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Remus\Desktop\Canadian Suburbs Project\2021\Datamakers\"/>
    </mc:Choice>
  </mc:AlternateContent>
  <xr:revisionPtr revIDLastSave="0" documentId="13_ncr:1_{23EDE3B1-4C32-44C8-B10B-342C9F13BB75}" xr6:coauthVersionLast="47" xr6:coauthVersionMax="47" xr10:uidLastSave="{00000000-0000-0000-0000-000000000000}"/>
  <bookViews>
    <workbookView xWindow="-28920" yWindow="-120" windowWidth="29040" windowHeight="15840" activeTab="7" xr2:uid="{00000000-000D-0000-FFFF-FFFF00000000}"/>
  </bookViews>
  <sheets>
    <sheet name="INFO" sheetId="7" r:id="rId1"/>
    <sheet name="2006 Original" sheetId="5" r:id="rId2"/>
    <sheet name="2016 Original" sheetId="6" r:id="rId3"/>
    <sheet name="2021 Original" sheetId="9" r:id="rId4"/>
    <sheet name="2021 CTDataMaker" sheetId="1" r:id="rId5"/>
    <sheet name="Weights" sheetId="8" r:id="rId6"/>
    <sheet name="Thresholds" sheetId="2" r:id="rId7"/>
    <sheet name="Summary" sheetId="10" r:id="rId8"/>
  </sheets>
  <definedNames>
    <definedName name="_xlnm._FilterDatabase" localSheetId="4" hidden="1">'2021 CTDataMaker'!$A$1:$BW$87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10" l="1"/>
  <c r="H3" i="10"/>
  <c r="I3" i="10"/>
  <c r="K3" i="10"/>
  <c r="L3" i="10"/>
  <c r="G4" i="10"/>
  <c r="H4" i="10"/>
  <c r="J4" i="10" s="1"/>
  <c r="I4" i="10"/>
  <c r="K4" i="10"/>
  <c r="L4" i="10"/>
  <c r="G5" i="10"/>
  <c r="H5" i="10"/>
  <c r="I5" i="10" s="1"/>
  <c r="K5" i="10"/>
  <c r="L5" i="10"/>
  <c r="G6" i="10"/>
  <c r="H6" i="10"/>
  <c r="I6" i="10"/>
  <c r="K6" i="10"/>
  <c r="K8" i="10" s="1"/>
  <c r="L6" i="10"/>
  <c r="B8" i="10"/>
  <c r="C4" i="10" s="1"/>
  <c r="D8" i="10"/>
  <c r="H8" i="10" s="1"/>
  <c r="F8" i="10"/>
  <c r="C11" i="10"/>
  <c r="E11" i="10"/>
  <c r="G11" i="10"/>
  <c r="H11" i="10"/>
  <c r="I11" i="10"/>
  <c r="K11" i="10"/>
  <c r="L11" i="10"/>
  <c r="C12" i="10"/>
  <c r="E12" i="10"/>
  <c r="H12" i="10"/>
  <c r="I12" i="10"/>
  <c r="K12" i="10"/>
  <c r="L12" i="10"/>
  <c r="C13" i="10"/>
  <c r="H13" i="10"/>
  <c r="I13" i="10"/>
  <c r="K13" i="10"/>
  <c r="L13" i="10"/>
  <c r="M13" i="10"/>
  <c r="H14" i="10"/>
  <c r="I14" i="10"/>
  <c r="J14" i="10"/>
  <c r="K14" i="10"/>
  <c r="M14" i="10" s="1"/>
  <c r="L14" i="10"/>
  <c r="B16" i="10"/>
  <c r="C14" i="10" s="1"/>
  <c r="D16" i="10"/>
  <c r="E14" i="10" s="1"/>
  <c r="F16" i="10"/>
  <c r="G12" i="10" s="1"/>
  <c r="H16" i="10"/>
  <c r="J12" i="10" s="1"/>
  <c r="I16" i="10"/>
  <c r="K16" i="10"/>
  <c r="M12" i="10" s="1"/>
  <c r="L16" i="10"/>
  <c r="H19" i="10"/>
  <c r="I19" i="10"/>
  <c r="K19" i="10"/>
  <c r="L19" i="10"/>
  <c r="H20" i="10"/>
  <c r="I20" i="10"/>
  <c r="K20" i="10"/>
  <c r="L20" i="10"/>
  <c r="H21" i="10"/>
  <c r="I21" i="10"/>
  <c r="K21" i="10"/>
  <c r="L21" i="10"/>
  <c r="H22" i="10"/>
  <c r="J22" i="10" s="1"/>
  <c r="I22" i="10"/>
  <c r="K22" i="10"/>
  <c r="L22" i="10"/>
  <c r="B24" i="10"/>
  <c r="C19" i="10" s="1"/>
  <c r="D24" i="10"/>
  <c r="E19" i="10" s="1"/>
  <c r="F24" i="10"/>
  <c r="G19" i="10" s="1"/>
  <c r="H24" i="10"/>
  <c r="J19" i="10" s="1"/>
  <c r="F23" i="2"/>
  <c r="E23" i="2"/>
  <c r="D22" i="2"/>
  <c r="C22" i="2"/>
  <c r="X79" i="8"/>
  <c r="X78" i="8"/>
  <c r="X77" i="8"/>
  <c r="X73" i="8"/>
  <c r="X72" i="8"/>
  <c r="X68" i="8"/>
  <c r="X67" i="8"/>
  <c r="X70" i="8" s="1"/>
  <c r="X63" i="8"/>
  <c r="X62" i="8"/>
  <c r="X58" i="8"/>
  <c r="X57" i="8"/>
  <c r="X53" i="8"/>
  <c r="X52" i="8"/>
  <c r="X55" i="8" s="1"/>
  <c r="X48" i="8"/>
  <c r="X47" i="8"/>
  <c r="X43" i="8"/>
  <c r="X42" i="8"/>
  <c r="X38" i="8"/>
  <c r="X37" i="8"/>
  <c r="X32" i="8"/>
  <c r="X31" i="8"/>
  <c r="I8" i="10" l="1"/>
  <c r="J6" i="10"/>
  <c r="J3" i="10"/>
  <c r="M3" i="10"/>
  <c r="M5" i="10"/>
  <c r="M4" i="10"/>
  <c r="M6" i="10"/>
  <c r="M19" i="10"/>
  <c r="J20" i="10"/>
  <c r="G22" i="10"/>
  <c r="M11" i="10"/>
  <c r="E5" i="10"/>
  <c r="E22" i="10"/>
  <c r="J13" i="10"/>
  <c r="C5" i="10"/>
  <c r="C22" i="10"/>
  <c r="G20" i="10"/>
  <c r="E3" i="10"/>
  <c r="L24" i="10"/>
  <c r="E20" i="10"/>
  <c r="J11" i="10"/>
  <c r="C3" i="10"/>
  <c r="K24" i="10"/>
  <c r="C20" i="10"/>
  <c r="G13" i="10"/>
  <c r="I24" i="10"/>
  <c r="E13" i="10"/>
  <c r="J21" i="10"/>
  <c r="E6" i="10"/>
  <c r="C6" i="10"/>
  <c r="G21" i="10"/>
  <c r="L8" i="10"/>
  <c r="E4" i="10"/>
  <c r="E21" i="10"/>
  <c r="C21" i="10"/>
  <c r="G14" i="10"/>
  <c r="J5" i="10"/>
  <c r="X81" i="8"/>
  <c r="X75" i="8"/>
  <c r="X60" i="8"/>
  <c r="X65" i="8"/>
  <c r="X50" i="8"/>
  <c r="X45" i="8"/>
  <c r="X40" i="8"/>
  <c r="X34" i="8"/>
  <c r="M22" i="10" l="1"/>
  <c r="M21" i="10"/>
  <c r="M20" i="10"/>
  <c r="Q79" i="8"/>
  <c r="Q81" i="8" s="1"/>
  <c r="Q78" i="8"/>
  <c r="Q77" i="8"/>
  <c r="Q73" i="8"/>
  <c r="Q72" i="8"/>
  <c r="Q68" i="8"/>
  <c r="Q67" i="8"/>
  <c r="Q63" i="8"/>
  <c r="Q62" i="8"/>
  <c r="Q58" i="8"/>
  <c r="Q57" i="8"/>
  <c r="Q53" i="8"/>
  <c r="Q52" i="8"/>
  <c r="Q48" i="8"/>
  <c r="Q47" i="8"/>
  <c r="Q50" i="8" s="1"/>
  <c r="Q43" i="8"/>
  <c r="Q42" i="8"/>
  <c r="Q38" i="8"/>
  <c r="Q37" i="8"/>
  <c r="Q32" i="8"/>
  <c r="Q31" i="8"/>
  <c r="K81" i="8"/>
  <c r="K78" i="8"/>
  <c r="K79" i="8"/>
  <c r="K77" i="8"/>
  <c r="K73" i="8"/>
  <c r="K72" i="8"/>
  <c r="K75" i="8" s="1"/>
  <c r="K68" i="8"/>
  <c r="K67" i="8"/>
  <c r="K70" i="8" s="1"/>
  <c r="K63" i="8"/>
  <c r="K62" i="8"/>
  <c r="K58" i="8"/>
  <c r="K57" i="8"/>
  <c r="K53" i="8"/>
  <c r="K52" i="8"/>
  <c r="K55" i="8" s="1"/>
  <c r="K48" i="8"/>
  <c r="K50" i="8" s="1"/>
  <c r="K47" i="8"/>
  <c r="K43" i="8"/>
  <c r="K42" i="8"/>
  <c r="K45" i="8" s="1"/>
  <c r="K38" i="8"/>
  <c r="K37" i="8"/>
  <c r="K40" i="8" s="1"/>
  <c r="K32" i="8"/>
  <c r="K31" i="8"/>
  <c r="Q75" i="8" l="1"/>
  <c r="Q70" i="8"/>
  <c r="Q65" i="8"/>
  <c r="Q60" i="8"/>
  <c r="Q55" i="8"/>
  <c r="Q45" i="8"/>
  <c r="Q40" i="8"/>
  <c r="Q34" i="8"/>
  <c r="K34" i="8"/>
  <c r="K65" i="8"/>
  <c r="K60" i="8"/>
  <c r="F6" i="2" l="1"/>
  <c r="E6" i="2"/>
  <c r="D5" i="2"/>
  <c r="C5" i="2"/>
</calcChain>
</file>

<file path=xl/sharedStrings.xml><?xml version="1.0" encoding="utf-8"?>
<sst xmlns="http://schemas.openxmlformats.org/spreadsheetml/2006/main" count="730" uniqueCount="335">
  <si>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</si>
  <si>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</si>
  <si>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</si>
  <si>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</si>
  <si>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</si>
  <si>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</si>
  <si>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</si>
  <si>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</si>
  <si>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</si>
  <si>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</si>
  <si>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</si>
  <si>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</si>
  <si>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</si>
  <si>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</si>
  <si>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</si>
  <si>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</si>
  <si>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</si>
  <si>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Split</t>
  </si>
  <si>
    <t>CMA Total</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</si>
  <si>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</si>
  <si>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</si>
  <si>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</si>
  <si>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</si>
  <si>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</si>
  <si>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</si>
  <si>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</si>
  <si>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</si>
  <si>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</si>
  <si>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</si>
  <si>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</si>
  <si>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</si>
  <si>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</si>
  <si>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</si>
  <si>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</si>
  <si>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2006
Population</t>
  </si>
  <si>
    <t>2006
Population
(%)</t>
  </si>
  <si>
    <t>2016
Population</t>
  </si>
  <si>
    <t>2016
Population
(%)</t>
  </si>
  <si>
    <t>Population Growth
2006-2016</t>
  </si>
  <si>
    <t>% Growth
2006-2016</t>
  </si>
  <si>
    <t>% of Total Growth
2006-2016</t>
  </si>
  <si>
    <t>Kelowna</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</si>
  <si>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</si>
  <si>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</si>
  <si>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</si>
  <si>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</si>
  <si>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</si>
  <si>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</si>
  <si>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r>
      <t xml:space="preserve">018.00 &amp; </t>
    </r>
    <r>
      <rPr>
        <strike/>
        <sz val="10"/>
        <color theme="1"/>
        <rFont val="Calibri"/>
        <family val="2"/>
        <scheme val="minor"/>
      </rPr>
      <t>105.02</t>
    </r>
  </si>
  <si>
    <r>
      <rPr>
        <strike/>
        <sz val="10"/>
        <color theme="1"/>
        <rFont val="Calibri"/>
        <family val="2"/>
        <scheme val="minor"/>
      </rPr>
      <t>102.01</t>
    </r>
    <r>
      <rPr>
        <sz val="10"/>
        <color theme="1"/>
        <rFont val="Calibri"/>
        <family val="2"/>
        <scheme val="minor"/>
      </rPr>
      <t>&amp;102.03&amp;</t>
    </r>
    <r>
      <rPr>
        <strike/>
        <sz val="10"/>
        <color theme="1"/>
        <rFont val="Calibri"/>
        <family val="2"/>
        <scheme val="minor"/>
      </rPr>
      <t>103</t>
    </r>
  </si>
  <si>
    <r>
      <rPr>
        <strike/>
        <sz val="10"/>
        <color theme="1"/>
        <rFont val="Calibri"/>
        <family val="2"/>
        <scheme val="minor"/>
      </rPr>
      <t>103.00</t>
    </r>
    <r>
      <rPr>
        <sz val="10"/>
        <color theme="1"/>
        <rFont val="Calibri"/>
        <family val="2"/>
        <scheme val="minor"/>
      </rPr>
      <t xml:space="preserve"> &amp; 104.00</t>
    </r>
  </si>
  <si>
    <t>Neighbourhood</t>
  </si>
  <si>
    <t>Downtown, Cultural District</t>
  </si>
  <si>
    <t>North End</t>
  </si>
  <si>
    <t>Duck Lake IRI</t>
  </si>
  <si>
    <t>Southwest Mission</t>
  </si>
  <si>
    <t>Urban Edge S</t>
  </si>
  <si>
    <t>Glenmore</t>
  </si>
  <si>
    <t>Okanagan College</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</si>
  <si>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</si>
  <si>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</si>
  <si>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</si>
  <si>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</si>
  <si>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</si>
  <si>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</si>
  <si>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</si>
  <si>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</si>
  <si>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</si>
  <si>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</si>
  <si>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</si>
  <si>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</si>
  <si>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</si>
  <si>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</si>
  <si>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&lt;-- Moving Backward</t>
  </si>
  <si>
    <t>2016 CTDataMaker using new 2016 Classifications</t>
  </si>
  <si>
    <t>Unclassified</t>
  </si>
  <si>
    <t>599150008.00</t>
  </si>
  <si>
    <t>CMA</t>
  </si>
  <si>
    <t>599150009.01</t>
  </si>
  <si>
    <t>599150009.02</t>
  </si>
  <si>
    <t>599150009.03</t>
  </si>
  <si>
    <t>599150010.01</t>
  </si>
  <si>
    <t>599150010.03</t>
  </si>
  <si>
    <t>599150011.00</t>
  </si>
  <si>
    <t>599150014.00</t>
  </si>
  <si>
    <t>599150001.00</t>
  </si>
  <si>
    <t>599150002.00</t>
  </si>
  <si>
    <t>599150003.00</t>
  </si>
  <si>
    <t>599150004.00</t>
  </si>
  <si>
    <t>599150005.00</t>
  </si>
  <si>
    <t>599150006.00</t>
  </si>
  <si>
    <t>599150007.00</t>
  </si>
  <si>
    <t>599150010.02</t>
  </si>
  <si>
    <t>599150013.00</t>
  </si>
  <si>
    <t>599150015.00</t>
  </si>
  <si>
    <t>599150016.00</t>
  </si>
  <si>
    <t>599150017.00</t>
  </si>
  <si>
    <t>599150019.01</t>
  </si>
  <si>
    <t>599150019.02</t>
  </si>
  <si>
    <t>599150019.03</t>
  </si>
  <si>
    <t>599150019.04</t>
  </si>
  <si>
    <t>599150100.00</t>
  </si>
  <si>
    <t>599150101.00</t>
  </si>
  <si>
    <t>599150102.03</t>
  </si>
  <si>
    <t>599150102.04</t>
  </si>
  <si>
    <t>599150103.00</t>
  </si>
  <si>
    <t>599150018.00</t>
  </si>
  <si>
    <t>599150102.01</t>
  </si>
  <si>
    <t>599150104.00</t>
  </si>
  <si>
    <t>599150105.01</t>
  </si>
  <si>
    <t>599150105.02</t>
  </si>
  <si>
    <t>599150105.03</t>
  </si>
  <si>
    <t>599150012.00</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</si>
  <si>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</si>
  <si>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</si>
  <si>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</si>
  <si>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</si>
  <si>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</si>
  <si>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</si>
  <si>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</si>
  <si>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</si>
  <si>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</si>
  <si>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</si>
  <si>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</si>
  <si>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</si>
  <si>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</si>
  <si>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</si>
  <si>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</si>
  <si>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</si>
  <si>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</si>
  <si>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</si>
  <si>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</si>
  <si>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</si>
  <si>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</si>
  <si>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</si>
  <si>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</si>
  <si>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</si>
  <si>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</si>
  <si>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</si>
  <si>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</si>
  <si>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</si>
  <si>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</si>
  <si>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</si>
  <si>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</si>
  <si>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</si>
  <si>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</si>
  <si>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</si>
  <si>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</si>
  <si>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</si>
  <si>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</si>
  <si>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</si>
  <si>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</si>
  <si>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</si>
  <si>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</si>
  <si>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</si>
  <si>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</si>
  <si>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</si>
  <si>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</si>
  <si>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</si>
  <si>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</si>
  <si>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</si>
  <si>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</si>
  <si>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</si>
  <si>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</si>
  <si>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</si>
  <si>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</si>
  <si>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</si>
  <si>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source_ctuid</t>
  </si>
  <si>
    <t>target_ctuid</t>
  </si>
  <si>
    <t>w_pop</t>
  </si>
  <si>
    <t>w_dwe</t>
  </si>
  <si>
    <t>CT 2016</t>
  </si>
  <si>
    <t>2016 total DU</t>
  </si>
  <si>
    <t>Weight</t>
  </si>
  <si>
    <t>2021 Adjusted</t>
  </si>
  <si>
    <t>TOTAL</t>
  </si>
  <si>
    <t>Pop 2021</t>
  </si>
  <si>
    <t>x</t>
  </si>
  <si>
    <t>GEOUID 2021</t>
  </si>
  <si>
    <t>2016 total POP</t>
  </si>
  <si>
    <t>2021
Census Tract ID</t>
  </si>
  <si>
    <t>Area (2021)
Square Km</t>
  </si>
  <si>
    <t>Area (2021)
Hectares</t>
  </si>
  <si>
    <t>2021
Population</t>
  </si>
  <si>
    <t>Population Growth 2016-2021</t>
  </si>
  <si>
    <t>Population Growth % 2016-2021</t>
  </si>
  <si>
    <t>Population Density per square Km 2021</t>
  </si>
  <si>
    <t>2021
Total Dwelling Units</t>
  </si>
  <si>
    <t>Total DU Growth 2016-2021</t>
  </si>
  <si>
    <t>Total DU Growth % 2016-2021</t>
  </si>
  <si>
    <t>2021
Occupied Dwelling Units</t>
  </si>
  <si>
    <t>Occupied DU Growth 2016-2021</t>
  </si>
  <si>
    <t>Occupied DU Growth % 2016-2021</t>
  </si>
  <si>
    <t>Occupied DU Density per hectare 2021</t>
  </si>
  <si>
    <t>Auto Drivers 2016</t>
  </si>
  <si>
    <t>Auto Passengers 2016</t>
  </si>
  <si>
    <t>Auto 2016
Total</t>
  </si>
  <si>
    <t>Auto
% 2016</t>
  </si>
  <si>
    <t>Total Auto Normalized 2016</t>
  </si>
  <si>
    <t>Public Transit
Total 2016</t>
  </si>
  <si>
    <t>Public Transit
% 2016</t>
  </si>
  <si>
    <t xml:space="preserve">Public Transit
Normalized 2016 </t>
  </si>
  <si>
    <t>Walkers 2016</t>
  </si>
  <si>
    <t>Cyclists 2016</t>
  </si>
  <si>
    <t>Active Transport Total 2016</t>
  </si>
  <si>
    <t>Active Transport
% 2016</t>
  </si>
  <si>
    <t>Active Transport
Normalized 2016</t>
  </si>
  <si>
    <t>Other Transport Method 2016</t>
  </si>
  <si>
    <t>Total Commuters
2021</t>
  </si>
  <si>
    <t>Auto Drivers 2021</t>
  </si>
  <si>
    <t>Auto Passengers 2021</t>
  </si>
  <si>
    <t>Auto 2021
Total</t>
  </si>
  <si>
    <t>Auto
% 2021</t>
  </si>
  <si>
    <t>Total Auto Normalized 2021</t>
  </si>
  <si>
    <t>Public Transit
Total 2021</t>
  </si>
  <si>
    <t>Public Transit
% 2021</t>
  </si>
  <si>
    <t xml:space="preserve">Public Transit
Normalized 2021 </t>
  </si>
  <si>
    <t>Walkers 2021</t>
  </si>
  <si>
    <t>Cyclists 2021</t>
  </si>
  <si>
    <t>Active Transport Total 2021</t>
  </si>
  <si>
    <t>Active Transport
% 2021</t>
  </si>
  <si>
    <t>Active Transport
Normalized 2021</t>
  </si>
  <si>
    <t>Other Transport Method 2021</t>
  </si>
  <si>
    <t>2021
'T9' model
Classification</t>
  </si>
  <si>
    <t>Weights (population)</t>
  </si>
  <si>
    <t>2016 Adjusted</t>
  </si>
  <si>
    <t>Weights (Dwelling)</t>
  </si>
  <si>
    <t>2016
Total Dwelling Units Adjusted</t>
  </si>
  <si>
    <t>2016 Occupied Dwelling Units Adjusted</t>
  </si>
  <si>
    <t>See Weights Tab</t>
  </si>
  <si>
    <t>Tsinstikeptum 10 IRI</t>
  </si>
  <si>
    <t>2016 total Occ DU</t>
  </si>
  <si>
    <t>CMA TOTAL</t>
  </si>
  <si>
    <t>2021
Population
(%)</t>
  </si>
  <si>
    <t>Population Growth
2016-2021</t>
  </si>
  <si>
    <t>% Population Growth
2016-2021</t>
  </si>
  <si>
    <t>% of Total Population Growth
2016-2021</t>
  </si>
  <si>
    <t>2021
Total Dwelling Units (%)</t>
  </si>
  <si>
    <t>Total Dwelling Unit Growth
2016-2021</t>
  </si>
  <si>
    <t>% Total Dwelling Unit Growth
2016-2021</t>
  </si>
  <si>
    <t>% of Total Dwelling Unit Growth
2016-2021</t>
  </si>
  <si>
    <t>2021
Occupied Dwelling Units (%)</t>
  </si>
  <si>
    <t>Occupied Dwelling Unit Growth
2016-2021</t>
  </si>
  <si>
    <t>% Occupied Dwelling Unit Growth
2016-2021</t>
  </si>
  <si>
    <t>% of Total Occupied Dwelling Unit Growth
2016-2021</t>
  </si>
  <si>
    <t>Raymer Bay Regional Park</t>
  </si>
  <si>
    <t>Rose Valley</t>
  </si>
  <si>
    <t>Rose Ridge Park</t>
  </si>
  <si>
    <t>Shannon Lake</t>
  </si>
  <si>
    <t>Glenrosa</t>
  </si>
  <si>
    <t>Peachland, Trepanier</t>
  </si>
  <si>
    <t>Central Okanagan West, RDA</t>
  </si>
  <si>
    <t>Gellatly</t>
  </si>
  <si>
    <t>West Kelowna, CY</t>
  </si>
  <si>
    <t>Westbank</t>
  </si>
  <si>
    <t>Lakeview Heights</t>
  </si>
  <si>
    <t>Kalamoir Regional Park</t>
  </si>
  <si>
    <t>Mt Boucherie, Green bay</t>
  </si>
  <si>
    <t>West Kelowna S of Hwy 97</t>
  </si>
  <si>
    <t>West Kelowna N of Hwy 97</t>
  </si>
  <si>
    <t>Pixie Beach, Okanagan Centre</t>
  </si>
  <si>
    <t>Lake Country, Winfield, Woodsdale</t>
  </si>
  <si>
    <t>Oyama</t>
  </si>
  <si>
    <t>Magic Estates, McKinley W</t>
  </si>
  <si>
    <t>Glenmore Highlands</t>
  </si>
  <si>
    <t>Glenmore N</t>
  </si>
  <si>
    <t>Dilworth, UBC, McKinley E</t>
  </si>
  <si>
    <t>Reid's Corner, Chichester</t>
  </si>
  <si>
    <t>Ben Lee, Tartan, Rutland</t>
  </si>
  <si>
    <t>Hartman Road, Athans</t>
  </si>
  <si>
    <t>Hollydell W</t>
  </si>
  <si>
    <t>Hollydell E, Brighton</t>
  </si>
  <si>
    <t>Oswell, Belgo-Black Mountain, Mine Hill South</t>
  </si>
  <si>
    <t>Southeast Kelowna, Gallaghers Canyon</t>
  </si>
  <si>
    <t>South Kelowna, East Kelowna, Hall Road</t>
  </si>
  <si>
    <t>Mission Creek 8, North Mission-Crawford</t>
  </si>
  <si>
    <t>Central Okanagan, RDA</t>
  </si>
  <si>
    <t>Mission Creek 8, South Pandosy-KLO</t>
  </si>
  <si>
    <t>Kelowna General Hospital</t>
  </si>
  <si>
    <t>South Central</t>
  </si>
  <si>
    <t>Central City</t>
  </si>
  <si>
    <t>North Central</t>
  </si>
  <si>
    <t>Landmark</t>
  </si>
  <si>
    <t>Landmark S</t>
  </si>
  <si>
    <t>Dillworth-Enterprise, Munson Pond, Leathead</t>
  </si>
  <si>
    <t>Kelowna International Airport, Ellison</t>
  </si>
  <si>
    <t>Tsinstikeptum 9 IRI, Westbank Reserve</t>
  </si>
  <si>
    <t>Split, AC Floor</t>
  </si>
  <si>
    <t>2016 TS</t>
  </si>
  <si>
    <t>2016 AS</t>
  </si>
  <si>
    <t>Split from Exurban</t>
  </si>
  <si>
    <t>Split from AS</t>
  </si>
  <si>
    <t>2021 CTDataMaker using adjusted 2016 Classifications</t>
  </si>
  <si>
    <t>"--&gt;" Growth Estimated by Moving Forward 2016 to 2021</t>
  </si>
  <si>
    <t>Split from AS &amp; Exurban</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</si>
  <si>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</si>
  <si>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</si>
  <si>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</si>
  <si>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</si>
  <si>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</si>
  <si>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</si>
  <si>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</si>
  <si>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</si>
  <si>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</si>
  <si>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</si>
  <si>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</si>
  <si>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</si>
  <si>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</si>
  <si>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</si>
  <si>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2021 Original</t>
  </si>
  <si>
    <t>contains original 2021 Census tract data provided by Statistics Canada and downloaded from Statistics Canada</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</si>
  <si>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</si>
  <si>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</si>
  <si>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</si>
  <si>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</si>
  <si>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</si>
  <si>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</si>
  <si>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contains calculations used to determine active transport and public transit classification floors for 2016 and 2021</t>
  </si>
  <si>
    <t>Summary</t>
  </si>
  <si>
    <t>contains 2016-2021 and 2006-2016 changes for population, total dwelling unit, and occupied dwelling unit data</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</si>
  <si>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</si>
  <si>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</si>
  <si>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</si>
  <si>
    <t>Adjusted 2016
Population</t>
  </si>
  <si>
    <t>Population Growth
2016A-2021</t>
  </si>
  <si>
    <t>% Population Growth
2016A-2021</t>
  </si>
  <si>
    <t>% of Total Population Growth 2016A-2021</t>
  </si>
  <si>
    <t>Adjusted 2016
Total Dwelling Units</t>
  </si>
  <si>
    <t>Total Dwelling Unit Growth 2016A-2021</t>
  </si>
  <si>
    <t>% Total Dwelling Unit Growth 2016A-2021</t>
  </si>
  <si>
    <t>% of Total Dwelling Unit Growth 2016A-2021</t>
  </si>
  <si>
    <t>Adjusted 2016
Occupied Dwelling Units</t>
  </si>
  <si>
    <t>Occupied Dwelling Unit Growth 2016A-2021</t>
  </si>
  <si>
    <t>% Occupied Dwelling Unit Growth 2016A-2021</t>
  </si>
  <si>
    <t>% of Total Occupied Dwelling Unit Growth 2016A-2021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</si>
</sst>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_ ;\-#,##0\ "/>
    <numFmt numFmtId="167" formatCode="0.000000"/>
    <numFmt numFmtId="168" formatCode="#,##0.0"/>
  </numFmts>
  <fonts count="37"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color rgb="FF006100"/>
      <name val="Calibri"/>
      <family val="2"/>
      <scheme val="minor"/>
    </font>
    <font>
      <sz val="10"/>
      <name val="Calibri"/>
      <family val="2"/>
      <scheme val="minor"/>
    </font>
    <font>
      <vertAlign val="superscript"/>
      <sz val="11"/>
      <color theme="1"/>
      <name val="Calibri"/>
      <family val="2"/>
      <scheme val="minor"/>
    </font>
    <font>
      <strike/>
      <sz val="10"/>
      <color theme="1"/>
      <name val="Calibri"/>
      <family val="2"/>
      <scheme val="minor"/>
    </font>
    <font>
      <sz val="8"/>
      <color theme="1"/>
      <name val="Calibri"/>
      <family val="2"/>
      <scheme val="minor"/>
    </font>
    <font>
      <u/>
      <sz val="11"/>
      <color theme="10"/>
      <name val="Calibri"/>
      <family val="2"/>
      <scheme val="minor"/>
    </font>
    <font>
      <b/>
      <sz val="10"/>
      <color theme="0"/>
      <name val="Calibri"/>
      <family val="2"/>
      <scheme val="minor"/>
    </font>
    <font>
      <sz val="10"/>
      <color theme="1"/>
      <name val="Times New Roman"/>
      <family val="1"/>
    </font>
    <font>
      <sz val="10"/>
      <color theme="1"/>
      <name val="Arial"/>
      <family val="2"/>
    </font>
    <font>
      <b/>
      <sz val="14"/>
      <color theme="1"/>
      <name val="Calibri"/>
      <family val="2"/>
      <scheme val="minor"/>
    </font>
    <font>
      <b/>
      <sz val="10"/>
      <color rgb="FFFFFFFF"/>
      <name val="Calibri"/>
      <family val="2"/>
    </font>
    <font>
      <sz val="10"/>
      <color theme="1"/>
      <name val="Calibri"/>
      <family val="2"/>
    </font>
    <font>
      <i/>
      <sz val="10"/>
      <color theme="1"/>
      <name val="Calibri"/>
      <family val="2"/>
    </font>
    <font>
      <b/>
      <sz val="10"/>
      <color rgb="FFFF0000"/>
      <name val="Calibri"/>
      <family val="2"/>
      <scheme val="minor"/>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8A800"/>
        <bgColor indexed="64"/>
      </patternFill>
    </fill>
    <fill>
      <patternFill patternType="solid">
        <fgColor rgb="FFC8F0C8"/>
        <bgColor indexed="64"/>
      </patternFill>
    </fill>
    <fill>
      <patternFill patternType="solid">
        <fgColor rgb="FFE6E600"/>
        <bgColor indexed="64"/>
      </patternFill>
    </fill>
    <fill>
      <patternFill patternType="solid">
        <fgColor rgb="FFFFFFBE"/>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rgb="FF0070C0"/>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rgb="FF000000"/>
        <bgColor indexed="64"/>
      </patternFill>
    </fill>
    <fill>
      <patternFill patternType="solid">
        <fgColor rgb="FFD8D8D8"/>
        <bgColor indexed="64"/>
      </patternFill>
    </fill>
  </fills>
  <borders count="9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n">
        <color auto="1"/>
      </left>
      <right style="thick">
        <color auto="1"/>
      </right>
      <top/>
      <bottom/>
      <diagonal/>
    </border>
    <border>
      <left style="thick">
        <color auto="1"/>
      </left>
      <right style="thin">
        <color auto="1"/>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ck">
        <color auto="1"/>
      </left>
      <right/>
      <top/>
      <bottom/>
      <diagonal/>
    </border>
    <border>
      <left style="thick">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thick">
        <color rgb="FF000000"/>
      </top>
      <bottom style="thick">
        <color rgb="FF000000"/>
      </bottom>
      <diagonal/>
    </border>
    <border>
      <left style="medium">
        <color indexed="64"/>
      </left>
      <right style="medium">
        <color indexed="64"/>
      </right>
      <top style="medium">
        <color indexed="64"/>
      </top>
      <bottom style="thick">
        <color auto="1"/>
      </bottom>
      <diagonal/>
    </border>
    <border>
      <left style="medium">
        <color indexed="64"/>
      </left>
      <right style="medium">
        <color indexed="64"/>
      </right>
      <top/>
      <bottom/>
      <diagonal/>
    </border>
    <border>
      <left/>
      <right/>
      <top style="thin">
        <color indexed="64"/>
      </top>
      <bottom style="thin">
        <color indexed="64"/>
      </bottom>
      <diagonal/>
    </border>
    <border>
      <left/>
      <right/>
      <top style="thin">
        <color auto="1"/>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rgb="FF000000"/>
      </left>
      <right style="thick">
        <color rgb="FF000000"/>
      </right>
      <top style="thick">
        <color rgb="FF000000"/>
      </top>
      <bottom style="thick">
        <color rgb="FF000000"/>
      </bottom>
      <diagonal/>
    </border>
    <border>
      <left style="medium">
        <color rgb="FFCCCCCC"/>
      </left>
      <right style="thick">
        <color rgb="FF000000"/>
      </right>
      <top style="thick">
        <color rgb="FF000000"/>
      </top>
      <bottom style="thick">
        <color rgb="FF000000"/>
      </bottom>
      <diagonal/>
    </border>
    <border>
      <left style="medium">
        <color rgb="FFCCCCCC"/>
      </left>
      <right style="medium">
        <color rgb="FF000000"/>
      </right>
      <top style="thick">
        <color rgb="FF000000"/>
      </top>
      <bottom style="thick">
        <color rgb="FF000000"/>
      </bottom>
      <diagonal/>
    </border>
    <border>
      <left style="thick">
        <color rgb="FF000000"/>
      </left>
      <right style="thick">
        <color rgb="FF000000"/>
      </right>
      <top style="medium">
        <color rgb="FFCCCCCC"/>
      </top>
      <bottom style="medium">
        <color rgb="FF000000"/>
      </bottom>
      <diagonal/>
    </border>
    <border>
      <left style="medium">
        <color rgb="FFCCCCCC"/>
      </left>
      <right style="thick">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thick">
        <color rgb="FF000000"/>
      </left>
      <right style="thick">
        <color rgb="FF000000"/>
      </right>
      <top style="medium">
        <color rgb="FFCCCCCC"/>
      </top>
      <bottom style="thick">
        <color rgb="FF000000"/>
      </bottom>
      <diagonal/>
    </border>
    <border>
      <left style="medium">
        <color rgb="FFCCCCCC"/>
      </left>
      <right style="thick">
        <color rgb="FF000000"/>
      </right>
      <top style="medium">
        <color rgb="FFCCCCCC"/>
      </top>
      <bottom style="thick">
        <color rgb="FF000000"/>
      </bottom>
      <diagonal/>
    </border>
    <border>
      <left style="medium">
        <color rgb="FFCCCCCC"/>
      </left>
      <right style="medium">
        <color rgb="FF000000"/>
      </right>
      <top style="medium">
        <color rgb="FFCCCCCC"/>
      </top>
      <bottom style="thick">
        <color rgb="FF000000"/>
      </bottom>
      <diagonal/>
    </border>
    <border>
      <left style="medium">
        <color rgb="FFCCCCCC"/>
      </left>
      <right style="medium">
        <color rgb="FFCCCCCC"/>
      </right>
      <top style="medium">
        <color rgb="FFCCCCCC"/>
      </top>
      <bottom style="thick">
        <color rgb="FF000000"/>
      </bottom>
      <diagonal/>
    </border>
  </borders>
  <cellStyleXfs count="47">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43" fontId="2" fillId="0" borderId="0" applyFont="0" applyFill="0" applyBorder="0" applyAlignment="0" applyProtection="0"/>
    <xf numFmtId="0" fontId="28" fillId="0" borderId="0" applyNumberFormat="0" applyFill="0" applyBorder="0" applyAlignment="0" applyProtection="0"/>
    <xf numFmtId="43" fontId="2" fillId="0" borderId="0" applyFont="0" applyFill="0" applyBorder="0" applyAlignment="0" applyProtection="0"/>
  </cellStyleXfs>
  <cellXfs count="432">
    <xf numFmtId="0" fontId="0" fillId="0" borderId="0" xfId="0"/>
    <xf numFmtId="0" fontId="17" fillId="0" borderId="0" xfId="0" applyFont="1"/>
    <xf numFmtId="0" fontId="0" fillId="0" borderId="0" xfId="0" applyAlignment="1">
      <alignment horizontal="center"/>
    </xf>
    <xf numFmtId="10" fontId="0" fillId="0" borderId="0" xfId="0" applyNumberFormat="1" applyAlignment="1">
      <alignment horizontal="center"/>
    </xf>
    <xf numFmtId="2" fontId="0" fillId="0" borderId="0" xfId="0" applyNumberFormat="1"/>
    <xf numFmtId="4" fontId="21" fillId="0" borderId="45" xfId="0" applyNumberFormat="1" applyFont="1" applyBorder="1" applyAlignment="1">
      <alignment horizontal="center" vertical="center" wrapText="1"/>
    </xf>
    <xf numFmtId="3" fontId="21" fillId="0" borderId="42" xfId="0" applyNumberFormat="1" applyFont="1" applyBorder="1" applyAlignment="1">
      <alignment horizontal="center" vertical="center" wrapText="1"/>
    </xf>
    <xf numFmtId="3" fontId="21" fillId="0" borderId="41" xfId="0" applyNumberFormat="1" applyFont="1" applyBorder="1" applyAlignment="1">
      <alignment horizontal="center" vertical="center" wrapText="1"/>
    </xf>
    <xf numFmtId="0" fontId="21" fillId="0" borderId="42"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3" xfId="0" applyFont="1" applyBorder="1" applyAlignment="1">
      <alignment horizontal="center" vertical="center" wrapText="1"/>
    </xf>
    <xf numFmtId="3" fontId="21" fillId="0" borderId="44" xfId="0" applyNumberFormat="1" applyFont="1" applyBorder="1" applyAlignment="1">
      <alignment horizontal="center" vertical="center" wrapText="1"/>
    </xf>
    <xf numFmtId="0" fontId="21" fillId="0" borderId="42" xfId="0" applyFont="1" applyBorder="1" applyAlignment="1">
      <alignment vertical="center" wrapText="1"/>
    </xf>
    <xf numFmtId="2" fontId="20" fillId="36" borderId="39" xfId="0" applyNumberFormat="1" applyFont="1" applyFill="1" applyBorder="1" applyAlignment="1">
      <alignment horizontal="center"/>
    </xf>
    <xf numFmtId="2" fontId="21" fillId="0" borderId="45" xfId="0" applyNumberFormat="1" applyFont="1" applyBorder="1" applyAlignment="1">
      <alignment horizontal="center" vertical="center" wrapText="1"/>
    </xf>
    <xf numFmtId="0" fontId="21" fillId="0" borderId="45" xfId="0" applyFont="1" applyBorder="1" applyAlignment="1">
      <alignment horizontal="center" vertical="center" wrapText="1"/>
    </xf>
    <xf numFmtId="3" fontId="22" fillId="0" borderId="46" xfId="0" applyNumberFormat="1" applyFont="1" applyBorder="1" applyAlignment="1">
      <alignment horizontal="center" vertical="center" wrapText="1"/>
    </xf>
    <xf numFmtId="10" fontId="0" fillId="0" borderId="0" xfId="2" applyNumberFormat="1" applyFont="1" applyFill="1" applyBorder="1" applyAlignment="1">
      <alignment horizontal="center"/>
    </xf>
    <xf numFmtId="0" fontId="0" fillId="37" borderId="0" xfId="0" applyFill="1" applyAlignment="1">
      <alignment horizontal="center"/>
    </xf>
    <xf numFmtId="2" fontId="20" fillId="35" borderId="39" xfId="0" applyNumberFormat="1" applyFont="1" applyFill="1" applyBorder="1" applyAlignment="1">
      <alignment horizontal="center"/>
    </xf>
    <xf numFmtId="2" fontId="20" fillId="0" borderId="39" xfId="0" applyNumberFormat="1" applyFont="1" applyBorder="1" applyAlignment="1">
      <alignment horizontal="center"/>
    </xf>
    <xf numFmtId="0" fontId="20" fillId="0" borderId="0" xfId="0" applyFont="1"/>
    <xf numFmtId="3" fontId="20" fillId="36" borderId="0" xfId="0" applyNumberFormat="1" applyFont="1" applyFill="1" applyAlignment="1">
      <alignment horizontal="center"/>
    </xf>
    <xf numFmtId="3" fontId="20" fillId="36" borderId="15" xfId="0" applyNumberFormat="1" applyFont="1" applyFill="1" applyBorder="1" applyAlignment="1">
      <alignment horizontal="center"/>
    </xf>
    <xf numFmtId="2" fontId="20" fillId="36" borderId="15" xfId="0" applyNumberFormat="1" applyFont="1" applyFill="1" applyBorder="1" applyAlignment="1">
      <alignment horizontal="center"/>
    </xf>
    <xf numFmtId="0" fontId="20" fillId="36" borderId="39" xfId="0" applyFont="1" applyFill="1" applyBorder="1" applyAlignment="1">
      <alignment horizontal="center"/>
    </xf>
    <xf numFmtId="3" fontId="24" fillId="36" borderId="15" xfId="8" applyNumberFormat="1" applyFont="1" applyFill="1" applyBorder="1" applyAlignment="1">
      <alignment horizontal="center"/>
    </xf>
    <xf numFmtId="3" fontId="24" fillId="36" borderId="0" xfId="8" applyNumberFormat="1" applyFont="1" applyFill="1" applyBorder="1" applyAlignment="1">
      <alignment horizontal="center"/>
    </xf>
    <xf numFmtId="165" fontId="24" fillId="36" borderId="0" xfId="2" applyNumberFormat="1" applyFont="1" applyFill="1" applyBorder="1" applyAlignment="1">
      <alignment horizontal="center"/>
    </xf>
    <xf numFmtId="0" fontId="20" fillId="36" borderId="15" xfId="0" applyFont="1" applyFill="1" applyBorder="1" applyAlignment="1">
      <alignment horizontal="center"/>
    </xf>
    <xf numFmtId="3" fontId="20" fillId="36" borderId="39" xfId="0" applyNumberFormat="1" applyFont="1" applyFill="1" applyBorder="1" applyAlignment="1">
      <alignment horizontal="center"/>
    </xf>
    <xf numFmtId="164" fontId="24" fillId="36" borderId="23" xfId="8" applyNumberFormat="1" applyFont="1" applyFill="1" applyBorder="1" applyAlignment="1">
      <alignment horizontal="center"/>
    </xf>
    <xf numFmtId="3" fontId="20" fillId="36" borderId="24" xfId="0" applyNumberFormat="1" applyFont="1" applyFill="1" applyBorder="1" applyAlignment="1">
      <alignment horizontal="center"/>
    </xf>
    <xf numFmtId="2" fontId="24" fillId="36" borderId="11" xfId="2" applyNumberFormat="1" applyFont="1" applyFill="1" applyBorder="1" applyAlignment="1">
      <alignment horizontal="center"/>
    </xf>
    <xf numFmtId="2" fontId="24" fillId="36" borderId="11" xfId="8" applyNumberFormat="1" applyFont="1" applyFill="1" applyBorder="1" applyAlignment="1">
      <alignment horizontal="center"/>
    </xf>
    <xf numFmtId="0" fontId="23" fillId="0" borderId="0" xfId="8" applyFont="1" applyFill="1"/>
    <xf numFmtId="3" fontId="20" fillId="35" borderId="0" xfId="0" applyNumberFormat="1" applyFont="1" applyFill="1" applyAlignment="1">
      <alignment horizontal="center"/>
    </xf>
    <xf numFmtId="3" fontId="20" fillId="35" borderId="15" xfId="0" applyNumberFormat="1" applyFont="1" applyFill="1" applyBorder="1" applyAlignment="1">
      <alignment horizontal="center"/>
    </xf>
    <xf numFmtId="2" fontId="20" fillId="35" borderId="15" xfId="0" applyNumberFormat="1" applyFont="1" applyFill="1" applyBorder="1" applyAlignment="1">
      <alignment horizontal="center"/>
    </xf>
    <xf numFmtId="0" fontId="20" fillId="35" borderId="39" xfId="0" applyFont="1" applyFill="1" applyBorder="1" applyAlignment="1">
      <alignment horizontal="center"/>
    </xf>
    <xf numFmtId="3" fontId="24" fillId="35" borderId="15" xfId="8" applyNumberFormat="1" applyFont="1" applyFill="1" applyBorder="1" applyAlignment="1">
      <alignment horizontal="center"/>
    </xf>
    <xf numFmtId="3" fontId="24" fillId="35" borderId="0" xfId="8" applyNumberFormat="1" applyFont="1" applyFill="1" applyBorder="1" applyAlignment="1">
      <alignment horizontal="center"/>
    </xf>
    <xf numFmtId="165" fontId="24" fillId="35" borderId="0" xfId="2" applyNumberFormat="1" applyFont="1" applyFill="1" applyBorder="1" applyAlignment="1">
      <alignment horizontal="center"/>
    </xf>
    <xf numFmtId="0" fontId="20" fillId="35" borderId="15" xfId="0" applyFont="1" applyFill="1" applyBorder="1" applyAlignment="1">
      <alignment horizontal="center"/>
    </xf>
    <xf numFmtId="3" fontId="20" fillId="35" borderId="39" xfId="0" applyNumberFormat="1" applyFont="1" applyFill="1" applyBorder="1" applyAlignment="1">
      <alignment horizontal="center"/>
    </xf>
    <xf numFmtId="164" fontId="24" fillId="35" borderId="23" xfId="8" applyNumberFormat="1" applyFont="1" applyFill="1" applyBorder="1" applyAlignment="1">
      <alignment horizontal="center"/>
    </xf>
    <xf numFmtId="3" fontId="20" fillId="35" borderId="24" xfId="0" applyNumberFormat="1" applyFont="1" applyFill="1" applyBorder="1" applyAlignment="1">
      <alignment horizontal="center"/>
    </xf>
    <xf numFmtId="2" fontId="24" fillId="35" borderId="11" xfId="2" applyNumberFormat="1" applyFont="1" applyFill="1" applyBorder="1" applyAlignment="1">
      <alignment horizontal="center"/>
    </xf>
    <xf numFmtId="2" fontId="24" fillId="35" borderId="11" xfId="8" applyNumberFormat="1" applyFont="1" applyFill="1" applyBorder="1" applyAlignment="1">
      <alignment horizontal="center"/>
    </xf>
    <xf numFmtId="2" fontId="20" fillId="33" borderId="39" xfId="0" applyNumberFormat="1" applyFont="1" applyFill="1" applyBorder="1" applyAlignment="1">
      <alignment horizontal="center"/>
    </xf>
    <xf numFmtId="3" fontId="20" fillId="33" borderId="0" xfId="0" applyNumberFormat="1" applyFont="1" applyFill="1" applyAlignment="1">
      <alignment horizontal="center"/>
    </xf>
    <xf numFmtId="3" fontId="20" fillId="33" borderId="15" xfId="0" applyNumberFormat="1" applyFont="1" applyFill="1" applyBorder="1" applyAlignment="1">
      <alignment horizontal="center"/>
    </xf>
    <xf numFmtId="2" fontId="20" fillId="33" borderId="15" xfId="0" applyNumberFormat="1" applyFont="1" applyFill="1" applyBorder="1" applyAlignment="1">
      <alignment horizontal="center"/>
    </xf>
    <xf numFmtId="0" fontId="20" fillId="33" borderId="39" xfId="0" applyFont="1" applyFill="1" applyBorder="1" applyAlignment="1">
      <alignment horizontal="center"/>
    </xf>
    <xf numFmtId="3" fontId="24" fillId="33" borderId="15" xfId="8" applyNumberFormat="1" applyFont="1" applyFill="1" applyBorder="1" applyAlignment="1">
      <alignment horizontal="center"/>
    </xf>
    <xf numFmtId="3" fontId="24" fillId="33" borderId="0" xfId="8" applyNumberFormat="1" applyFont="1" applyFill="1" applyBorder="1" applyAlignment="1">
      <alignment horizontal="center"/>
    </xf>
    <xf numFmtId="165" fontId="24" fillId="33" borderId="0" xfId="2" applyNumberFormat="1" applyFont="1" applyFill="1" applyBorder="1" applyAlignment="1">
      <alignment horizontal="center"/>
    </xf>
    <xf numFmtId="0" fontId="20" fillId="33" borderId="15" xfId="0" applyFont="1" applyFill="1" applyBorder="1" applyAlignment="1">
      <alignment horizontal="center"/>
    </xf>
    <xf numFmtId="3" fontId="20" fillId="33" borderId="39" xfId="0" applyNumberFormat="1" applyFont="1" applyFill="1" applyBorder="1" applyAlignment="1">
      <alignment horizontal="center"/>
    </xf>
    <xf numFmtId="164" fontId="24" fillId="33" borderId="23" xfId="8" applyNumberFormat="1" applyFont="1" applyFill="1" applyBorder="1" applyAlignment="1">
      <alignment horizontal="center"/>
    </xf>
    <xf numFmtId="3" fontId="20" fillId="33" borderId="24" xfId="0" applyNumberFormat="1" applyFont="1" applyFill="1" applyBorder="1" applyAlignment="1">
      <alignment horizontal="center"/>
    </xf>
    <xf numFmtId="2" fontId="24" fillId="33" borderId="11" xfId="2" applyNumberFormat="1" applyFont="1" applyFill="1" applyBorder="1" applyAlignment="1">
      <alignment horizontal="center"/>
    </xf>
    <xf numFmtId="2" fontId="24" fillId="33" borderId="11" xfId="8" applyNumberFormat="1" applyFont="1" applyFill="1" applyBorder="1" applyAlignment="1">
      <alignment horizontal="center"/>
    </xf>
    <xf numFmtId="0" fontId="20" fillId="0" borderId="14" xfId="0" applyFont="1" applyBorder="1" applyAlignment="1">
      <alignment horizontal="center"/>
    </xf>
    <xf numFmtId="3" fontId="20" fillId="0" borderId="0" xfId="0" applyNumberFormat="1" applyFont="1" applyAlignment="1">
      <alignment horizontal="center"/>
    </xf>
    <xf numFmtId="3" fontId="20" fillId="0" borderId="15" xfId="0" applyNumberFormat="1" applyFont="1" applyBorder="1" applyAlignment="1">
      <alignment horizontal="center"/>
    </xf>
    <xf numFmtId="3" fontId="24" fillId="0" borderId="15" xfId="8" applyNumberFormat="1" applyFont="1" applyFill="1" applyBorder="1" applyAlignment="1">
      <alignment horizontal="center"/>
    </xf>
    <xf numFmtId="3" fontId="24" fillId="0" borderId="0" xfId="8" applyNumberFormat="1" applyFont="1" applyFill="1" applyBorder="1" applyAlignment="1">
      <alignment horizontal="center"/>
    </xf>
    <xf numFmtId="165" fontId="24" fillId="0" borderId="0" xfId="2" applyNumberFormat="1" applyFont="1" applyFill="1" applyBorder="1" applyAlignment="1">
      <alignment horizontal="center"/>
    </xf>
    <xf numFmtId="0" fontId="20" fillId="0" borderId="15" xfId="0" applyFont="1" applyBorder="1" applyAlignment="1">
      <alignment horizontal="center"/>
    </xf>
    <xf numFmtId="3" fontId="20" fillId="0" borderId="39" xfId="0" applyNumberFormat="1" applyFont="1" applyBorder="1" applyAlignment="1">
      <alignment horizontal="center"/>
    </xf>
    <xf numFmtId="164" fontId="24" fillId="0" borderId="23" xfId="8" applyNumberFormat="1" applyFont="1" applyFill="1" applyBorder="1" applyAlignment="1">
      <alignment horizontal="center"/>
    </xf>
    <xf numFmtId="2" fontId="24" fillId="0" borderId="11" xfId="2" applyNumberFormat="1" applyFont="1" applyFill="1" applyBorder="1" applyAlignment="1">
      <alignment horizontal="center"/>
    </xf>
    <xf numFmtId="2" fontId="24" fillId="0" borderId="11" xfId="8" applyNumberFormat="1" applyFont="1" applyFill="1" applyBorder="1" applyAlignment="1">
      <alignment horizontal="center"/>
    </xf>
    <xf numFmtId="2" fontId="20" fillId="0" borderId="39" xfId="0" applyNumberFormat="1" applyFont="1" applyBorder="1"/>
    <xf numFmtId="2" fontId="20" fillId="0" borderId="15" xfId="0" applyNumberFormat="1" applyFont="1" applyBorder="1"/>
    <xf numFmtId="164" fontId="20" fillId="0" borderId="39" xfId="0" applyNumberFormat="1" applyFont="1" applyBorder="1" applyAlignment="1">
      <alignment horizontal="center"/>
    </xf>
    <xf numFmtId="1" fontId="20" fillId="0" borderId="15" xfId="0" applyNumberFormat="1" applyFont="1" applyBorder="1" applyAlignment="1">
      <alignment horizontal="center"/>
    </xf>
    <xf numFmtId="3" fontId="21" fillId="0" borderId="39" xfId="0" applyNumberFormat="1" applyFont="1" applyBorder="1" applyAlignment="1">
      <alignment horizontal="center"/>
    </xf>
    <xf numFmtId="3" fontId="21" fillId="0" borderId="0" xfId="0" applyNumberFormat="1" applyFont="1" applyAlignment="1">
      <alignment horizontal="center"/>
    </xf>
    <xf numFmtId="3" fontId="21" fillId="0" borderId="24" xfId="0" applyNumberFormat="1" applyFont="1" applyBorder="1" applyAlignment="1">
      <alignment horizontal="center"/>
    </xf>
    <xf numFmtId="3" fontId="20" fillId="0" borderId="10" xfId="0" applyNumberFormat="1" applyFont="1" applyBorder="1" applyAlignment="1">
      <alignment horizontal="center"/>
    </xf>
    <xf numFmtId="0" fontId="20" fillId="0" borderId="23" xfId="0" applyFont="1" applyBorder="1"/>
    <xf numFmtId="165" fontId="20" fillId="0" borderId="0" xfId="2" applyNumberFormat="1" applyFont="1" applyFill="1" applyBorder="1" applyAlignment="1">
      <alignment horizontal="center"/>
    </xf>
    <xf numFmtId="10" fontId="20" fillId="0" borderId="11" xfId="0" applyNumberFormat="1" applyFont="1" applyBorder="1" applyAlignment="1">
      <alignment horizontal="center"/>
    </xf>
    <xf numFmtId="3" fontId="24" fillId="0" borderId="15" xfId="0" applyNumberFormat="1" applyFont="1" applyBorder="1" applyAlignment="1">
      <alignment horizontal="center"/>
    </xf>
    <xf numFmtId="0" fontId="20" fillId="0" borderId="11" xfId="0" applyFont="1" applyBorder="1" applyAlignment="1">
      <alignment horizontal="center"/>
    </xf>
    <xf numFmtId="0" fontId="0" fillId="37" borderId="16" xfId="0" applyFill="1" applyBorder="1"/>
    <xf numFmtId="0" fontId="19" fillId="0" borderId="47" xfId="0" applyFont="1" applyBorder="1" applyAlignment="1">
      <alignment horizontal="center" vertical="center"/>
    </xf>
    <xf numFmtId="0" fontId="17" fillId="0" borderId="50" xfId="0" applyFont="1" applyBorder="1" applyAlignment="1">
      <alignment horizontal="center" vertical="center"/>
    </xf>
    <xf numFmtId="0" fontId="17" fillId="0" borderId="20" xfId="0" applyFont="1" applyBorder="1" applyAlignment="1">
      <alignment horizontal="center" vertical="center"/>
    </xf>
    <xf numFmtId="0" fontId="17" fillId="0" borderId="19" xfId="0" applyFont="1" applyBorder="1" applyAlignment="1">
      <alignment horizontal="center" vertical="center" wrapText="1"/>
    </xf>
    <xf numFmtId="0" fontId="17" fillId="0" borderId="51" xfId="0" applyFont="1" applyBorder="1" applyAlignment="1">
      <alignment horizontal="center" vertical="center"/>
    </xf>
    <xf numFmtId="0" fontId="17" fillId="0" borderId="52" xfId="0" applyFont="1" applyBorder="1" applyAlignment="1">
      <alignment horizontal="center" vertical="center" wrapText="1"/>
    </xf>
    <xf numFmtId="0" fontId="17" fillId="0" borderId="0" xfId="0" applyFont="1" applyAlignment="1">
      <alignment horizontal="center"/>
    </xf>
    <xf numFmtId="0" fontId="17" fillId="0" borderId="16" xfId="0" applyFont="1" applyBorder="1"/>
    <xf numFmtId="0" fontId="0" fillId="37" borderId="47" xfId="0" applyFill="1" applyBorder="1" applyAlignment="1">
      <alignment horizontal="center"/>
    </xf>
    <xf numFmtId="10" fontId="0" fillId="0" borderId="18" xfId="0" applyNumberFormat="1" applyBorder="1" applyAlignment="1">
      <alignment horizontal="center"/>
    </xf>
    <xf numFmtId="10" fontId="0" fillId="0" borderId="17" xfId="2" applyNumberFormat="1" applyFont="1" applyFill="1" applyBorder="1" applyAlignment="1">
      <alignment horizontal="center"/>
    </xf>
    <xf numFmtId="10" fontId="0" fillId="0" borderId="48" xfId="0" applyNumberFormat="1" applyBorder="1" applyAlignment="1">
      <alignment horizontal="center"/>
    </xf>
    <xf numFmtId="10" fontId="0" fillId="0" borderId="49" xfId="2" applyNumberFormat="1" applyFont="1" applyFill="1" applyBorder="1" applyAlignment="1">
      <alignment horizontal="center"/>
    </xf>
    <xf numFmtId="0" fontId="17" fillId="0" borderId="12" xfId="0" applyFont="1" applyBorder="1"/>
    <xf numFmtId="0" fontId="0" fillId="0" borderId="53" xfId="0" applyBorder="1" applyAlignment="1">
      <alignment horizontal="center"/>
    </xf>
    <xf numFmtId="10" fontId="0" fillId="37" borderId="10" xfId="0" applyNumberFormat="1" applyFill="1" applyBorder="1" applyAlignment="1">
      <alignment horizontal="center"/>
    </xf>
    <xf numFmtId="10" fontId="0" fillId="37" borderId="11" xfId="2" applyNumberFormat="1" applyFont="1" applyFill="1" applyBorder="1" applyAlignment="1">
      <alignment horizontal="center"/>
    </xf>
    <xf numFmtId="10" fontId="0" fillId="37" borderId="0" xfId="0" applyNumberFormat="1" applyFill="1" applyAlignment="1">
      <alignment horizontal="center"/>
    </xf>
    <xf numFmtId="10" fontId="0" fillId="37" borderId="54" xfId="2" applyNumberFormat="1" applyFont="1" applyFill="1" applyBorder="1" applyAlignment="1">
      <alignment horizontal="center"/>
    </xf>
    <xf numFmtId="0" fontId="0" fillId="37" borderId="53" xfId="0" applyFill="1" applyBorder="1" applyAlignment="1">
      <alignment horizontal="center"/>
    </xf>
    <xf numFmtId="10" fontId="19" fillId="0" borderId="10" xfId="2" applyNumberFormat="1" applyFont="1" applyFill="1" applyBorder="1" applyAlignment="1">
      <alignment horizontal="center"/>
    </xf>
    <xf numFmtId="10" fontId="19" fillId="0" borderId="11" xfId="2" applyNumberFormat="1" applyFont="1" applyFill="1" applyBorder="1" applyAlignment="1">
      <alignment horizontal="center"/>
    </xf>
    <xf numFmtId="0" fontId="0" fillId="37" borderId="54" xfId="0" applyFill="1" applyBorder="1" applyAlignment="1">
      <alignment horizontal="center"/>
    </xf>
    <xf numFmtId="0" fontId="17" fillId="0" borderId="13" xfId="0" applyFont="1" applyBorder="1"/>
    <xf numFmtId="0" fontId="0" fillId="37" borderId="50" xfId="0" applyFill="1" applyBorder="1" applyAlignment="1">
      <alignment horizontal="center"/>
    </xf>
    <xf numFmtId="0" fontId="0" fillId="37" borderId="20" xfId="0" applyFill="1" applyBorder="1" applyAlignment="1">
      <alignment horizontal="center"/>
    </xf>
    <xf numFmtId="0" fontId="0" fillId="37" borderId="19" xfId="0" applyFill="1" applyBorder="1" applyAlignment="1">
      <alignment horizontal="center"/>
    </xf>
    <xf numFmtId="10" fontId="19" fillId="0" borderId="51" xfId="2" applyNumberFormat="1" applyFont="1" applyFill="1" applyBorder="1" applyAlignment="1">
      <alignment horizontal="center"/>
    </xf>
    <xf numFmtId="10" fontId="19" fillId="0" borderId="52" xfId="2" applyNumberFormat="1" applyFont="1" applyFill="1" applyBorder="1" applyAlignment="1">
      <alignment horizontal="center"/>
    </xf>
    <xf numFmtId="167" fontId="20" fillId="36" borderId="0" xfId="0" applyNumberFormat="1" applyFont="1" applyFill="1" applyAlignment="1">
      <alignment horizontal="center"/>
    </xf>
    <xf numFmtId="167" fontId="20" fillId="35" borderId="0" xfId="0" applyNumberFormat="1" applyFont="1" applyFill="1" applyAlignment="1">
      <alignment horizontal="center"/>
    </xf>
    <xf numFmtId="167" fontId="20" fillId="33" borderId="0" xfId="0" applyNumberFormat="1" applyFont="1" applyFill="1" applyAlignment="1">
      <alignment horizontal="center"/>
    </xf>
    <xf numFmtId="167" fontId="20" fillId="0" borderId="0" xfId="0" applyNumberFormat="1" applyFont="1" applyAlignment="1">
      <alignment horizontal="center"/>
    </xf>
    <xf numFmtId="2" fontId="20" fillId="34" borderId="39" xfId="0" applyNumberFormat="1" applyFont="1" applyFill="1" applyBorder="1" applyAlignment="1">
      <alignment horizontal="center"/>
    </xf>
    <xf numFmtId="167" fontId="20" fillId="34" borderId="0" xfId="0" applyNumberFormat="1" applyFont="1" applyFill="1" applyAlignment="1">
      <alignment horizontal="center"/>
    </xf>
    <xf numFmtId="3" fontId="20" fillId="34" borderId="0" xfId="0" applyNumberFormat="1" applyFont="1" applyFill="1" applyAlignment="1">
      <alignment horizontal="center"/>
    </xf>
    <xf numFmtId="0" fontId="20" fillId="34" borderId="39" xfId="0" applyFont="1" applyFill="1" applyBorder="1" applyAlignment="1">
      <alignment horizontal="center"/>
    </xf>
    <xf numFmtId="3" fontId="24" fillId="34" borderId="15" xfId="8" applyNumberFormat="1" applyFont="1" applyFill="1" applyBorder="1" applyAlignment="1">
      <alignment horizontal="center"/>
    </xf>
    <xf numFmtId="3" fontId="24" fillId="34" borderId="0" xfId="8" applyNumberFormat="1" applyFont="1" applyFill="1" applyBorder="1" applyAlignment="1">
      <alignment horizontal="center"/>
    </xf>
    <xf numFmtId="165" fontId="24" fillId="34" borderId="0" xfId="2" applyNumberFormat="1" applyFont="1" applyFill="1" applyBorder="1" applyAlignment="1">
      <alignment horizontal="center"/>
    </xf>
    <xf numFmtId="0" fontId="20" fillId="34" borderId="15" xfId="0" applyFont="1" applyFill="1" applyBorder="1" applyAlignment="1">
      <alignment horizontal="center"/>
    </xf>
    <xf numFmtId="3" fontId="20" fillId="34" borderId="39" xfId="0" applyNumberFormat="1" applyFont="1" applyFill="1" applyBorder="1" applyAlignment="1">
      <alignment horizontal="center"/>
    </xf>
    <xf numFmtId="164" fontId="24" fillId="34" borderId="23" xfId="8" applyNumberFormat="1" applyFont="1" applyFill="1" applyBorder="1" applyAlignment="1">
      <alignment horizontal="center"/>
    </xf>
    <xf numFmtId="3" fontId="20" fillId="34" borderId="24" xfId="0" applyNumberFormat="1" applyFont="1" applyFill="1" applyBorder="1" applyAlignment="1">
      <alignment horizontal="center"/>
    </xf>
    <xf numFmtId="2" fontId="24" fillId="34" borderId="11" xfId="2" applyNumberFormat="1" applyFont="1" applyFill="1" applyBorder="1" applyAlignment="1">
      <alignment horizontal="center"/>
    </xf>
    <xf numFmtId="2" fontId="24" fillId="34" borderId="11" xfId="8" applyNumberFormat="1" applyFont="1" applyFill="1" applyBorder="1" applyAlignment="1">
      <alignment horizontal="center"/>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166" fontId="20" fillId="33" borderId="30" xfId="1" applyNumberFormat="1" applyFont="1" applyFill="1" applyBorder="1" applyAlignment="1">
      <alignment horizontal="center"/>
    </xf>
    <xf numFmtId="165" fontId="20" fillId="33" borderId="31" xfId="0" applyNumberFormat="1" applyFont="1" applyFill="1" applyBorder="1" applyAlignment="1">
      <alignment horizontal="center"/>
    </xf>
    <xf numFmtId="165" fontId="20" fillId="33" borderId="31" xfId="2" applyNumberFormat="1" applyFont="1" applyFill="1" applyBorder="1" applyAlignment="1">
      <alignment horizontal="center"/>
    </xf>
    <xf numFmtId="166" fontId="20" fillId="33" borderId="30" xfId="0" applyNumberFormat="1" applyFont="1" applyFill="1" applyBorder="1" applyAlignment="1">
      <alignment horizontal="center"/>
    </xf>
    <xf numFmtId="165" fontId="20" fillId="33" borderId="32" xfId="2" applyNumberFormat="1" applyFont="1" applyFill="1" applyBorder="1" applyAlignment="1">
      <alignment horizontal="center"/>
    </xf>
    <xf numFmtId="166" fontId="20" fillId="35" borderId="34" xfId="1" applyNumberFormat="1" applyFont="1" applyFill="1" applyBorder="1" applyAlignment="1">
      <alignment horizontal="center"/>
    </xf>
    <xf numFmtId="165" fontId="20" fillId="35" borderId="35" xfId="0" applyNumberFormat="1" applyFont="1" applyFill="1" applyBorder="1" applyAlignment="1">
      <alignment horizontal="center"/>
    </xf>
    <xf numFmtId="165" fontId="20" fillId="35" borderId="35" xfId="2" applyNumberFormat="1" applyFont="1" applyFill="1" applyBorder="1" applyAlignment="1">
      <alignment horizontal="center"/>
    </xf>
    <xf numFmtId="166" fontId="20" fillId="35" borderId="34" xfId="0" applyNumberFormat="1" applyFont="1" applyFill="1" applyBorder="1" applyAlignment="1">
      <alignment horizontal="center"/>
    </xf>
    <xf numFmtId="165" fontId="20" fillId="35" borderId="36" xfId="2" applyNumberFormat="1" applyFont="1" applyFill="1" applyBorder="1" applyAlignment="1">
      <alignment horizontal="center"/>
    </xf>
    <xf numFmtId="166" fontId="20" fillId="36" borderId="34" xfId="1" applyNumberFormat="1" applyFont="1" applyFill="1" applyBorder="1" applyAlignment="1">
      <alignment horizontal="center"/>
    </xf>
    <xf numFmtId="165" fontId="20" fillId="36" borderId="35" xfId="0" applyNumberFormat="1" applyFont="1" applyFill="1" applyBorder="1" applyAlignment="1">
      <alignment horizontal="center"/>
    </xf>
    <xf numFmtId="165" fontId="20" fillId="36" borderId="35" xfId="2" applyNumberFormat="1" applyFont="1" applyFill="1" applyBorder="1" applyAlignment="1">
      <alignment horizontal="center"/>
    </xf>
    <xf numFmtId="166" fontId="20" fillId="36" borderId="34" xfId="0" applyNumberFormat="1" applyFont="1" applyFill="1" applyBorder="1" applyAlignment="1">
      <alignment horizontal="center"/>
    </xf>
    <xf numFmtId="165" fontId="20" fillId="36" borderId="36" xfId="2" applyNumberFormat="1" applyFont="1" applyFill="1" applyBorder="1" applyAlignment="1">
      <alignment horizontal="center"/>
    </xf>
    <xf numFmtId="166" fontId="20" fillId="0" borderId="37" xfId="1" applyNumberFormat="1" applyFont="1" applyBorder="1" applyAlignment="1">
      <alignment horizontal="center"/>
    </xf>
    <xf numFmtId="165" fontId="20" fillId="0" borderId="22" xfId="0" applyNumberFormat="1" applyFont="1" applyBorder="1" applyAlignment="1">
      <alignment horizontal="center"/>
    </xf>
    <xf numFmtId="165" fontId="20" fillId="0" borderId="22" xfId="2" applyNumberFormat="1" applyFont="1" applyBorder="1" applyAlignment="1">
      <alignment horizontal="center"/>
    </xf>
    <xf numFmtId="166" fontId="20" fillId="0" borderId="37" xfId="0" applyNumberFormat="1" applyFont="1" applyBorder="1" applyAlignment="1">
      <alignment horizontal="center"/>
    </xf>
    <xf numFmtId="165" fontId="20" fillId="0" borderId="38" xfId="2" applyNumberFormat="1" applyFont="1" applyBorder="1" applyAlignment="1">
      <alignment horizontal="center"/>
    </xf>
    <xf numFmtId="166" fontId="21" fillId="0" borderId="26" xfId="1" applyNumberFormat="1" applyFont="1" applyBorder="1" applyAlignment="1">
      <alignment horizontal="center"/>
    </xf>
    <xf numFmtId="10" fontId="20" fillId="0" borderId="27" xfId="0" applyNumberFormat="1" applyFont="1" applyBorder="1" applyAlignment="1">
      <alignment horizontal="center"/>
    </xf>
    <xf numFmtId="0" fontId="21" fillId="0" borderId="27" xfId="0" applyFont="1" applyBorder="1" applyAlignment="1">
      <alignment horizontal="center"/>
    </xf>
    <xf numFmtId="166" fontId="21" fillId="0" borderId="26" xfId="0" applyNumberFormat="1" applyFont="1" applyBorder="1" applyAlignment="1">
      <alignment horizontal="center"/>
    </xf>
    <xf numFmtId="165" fontId="21" fillId="0" borderId="27" xfId="2" applyNumberFormat="1" applyFont="1" applyBorder="1" applyAlignment="1">
      <alignment horizontal="center"/>
    </xf>
    <xf numFmtId="165" fontId="21" fillId="0" borderId="28" xfId="0" applyNumberFormat="1" applyFont="1" applyBorder="1" applyAlignment="1">
      <alignment horizontal="center"/>
    </xf>
    <xf numFmtId="0" fontId="20" fillId="33" borderId="29" xfId="0" applyFont="1" applyFill="1" applyBorder="1"/>
    <xf numFmtId="0" fontId="20" fillId="35" borderId="33" xfId="0" applyFont="1" applyFill="1" applyBorder="1"/>
    <xf numFmtId="0" fontId="20" fillId="36" borderId="33" xfId="0" applyFont="1" applyFill="1" applyBorder="1"/>
    <xf numFmtId="0" fontId="20" fillId="0" borderId="21" xfId="0" applyFont="1" applyBorder="1"/>
    <xf numFmtId="0" fontId="21" fillId="0" borderId="25" xfId="0" applyFont="1" applyBorder="1"/>
    <xf numFmtId="165" fontId="20" fillId="35" borderId="31" xfId="2" applyNumberFormat="1" applyFont="1" applyFill="1" applyBorder="1" applyAlignment="1">
      <alignment horizontal="center"/>
    </xf>
    <xf numFmtId="0" fontId="20" fillId="0" borderId="0" xfId="0" applyFont="1" applyAlignment="1">
      <alignment horizontal="center"/>
    </xf>
    <xf numFmtId="0" fontId="23" fillId="34" borderId="39" xfId="8" applyFont="1" applyFill="1" applyBorder="1" applyAlignment="1">
      <alignment horizontal="left"/>
    </xf>
    <xf numFmtId="0" fontId="20" fillId="36" borderId="39" xfId="0" applyFont="1" applyFill="1" applyBorder="1" applyAlignment="1">
      <alignment horizontal="left"/>
    </xf>
    <xf numFmtId="0" fontId="20" fillId="35" borderId="39" xfId="0" applyFont="1" applyFill="1" applyBorder="1" applyAlignment="1">
      <alignment horizontal="left"/>
    </xf>
    <xf numFmtId="0" fontId="20" fillId="33" borderId="39" xfId="0" applyFont="1" applyFill="1" applyBorder="1" applyAlignment="1">
      <alignment horizontal="left"/>
    </xf>
    <xf numFmtId="0" fontId="20" fillId="0" borderId="39" xfId="0" applyFont="1" applyBorder="1" applyAlignment="1">
      <alignment horizontal="left"/>
    </xf>
    <xf numFmtId="1" fontId="21" fillId="0" borderId="42" xfId="0" applyNumberFormat="1" applyFont="1" applyBorder="1" applyAlignment="1">
      <alignment horizontal="center" vertical="center" wrapText="1"/>
    </xf>
    <xf numFmtId="1" fontId="21" fillId="0" borderId="0" xfId="0" applyNumberFormat="1" applyFont="1" applyAlignment="1">
      <alignment horizontal="center"/>
    </xf>
    <xf numFmtId="9" fontId="24" fillId="0" borderId="11" xfId="8" applyNumberFormat="1" applyFont="1" applyFill="1" applyBorder="1" applyAlignment="1">
      <alignment horizontal="center"/>
    </xf>
    <xf numFmtId="0" fontId="20" fillId="0" borderId="11" xfId="0" applyFont="1" applyBorder="1"/>
    <xf numFmtId="0" fontId="21" fillId="0" borderId="40" xfId="0" applyFont="1" applyBorder="1" applyAlignment="1">
      <alignment vertical="center" wrapText="1"/>
    </xf>
    <xf numFmtId="9" fontId="24" fillId="34" borderId="11" xfId="8" applyNumberFormat="1" applyFont="1" applyFill="1" applyBorder="1" applyAlignment="1">
      <alignment horizontal="center"/>
    </xf>
    <xf numFmtId="9" fontId="24" fillId="36" borderId="11" xfId="8" applyNumberFormat="1" applyFont="1" applyFill="1" applyBorder="1" applyAlignment="1">
      <alignment horizontal="center"/>
    </xf>
    <xf numFmtId="9" fontId="24" fillId="33" borderId="11" xfId="8" applyNumberFormat="1" applyFont="1" applyFill="1" applyBorder="1" applyAlignment="1">
      <alignment horizontal="center"/>
    </xf>
    <xf numFmtId="9" fontId="24" fillId="35" borderId="11" xfId="8" applyNumberFormat="1" applyFont="1" applyFill="1" applyBorder="1" applyAlignment="1">
      <alignment horizontal="center"/>
    </xf>
    <xf numFmtId="0" fontId="20" fillId="0" borderId="14" xfId="0" applyFont="1" applyBorder="1" applyAlignment="1">
      <alignment horizontal="left"/>
    </xf>
    <xf numFmtId="165" fontId="23" fillId="0" borderId="14" xfId="8" applyNumberFormat="1" applyFont="1" applyFill="1" applyBorder="1" applyAlignment="1">
      <alignment horizontal="left"/>
    </xf>
    <xf numFmtId="166" fontId="21" fillId="0" borderId="26" xfId="1" applyNumberFormat="1" applyFont="1" applyFill="1" applyBorder="1" applyAlignment="1">
      <alignment horizontal="center"/>
    </xf>
    <xf numFmtId="0" fontId="21" fillId="38" borderId="25" xfId="0" applyFont="1" applyFill="1" applyBorder="1"/>
    <xf numFmtId="10" fontId="20" fillId="38" borderId="55" xfId="0" applyNumberFormat="1" applyFont="1" applyFill="1" applyBorder="1" applyAlignment="1">
      <alignment horizontal="center"/>
    </xf>
    <xf numFmtId="0" fontId="21" fillId="38" borderId="55" xfId="0" applyFont="1" applyFill="1" applyBorder="1" applyAlignment="1">
      <alignment horizontal="center"/>
    </xf>
    <xf numFmtId="166" fontId="21" fillId="38" borderId="55" xfId="0" applyNumberFormat="1" applyFont="1" applyFill="1" applyBorder="1" applyAlignment="1">
      <alignment horizontal="center"/>
    </xf>
    <xf numFmtId="165" fontId="21" fillId="38" borderId="55" xfId="2" applyNumberFormat="1" applyFont="1" applyFill="1" applyBorder="1" applyAlignment="1">
      <alignment horizontal="center"/>
    </xf>
    <xf numFmtId="165" fontId="21" fillId="38" borderId="56" xfId="0" applyNumberFormat="1" applyFont="1" applyFill="1" applyBorder="1" applyAlignment="1">
      <alignment horizontal="center"/>
    </xf>
    <xf numFmtId="0" fontId="20" fillId="39" borderId="61" xfId="0" applyFont="1" applyFill="1" applyBorder="1"/>
    <xf numFmtId="165" fontId="20" fillId="39" borderId="63" xfId="0" applyNumberFormat="1" applyFont="1" applyFill="1" applyBorder="1" applyAlignment="1">
      <alignment horizontal="center"/>
    </xf>
    <xf numFmtId="165" fontId="20" fillId="39" borderId="63" xfId="2" applyNumberFormat="1" applyFont="1" applyFill="1" applyBorder="1" applyAlignment="1">
      <alignment horizontal="center"/>
    </xf>
    <xf numFmtId="166" fontId="20" fillId="39" borderId="62" xfId="0" applyNumberFormat="1" applyFont="1" applyFill="1" applyBorder="1" applyAlignment="1">
      <alignment horizontal="center"/>
    </xf>
    <xf numFmtId="165" fontId="20" fillId="39" borderId="64" xfId="2" applyNumberFormat="1" applyFont="1" applyFill="1" applyBorder="1" applyAlignment="1">
      <alignment horizontal="center"/>
    </xf>
    <xf numFmtId="0" fontId="19" fillId="0" borderId="25" xfId="0" applyFont="1" applyBorder="1" applyAlignment="1">
      <alignment vertical="center" wrapText="1"/>
    </xf>
    <xf numFmtId="10" fontId="0" fillId="0" borderId="0" xfId="0" applyNumberFormat="1"/>
    <xf numFmtId="0" fontId="21" fillId="0" borderId="65" xfId="0" quotePrefix="1" applyFont="1" applyBorder="1" applyAlignment="1">
      <alignment wrapText="1"/>
    </xf>
    <xf numFmtId="0" fontId="21" fillId="0" borderId="65" xfId="0" quotePrefix="1" applyFont="1" applyBorder="1" applyAlignment="1">
      <alignment horizontal="center" wrapText="1"/>
    </xf>
    <xf numFmtId="0" fontId="21" fillId="0" borderId="66" xfId="0" quotePrefix="1" applyFont="1" applyBorder="1" applyAlignment="1">
      <alignment wrapText="1"/>
    </xf>
    <xf numFmtId="0" fontId="21" fillId="0" borderId="67" xfId="0" quotePrefix="1" applyFont="1" applyBorder="1" applyAlignment="1">
      <alignment wrapText="1"/>
    </xf>
    <xf numFmtId="10" fontId="21" fillId="0" borderId="65" xfId="2" quotePrefix="1" applyNumberFormat="1" applyFont="1" applyFill="1" applyBorder="1" applyAlignment="1">
      <alignment wrapText="1"/>
    </xf>
    <xf numFmtId="0" fontId="21" fillId="0" borderId="65" xfId="0" applyFont="1" applyBorder="1" applyAlignment="1">
      <alignment horizontal="center" wrapText="1"/>
    </xf>
    <xf numFmtId="0" fontId="0" fillId="0" borderId="65" xfId="0" applyBorder="1"/>
    <xf numFmtId="0" fontId="0" fillId="33" borderId="0" xfId="0" applyFill="1"/>
    <xf numFmtId="10" fontId="0" fillId="33" borderId="0" xfId="0" applyNumberFormat="1" applyFill="1"/>
    <xf numFmtId="0" fontId="0" fillId="39" borderId="0" xfId="0" applyFill="1"/>
    <xf numFmtId="10" fontId="0" fillId="39" borderId="0" xfId="0" applyNumberFormat="1" applyFill="1"/>
    <xf numFmtId="0" fontId="0" fillId="36" borderId="0" xfId="0" applyFill="1"/>
    <xf numFmtId="10" fontId="0" fillId="36" borderId="0" xfId="0" applyNumberFormat="1" applyFill="1"/>
    <xf numFmtId="0" fontId="20" fillId="36" borderId="0" xfId="0" applyFont="1" applyFill="1" applyAlignment="1">
      <alignment horizontal="center"/>
    </xf>
    <xf numFmtId="0" fontId="20" fillId="33" borderId="0" xfId="0" applyFont="1" applyFill="1" applyAlignment="1">
      <alignment horizontal="center"/>
    </xf>
    <xf numFmtId="0" fontId="29" fillId="38" borderId="0" xfId="0" applyFont="1" applyFill="1"/>
    <xf numFmtId="0" fontId="30" fillId="0" borderId="0" xfId="0" applyFont="1" applyAlignment="1">
      <alignment vertical="center"/>
    </xf>
    <xf numFmtId="0" fontId="30" fillId="0" borderId="0" xfId="0" applyFont="1" applyAlignment="1">
      <alignment horizontal="center" vertical="center"/>
    </xf>
    <xf numFmtId="2" fontId="21" fillId="0" borderId="40" xfId="0" applyNumberFormat="1" applyFont="1" applyBorder="1" applyAlignment="1">
      <alignment horizontal="center" vertical="center" wrapText="1"/>
    </xf>
    <xf numFmtId="1" fontId="21" fillId="0" borderId="45" xfId="0" applyNumberFormat="1" applyFont="1" applyBorder="1" applyAlignment="1">
      <alignment horizontal="center" vertical="center" wrapText="1"/>
    </xf>
    <xf numFmtId="49" fontId="20" fillId="0" borderId="0" xfId="0" applyNumberFormat="1" applyFont="1" applyAlignment="1">
      <alignment vertical="center"/>
    </xf>
    <xf numFmtId="49" fontId="24" fillId="0" borderId="0" xfId="45" applyNumberFormat="1" applyFont="1"/>
    <xf numFmtId="0" fontId="1" fillId="0" borderId="68" xfId="0" applyFont="1" applyBorder="1" applyAlignment="1">
      <alignment wrapText="1"/>
    </xf>
    <xf numFmtId="0" fontId="1" fillId="0" borderId="68" xfId="0" applyFont="1" applyBorder="1" applyAlignment="1">
      <alignment horizontal="right" wrapText="1"/>
    </xf>
    <xf numFmtId="2" fontId="1" fillId="0" borderId="68" xfId="0" applyNumberFormat="1" applyFont="1" applyBorder="1" applyAlignment="1">
      <alignment horizontal="right" wrapText="1"/>
    </xf>
    <xf numFmtId="0" fontId="0" fillId="0" borderId="68" xfId="0" applyBorder="1" applyAlignment="1">
      <alignment wrapText="1"/>
    </xf>
    <xf numFmtId="0" fontId="31" fillId="0" borderId="68" xfId="0" applyFont="1" applyBorder="1" applyAlignment="1">
      <alignment wrapText="1"/>
    </xf>
    <xf numFmtId="0" fontId="31" fillId="0" borderId="68" xfId="0" applyFont="1" applyBorder="1" applyAlignment="1">
      <alignment horizontal="right" wrapText="1"/>
    </xf>
    <xf numFmtId="0" fontId="1" fillId="42" borderId="68" xfId="0" applyFont="1" applyFill="1" applyBorder="1" applyAlignment="1">
      <alignment horizontal="right" wrapText="1"/>
    </xf>
    <xf numFmtId="0" fontId="1" fillId="43" borderId="68" xfId="0" applyFont="1" applyFill="1" applyBorder="1" applyAlignment="1">
      <alignment horizontal="right" wrapText="1"/>
    </xf>
    <xf numFmtId="2" fontId="1" fillId="42" borderId="68" xfId="0" applyNumberFormat="1" applyFont="1" applyFill="1" applyBorder="1" applyAlignment="1">
      <alignment horizontal="right" wrapText="1"/>
    </xf>
    <xf numFmtId="2" fontId="1" fillId="43" borderId="68" xfId="0" applyNumberFormat="1" applyFont="1" applyFill="1" applyBorder="1" applyAlignment="1">
      <alignment horizontal="right" wrapText="1"/>
    </xf>
    <xf numFmtId="0" fontId="1" fillId="44" borderId="68" xfId="0" applyFont="1" applyFill="1" applyBorder="1" applyAlignment="1">
      <alignment horizontal="right" wrapText="1"/>
    </xf>
    <xf numFmtId="2" fontId="1" fillId="44" borderId="68" xfId="0" applyNumberFormat="1" applyFont="1" applyFill="1" applyBorder="1" applyAlignment="1">
      <alignment horizontal="right" wrapText="1"/>
    </xf>
    <xf numFmtId="0" fontId="1" fillId="41" borderId="68" xfId="0" applyFont="1" applyFill="1" applyBorder="1" applyAlignment="1">
      <alignment horizontal="right" wrapText="1"/>
    </xf>
    <xf numFmtId="2" fontId="1" fillId="41" borderId="68" xfId="0" applyNumberFormat="1" applyFont="1" applyFill="1" applyBorder="1" applyAlignment="1">
      <alignment horizontal="right" wrapText="1"/>
    </xf>
    <xf numFmtId="2" fontId="1" fillId="45" borderId="68" xfId="0" applyNumberFormat="1" applyFont="1" applyFill="1" applyBorder="1" applyAlignment="1">
      <alignment horizontal="right" wrapText="1"/>
    </xf>
    <xf numFmtId="0" fontId="1" fillId="46" borderId="68" xfId="0" applyFont="1" applyFill="1" applyBorder="1" applyAlignment="1">
      <alignment horizontal="right" wrapText="1"/>
    </xf>
    <xf numFmtId="2" fontId="1" fillId="46" borderId="68" xfId="0" applyNumberFormat="1" applyFont="1" applyFill="1" applyBorder="1" applyAlignment="1">
      <alignment horizontal="right" wrapText="1"/>
    </xf>
    <xf numFmtId="0" fontId="1" fillId="47" borderId="68" xfId="0" applyFont="1" applyFill="1" applyBorder="1" applyAlignment="1">
      <alignment horizontal="right" wrapText="1"/>
    </xf>
    <xf numFmtId="0" fontId="1" fillId="37" borderId="68" xfId="0" applyFont="1" applyFill="1" applyBorder="1" applyAlignment="1">
      <alignment horizontal="right" wrapText="1"/>
    </xf>
    <xf numFmtId="0" fontId="1" fillId="48" borderId="68" xfId="0" applyFont="1" applyFill="1" applyBorder="1" applyAlignment="1">
      <alignment horizontal="right" wrapText="1"/>
    </xf>
    <xf numFmtId="0" fontId="1" fillId="49" borderId="68" xfId="0" applyFont="1" applyFill="1" applyBorder="1" applyAlignment="1">
      <alignment horizontal="right" wrapText="1"/>
    </xf>
    <xf numFmtId="2" fontId="20" fillId="0" borderId="0" xfId="0" applyNumberFormat="1" applyFont="1"/>
    <xf numFmtId="3" fontId="24" fillId="0" borderId="0" xfId="0" applyNumberFormat="1" applyFont="1" applyAlignment="1">
      <alignment horizontal="center"/>
    </xf>
    <xf numFmtId="1" fontId="21" fillId="0" borderId="40" xfId="0" applyNumberFormat="1" applyFont="1" applyBorder="1" applyAlignment="1">
      <alignment horizontal="center" vertical="center" wrapText="1"/>
    </xf>
    <xf numFmtId="0" fontId="21" fillId="0" borderId="69" xfId="0" applyFont="1" applyBorder="1" applyAlignment="1">
      <alignment horizontal="center" vertical="center" wrapText="1"/>
    </xf>
    <xf numFmtId="1" fontId="20" fillId="0" borderId="0" xfId="0" applyNumberFormat="1" applyFont="1" applyAlignment="1">
      <alignment horizontal="center"/>
    </xf>
    <xf numFmtId="0" fontId="21" fillId="0" borderId="46" xfId="0" applyFont="1" applyBorder="1" applyAlignment="1">
      <alignment horizontal="center" vertical="center" wrapText="1"/>
    </xf>
    <xf numFmtId="9" fontId="24" fillId="34" borderId="15" xfId="2" applyFont="1" applyFill="1" applyBorder="1" applyAlignment="1">
      <alignment horizontal="center"/>
    </xf>
    <xf numFmtId="0" fontId="21" fillId="0" borderId="70" xfId="0" applyFont="1" applyBorder="1" applyAlignment="1">
      <alignment horizontal="center" vertical="center" wrapText="1"/>
    </xf>
    <xf numFmtId="3" fontId="20" fillId="0" borderId="71" xfId="0" applyNumberFormat="1" applyFont="1" applyBorder="1" applyAlignment="1">
      <alignment horizontal="center"/>
    </xf>
    <xf numFmtId="2" fontId="1" fillId="47" borderId="68" xfId="0" applyNumberFormat="1" applyFont="1" applyFill="1" applyBorder="1" applyAlignment="1">
      <alignment horizontal="right" wrapText="1"/>
    </xf>
    <xf numFmtId="2" fontId="1" fillId="37" borderId="68" xfId="0" applyNumberFormat="1" applyFont="1" applyFill="1" applyBorder="1" applyAlignment="1">
      <alignment horizontal="right" wrapText="1"/>
    </xf>
    <xf numFmtId="2" fontId="1" fillId="48" borderId="68" xfId="0" applyNumberFormat="1" applyFont="1" applyFill="1" applyBorder="1" applyAlignment="1">
      <alignment horizontal="right" wrapText="1"/>
    </xf>
    <xf numFmtId="2" fontId="1" fillId="49" borderId="68" xfId="0" applyNumberFormat="1" applyFont="1" applyFill="1" applyBorder="1" applyAlignment="1">
      <alignment horizontal="right" wrapText="1"/>
    </xf>
    <xf numFmtId="3" fontId="20" fillId="34" borderId="0" xfId="2" applyNumberFormat="1" applyFont="1" applyFill="1" applyAlignment="1">
      <alignment horizontal="center"/>
    </xf>
    <xf numFmtId="165" fontId="20" fillId="34" borderId="0" xfId="0" applyNumberFormat="1" applyFont="1" applyFill="1" applyAlignment="1">
      <alignment horizontal="center"/>
    </xf>
    <xf numFmtId="3" fontId="20" fillId="34" borderId="0" xfId="2" applyNumberFormat="1" applyFont="1" applyFill="1" applyBorder="1" applyAlignment="1">
      <alignment horizontal="center"/>
    </xf>
    <xf numFmtId="3" fontId="21" fillId="36" borderId="0" xfId="0" applyNumberFormat="1" applyFont="1" applyFill="1" applyAlignment="1">
      <alignment horizontal="center"/>
    </xf>
    <xf numFmtId="4" fontId="0" fillId="0" borderId="0" xfId="0" applyNumberFormat="1"/>
    <xf numFmtId="4" fontId="20" fillId="34" borderId="0" xfId="0" applyNumberFormat="1" applyFont="1" applyFill="1" applyAlignment="1">
      <alignment horizontal="center"/>
    </xf>
    <xf numFmtId="3" fontId="24" fillId="34" borderId="0" xfId="0" quotePrefix="1" applyNumberFormat="1" applyFont="1" applyFill="1" applyAlignment="1">
      <alignment horizontal="center" wrapText="1"/>
    </xf>
    <xf numFmtId="165" fontId="24" fillId="34" borderId="0" xfId="2" quotePrefix="1" applyNumberFormat="1" applyFont="1" applyFill="1" applyAlignment="1">
      <alignment horizontal="center" wrapText="1"/>
    </xf>
    <xf numFmtId="165" fontId="24" fillId="34" borderId="0" xfId="2" quotePrefix="1" applyNumberFormat="1" applyFont="1" applyFill="1" applyBorder="1" applyAlignment="1">
      <alignment horizontal="center" wrapText="1"/>
    </xf>
    <xf numFmtId="168" fontId="24" fillId="34" borderId="0" xfId="0" quotePrefix="1" applyNumberFormat="1" applyFont="1" applyFill="1" applyAlignment="1">
      <alignment horizontal="center" wrapText="1"/>
    </xf>
    <xf numFmtId="3" fontId="24" fillId="36" borderId="0" xfId="0" quotePrefix="1" applyNumberFormat="1" applyFont="1" applyFill="1" applyAlignment="1">
      <alignment horizontal="center"/>
    </xf>
    <xf numFmtId="3" fontId="24" fillId="36" borderId="0" xfId="0" quotePrefix="1" applyNumberFormat="1" applyFont="1" applyFill="1" applyAlignment="1">
      <alignment horizontal="center" wrapText="1"/>
    </xf>
    <xf numFmtId="165" fontId="24" fillId="36" borderId="0" xfId="2" quotePrefix="1" applyNumberFormat="1" applyFont="1" applyFill="1" applyBorder="1" applyAlignment="1">
      <alignment horizontal="center" wrapText="1"/>
    </xf>
    <xf numFmtId="3" fontId="24" fillId="35" borderId="0" xfId="0" quotePrefix="1" applyNumberFormat="1" applyFont="1" applyFill="1" applyAlignment="1">
      <alignment horizontal="center"/>
    </xf>
    <xf numFmtId="3" fontId="24" fillId="35" borderId="0" xfId="0" quotePrefix="1" applyNumberFormat="1" applyFont="1" applyFill="1" applyAlignment="1">
      <alignment horizontal="center" wrapText="1"/>
    </xf>
    <xf numFmtId="165" fontId="24" fillId="35" borderId="0" xfId="2" quotePrefix="1" applyNumberFormat="1" applyFont="1" applyFill="1" applyBorder="1" applyAlignment="1">
      <alignment horizontal="center" wrapText="1"/>
    </xf>
    <xf numFmtId="3" fontId="24" fillId="33" borderId="0" xfId="0" quotePrefix="1" applyNumberFormat="1" applyFont="1" applyFill="1" applyAlignment="1">
      <alignment horizontal="center"/>
    </xf>
    <xf numFmtId="3" fontId="24" fillId="33" borderId="0" xfId="0" quotePrefix="1" applyNumberFormat="1" applyFont="1" applyFill="1" applyAlignment="1">
      <alignment horizontal="center" wrapText="1"/>
    </xf>
    <xf numFmtId="165" fontId="24" fillId="33" borderId="0" xfId="2" quotePrefix="1" applyNumberFormat="1" applyFont="1" applyFill="1" applyBorder="1" applyAlignment="1">
      <alignment horizontal="center" wrapText="1"/>
    </xf>
    <xf numFmtId="165" fontId="24" fillId="0" borderId="0" xfId="2" quotePrefix="1" applyNumberFormat="1" applyFont="1" applyFill="1" applyBorder="1" applyAlignment="1">
      <alignment horizontal="center" wrapText="1"/>
    </xf>
    <xf numFmtId="165" fontId="21" fillId="34" borderId="0" xfId="2" applyNumberFormat="1" applyFont="1" applyFill="1" applyAlignment="1">
      <alignment horizontal="center"/>
    </xf>
    <xf numFmtId="0" fontId="21" fillId="40" borderId="0" xfId="0" applyFont="1" applyFill="1" applyAlignment="1">
      <alignment horizontal="center" vertical="center"/>
    </xf>
    <xf numFmtId="165" fontId="20" fillId="33" borderId="60" xfId="2" applyNumberFormat="1" applyFont="1" applyFill="1" applyBorder="1" applyAlignment="1">
      <alignment horizontal="center"/>
    </xf>
    <xf numFmtId="165" fontId="20" fillId="35" borderId="72" xfId="2" applyNumberFormat="1" applyFont="1" applyFill="1" applyBorder="1" applyAlignment="1">
      <alignment horizontal="center"/>
    </xf>
    <xf numFmtId="165" fontId="20" fillId="36" borderId="72" xfId="2" applyNumberFormat="1" applyFont="1" applyFill="1" applyBorder="1" applyAlignment="1">
      <alignment horizontal="center"/>
    </xf>
    <xf numFmtId="165" fontId="20" fillId="0" borderId="58" xfId="2" applyNumberFormat="1" applyFont="1" applyBorder="1" applyAlignment="1">
      <alignment horizontal="center"/>
    </xf>
    <xf numFmtId="165" fontId="20" fillId="39" borderId="73" xfId="2" applyNumberFormat="1" applyFont="1" applyFill="1" applyBorder="1" applyAlignment="1">
      <alignment horizontal="center"/>
    </xf>
    <xf numFmtId="0" fontId="21" fillId="0" borderId="74" xfId="0" applyFont="1" applyBorder="1" applyAlignment="1">
      <alignment horizontal="center" vertical="center" wrapText="1"/>
    </xf>
    <xf numFmtId="3" fontId="20" fillId="33" borderId="60" xfId="2" applyNumberFormat="1" applyFont="1" applyFill="1" applyBorder="1" applyAlignment="1">
      <alignment horizontal="center"/>
    </xf>
    <xf numFmtId="165" fontId="20" fillId="33" borderId="59" xfId="2" applyNumberFormat="1" applyFont="1" applyFill="1" applyBorder="1" applyAlignment="1">
      <alignment horizontal="center"/>
    </xf>
    <xf numFmtId="165" fontId="20" fillId="33" borderId="75" xfId="2" applyNumberFormat="1" applyFont="1" applyFill="1" applyBorder="1" applyAlignment="1">
      <alignment horizontal="center"/>
    </xf>
    <xf numFmtId="3" fontId="20" fillId="35" borderId="72" xfId="2" applyNumberFormat="1" applyFont="1" applyFill="1" applyBorder="1" applyAlignment="1">
      <alignment horizontal="center"/>
    </xf>
    <xf numFmtId="165" fontId="20" fillId="35" borderId="76" xfId="2" applyNumberFormat="1" applyFont="1" applyFill="1" applyBorder="1" applyAlignment="1">
      <alignment horizontal="center"/>
    </xf>
    <xf numFmtId="3" fontId="20" fillId="36" borderId="72" xfId="2" applyNumberFormat="1" applyFont="1" applyFill="1" applyBorder="1" applyAlignment="1">
      <alignment horizontal="center"/>
    </xf>
    <xf numFmtId="165" fontId="20" fillId="36" borderId="76" xfId="2" applyNumberFormat="1" applyFont="1" applyFill="1" applyBorder="1" applyAlignment="1">
      <alignment horizontal="center"/>
    </xf>
    <xf numFmtId="3" fontId="20" fillId="0" borderId="58" xfId="2" applyNumberFormat="1" applyFont="1" applyBorder="1" applyAlignment="1">
      <alignment horizontal="center"/>
    </xf>
    <xf numFmtId="165" fontId="20" fillId="0" borderId="57" xfId="2" applyNumberFormat="1" applyFont="1" applyBorder="1" applyAlignment="1">
      <alignment horizontal="center"/>
    </xf>
    <xf numFmtId="3" fontId="20" fillId="39" borderId="73" xfId="2" applyNumberFormat="1" applyFont="1" applyFill="1" applyBorder="1" applyAlignment="1">
      <alignment horizontal="center"/>
    </xf>
    <xf numFmtId="165" fontId="20" fillId="39" borderId="77" xfId="2" applyNumberFormat="1" applyFont="1" applyFill="1" applyBorder="1" applyAlignment="1">
      <alignment horizontal="center"/>
    </xf>
    <xf numFmtId="3" fontId="21" fillId="0" borderId="55" xfId="0" applyNumberFormat="1" applyFont="1" applyBorder="1" applyAlignment="1">
      <alignment horizontal="center"/>
    </xf>
    <xf numFmtId="0" fontId="21" fillId="0" borderId="56" xfId="0" applyFont="1" applyBorder="1" applyAlignment="1">
      <alignment horizontal="center"/>
    </xf>
    <xf numFmtId="165" fontId="21" fillId="0" borderId="55" xfId="2" applyNumberFormat="1" applyFont="1" applyBorder="1" applyAlignment="1">
      <alignment horizontal="center"/>
    </xf>
    <xf numFmtId="0" fontId="21" fillId="0" borderId="28" xfId="0" applyFont="1" applyBorder="1" applyAlignment="1">
      <alignment horizontal="center"/>
    </xf>
    <xf numFmtId="165" fontId="20" fillId="33" borderId="78" xfId="2" applyNumberFormat="1" applyFont="1" applyFill="1" applyBorder="1" applyAlignment="1">
      <alignment horizontal="center"/>
    </xf>
    <xf numFmtId="165" fontId="20" fillId="35" borderId="79" xfId="2" applyNumberFormat="1" applyFont="1" applyFill="1" applyBorder="1" applyAlignment="1">
      <alignment horizontal="center"/>
    </xf>
    <xf numFmtId="165" fontId="20" fillId="36" borderId="79" xfId="2" applyNumberFormat="1" applyFont="1" applyFill="1" applyBorder="1" applyAlignment="1">
      <alignment horizontal="center"/>
    </xf>
    <xf numFmtId="165" fontId="20" fillId="0" borderId="80" xfId="2" applyNumberFormat="1" applyFont="1" applyBorder="1" applyAlignment="1">
      <alignment horizontal="center"/>
    </xf>
    <xf numFmtId="165" fontId="20" fillId="39" borderId="81" xfId="2" applyNumberFormat="1" applyFont="1" applyFill="1" applyBorder="1" applyAlignment="1">
      <alignment horizontal="center"/>
    </xf>
    <xf numFmtId="2" fontId="20" fillId="0" borderId="15" xfId="0" applyNumberFormat="1" applyFont="1" applyBorder="1" applyAlignment="1">
      <alignment horizontal="center"/>
    </xf>
    <xf numFmtId="0" fontId="20" fillId="0" borderId="68" xfId="0" applyFont="1" applyBorder="1" applyAlignment="1">
      <alignment horizontal="center" wrapText="1"/>
    </xf>
    <xf numFmtId="0" fontId="20" fillId="0" borderId="39" xfId="0" applyFont="1" applyBorder="1" applyAlignment="1">
      <alignment horizontal="center"/>
    </xf>
    <xf numFmtId="3" fontId="20" fillId="0" borderId="0" xfId="2" applyNumberFormat="1" applyFont="1" applyFill="1" applyAlignment="1">
      <alignment horizontal="center"/>
    </xf>
    <xf numFmtId="165" fontId="20" fillId="0" borderId="0" xfId="0" applyNumberFormat="1" applyFont="1" applyAlignment="1">
      <alignment horizontal="center"/>
    </xf>
    <xf numFmtId="3" fontId="20" fillId="0" borderId="0" xfId="2" applyNumberFormat="1" applyFont="1" applyFill="1" applyBorder="1" applyAlignment="1">
      <alignment horizontal="center"/>
    </xf>
    <xf numFmtId="3" fontId="24" fillId="0" borderId="0" xfId="0" quotePrefix="1" applyNumberFormat="1" applyFont="1" applyAlignment="1">
      <alignment horizontal="center" wrapText="1"/>
    </xf>
    <xf numFmtId="165" fontId="24" fillId="0" borderId="0" xfId="2" quotePrefix="1" applyNumberFormat="1" applyFont="1" applyFill="1" applyAlignment="1">
      <alignment horizontal="center" wrapText="1"/>
    </xf>
    <xf numFmtId="168" fontId="24" fillId="0" borderId="0" xfId="0" quotePrefix="1" applyNumberFormat="1" applyFont="1" applyAlignment="1">
      <alignment horizontal="center" wrapText="1"/>
    </xf>
    <xf numFmtId="3" fontId="20" fillId="0" borderId="24" xfId="0" applyNumberFormat="1" applyFont="1" applyBorder="1" applyAlignment="1">
      <alignment horizontal="center"/>
    </xf>
    <xf numFmtId="165" fontId="21" fillId="0" borderId="0" xfId="2" applyNumberFormat="1" applyFont="1" applyFill="1" applyAlignment="1">
      <alignment horizontal="center"/>
    </xf>
    <xf numFmtId="4" fontId="20" fillId="0" borderId="0" xfId="0" applyNumberFormat="1" applyFont="1" applyAlignment="1">
      <alignment horizontal="center"/>
    </xf>
    <xf numFmtId="2" fontId="20" fillId="0" borderId="68" xfId="0" applyNumberFormat="1" applyFont="1" applyBorder="1" applyAlignment="1">
      <alignment horizontal="center" wrapText="1"/>
    </xf>
    <xf numFmtId="3" fontId="24" fillId="0" borderId="0" xfId="0" quotePrefix="1" applyNumberFormat="1" applyFont="1" applyAlignment="1">
      <alignment horizontal="center"/>
    </xf>
    <xf numFmtId="0" fontId="24" fillId="0" borderId="0" xfId="0" quotePrefix="1" applyFont="1" applyAlignment="1">
      <alignment horizontal="center"/>
    </xf>
    <xf numFmtId="0" fontId="20" fillId="0" borderId="23" xfId="0" applyFont="1" applyBorder="1" applyAlignment="1">
      <alignment horizontal="center"/>
    </xf>
    <xf numFmtId="0" fontId="20" fillId="34" borderId="68" xfId="0" applyFont="1" applyFill="1" applyBorder="1" applyAlignment="1">
      <alignment horizontal="center" wrapText="1"/>
    </xf>
    <xf numFmtId="2" fontId="20" fillId="36" borderId="68" xfId="0" applyNumberFormat="1" applyFont="1" applyFill="1" applyBorder="1" applyAlignment="1">
      <alignment horizontal="center" wrapText="1"/>
    </xf>
    <xf numFmtId="0" fontId="20" fillId="36" borderId="68" xfId="0" applyFont="1" applyFill="1" applyBorder="1" applyAlignment="1">
      <alignment horizontal="center" wrapText="1"/>
    </xf>
    <xf numFmtId="3" fontId="20" fillId="36" borderId="0" xfId="2" applyNumberFormat="1" applyFont="1" applyFill="1" applyAlignment="1">
      <alignment horizontal="center"/>
    </xf>
    <xf numFmtId="165" fontId="20" fillId="36" borderId="0" xfId="0" applyNumberFormat="1" applyFont="1" applyFill="1" applyAlignment="1">
      <alignment horizontal="center"/>
    </xf>
    <xf numFmtId="3" fontId="20" fillId="36" borderId="0" xfId="2" applyNumberFormat="1" applyFont="1" applyFill="1" applyBorder="1" applyAlignment="1">
      <alignment horizontal="center"/>
    </xf>
    <xf numFmtId="165" fontId="24" fillId="36" borderId="0" xfId="2" quotePrefix="1" applyNumberFormat="1" applyFont="1" applyFill="1" applyAlignment="1">
      <alignment horizontal="center" wrapText="1"/>
    </xf>
    <xf numFmtId="168" fontId="24" fillId="36" borderId="0" xfId="0" quotePrefix="1" applyNumberFormat="1" applyFont="1" applyFill="1" applyAlignment="1">
      <alignment horizontal="center" wrapText="1"/>
    </xf>
    <xf numFmtId="165" fontId="21" fillId="36" borderId="0" xfId="2" applyNumberFormat="1" applyFont="1" applyFill="1" applyAlignment="1">
      <alignment horizontal="center"/>
    </xf>
    <xf numFmtId="4" fontId="20" fillId="36" borderId="0" xfId="0" applyNumberFormat="1" applyFont="1" applyFill="1" applyAlignment="1">
      <alignment horizontal="center"/>
    </xf>
    <xf numFmtId="0" fontId="20" fillId="36" borderId="23" xfId="0" applyFont="1" applyFill="1" applyBorder="1" applyAlignment="1">
      <alignment horizontal="center"/>
    </xf>
    <xf numFmtId="164" fontId="20" fillId="36" borderId="39" xfId="0" applyNumberFormat="1" applyFont="1" applyFill="1" applyBorder="1" applyAlignment="1">
      <alignment horizontal="center"/>
    </xf>
    <xf numFmtId="1" fontId="20" fillId="36" borderId="15" xfId="0" applyNumberFormat="1" applyFont="1" applyFill="1" applyBorder="1" applyAlignment="1">
      <alignment horizontal="center"/>
    </xf>
    <xf numFmtId="1" fontId="21" fillId="36" borderId="0" xfId="0" applyNumberFormat="1" applyFont="1" applyFill="1" applyAlignment="1">
      <alignment horizontal="center"/>
    </xf>
    <xf numFmtId="3" fontId="21" fillId="36" borderId="24" xfId="0" applyNumberFormat="1" applyFont="1" applyFill="1" applyBorder="1" applyAlignment="1">
      <alignment horizontal="center"/>
    </xf>
    <xf numFmtId="165" fontId="20" fillId="36" borderId="0" xfId="2" applyNumberFormat="1" applyFont="1" applyFill="1" applyBorder="1" applyAlignment="1">
      <alignment horizontal="center"/>
    </xf>
    <xf numFmtId="0" fontId="24" fillId="36" borderId="0" xfId="0" quotePrefix="1" applyFont="1" applyFill="1" applyAlignment="1">
      <alignment horizontal="center"/>
    </xf>
    <xf numFmtId="3" fontId="24" fillId="36" borderId="15" xfId="0" applyNumberFormat="1" applyFont="1" applyFill="1" applyBorder="1" applyAlignment="1">
      <alignment horizontal="center"/>
    </xf>
    <xf numFmtId="10" fontId="20" fillId="36" borderId="11" xfId="0" applyNumberFormat="1" applyFont="1" applyFill="1" applyBorder="1" applyAlignment="1">
      <alignment horizontal="center"/>
    </xf>
    <xf numFmtId="2" fontId="20" fillId="35" borderId="68" xfId="0" applyNumberFormat="1" applyFont="1" applyFill="1" applyBorder="1" applyAlignment="1">
      <alignment horizontal="center" wrapText="1"/>
    </xf>
    <xf numFmtId="0" fontId="20" fillId="35" borderId="68" xfId="0" applyFont="1" applyFill="1" applyBorder="1" applyAlignment="1">
      <alignment horizontal="center" wrapText="1"/>
    </xf>
    <xf numFmtId="3" fontId="20" fillId="35" borderId="0" xfId="2" applyNumberFormat="1" applyFont="1" applyFill="1" applyAlignment="1">
      <alignment horizontal="center"/>
    </xf>
    <xf numFmtId="165" fontId="20" fillId="35" borderId="0" xfId="0" applyNumberFormat="1" applyFont="1" applyFill="1" applyAlignment="1">
      <alignment horizontal="center"/>
    </xf>
    <xf numFmtId="3" fontId="20" fillId="35" borderId="0" xfId="2" applyNumberFormat="1" applyFont="1" applyFill="1" applyBorder="1" applyAlignment="1">
      <alignment horizontal="center"/>
    </xf>
    <xf numFmtId="165" fontId="24" fillId="35" borderId="0" xfId="2" quotePrefix="1" applyNumberFormat="1" applyFont="1" applyFill="1" applyAlignment="1">
      <alignment horizontal="center" wrapText="1"/>
    </xf>
    <xf numFmtId="168" fontId="24" fillId="35" borderId="0" xfId="0" quotePrefix="1" applyNumberFormat="1" applyFont="1" applyFill="1" applyAlignment="1">
      <alignment horizontal="center" wrapText="1"/>
    </xf>
    <xf numFmtId="165" fontId="21" fillId="35" borderId="0" xfId="2" applyNumberFormat="1" applyFont="1" applyFill="1" applyAlignment="1">
      <alignment horizontal="center"/>
    </xf>
    <xf numFmtId="4" fontId="20" fillId="35" borderId="0" xfId="0" applyNumberFormat="1" applyFont="1" applyFill="1" applyAlignment="1">
      <alignment horizontal="center"/>
    </xf>
    <xf numFmtId="0" fontId="20" fillId="33" borderId="68" xfId="0" applyFont="1" applyFill="1" applyBorder="1" applyAlignment="1">
      <alignment horizontal="center" wrapText="1"/>
    </xf>
    <xf numFmtId="3" fontId="20" fillId="33" borderId="0" xfId="2" applyNumberFormat="1" applyFont="1" applyFill="1" applyAlignment="1">
      <alignment horizontal="center"/>
    </xf>
    <xf numFmtId="165" fontId="20" fillId="33" borderId="0" xfId="0" applyNumberFormat="1" applyFont="1" applyFill="1" applyAlignment="1">
      <alignment horizontal="center"/>
    </xf>
    <xf numFmtId="3" fontId="20" fillId="33" borderId="0" xfId="2" applyNumberFormat="1" applyFont="1" applyFill="1" applyBorder="1" applyAlignment="1">
      <alignment horizontal="center"/>
    </xf>
    <xf numFmtId="165" fontId="24" fillId="33" borderId="0" xfId="2" quotePrefix="1" applyNumberFormat="1" applyFont="1" applyFill="1" applyAlignment="1">
      <alignment horizontal="center" wrapText="1"/>
    </xf>
    <xf numFmtId="168" fontId="24" fillId="33" borderId="0" xfId="0" quotePrefix="1" applyNumberFormat="1" applyFont="1" applyFill="1" applyAlignment="1">
      <alignment horizontal="center" wrapText="1"/>
    </xf>
    <xf numFmtId="165" fontId="21" fillId="33" borderId="0" xfId="2" applyNumberFormat="1" applyFont="1" applyFill="1" applyAlignment="1">
      <alignment horizontal="center"/>
    </xf>
    <xf numFmtId="4" fontId="20" fillId="33" borderId="0" xfId="0" applyNumberFormat="1" applyFont="1" applyFill="1" applyAlignment="1">
      <alignment horizontal="center"/>
    </xf>
    <xf numFmtId="2" fontId="20" fillId="33" borderId="68" xfId="0" applyNumberFormat="1" applyFont="1" applyFill="1" applyBorder="1" applyAlignment="1">
      <alignment horizontal="center" wrapText="1"/>
    </xf>
    <xf numFmtId="0" fontId="20" fillId="36" borderId="71" xfId="0" applyFont="1" applyFill="1" applyBorder="1" applyAlignment="1">
      <alignment horizontal="center"/>
    </xf>
    <xf numFmtId="0" fontId="20" fillId="0" borderId="14" xfId="0" applyFont="1" applyBorder="1"/>
    <xf numFmtId="0" fontId="32" fillId="37" borderId="13" xfId="0" applyFont="1" applyFill="1" applyBorder="1"/>
    <xf numFmtId="0" fontId="33" fillId="50" borderId="0" xfId="0" applyFont="1" applyFill="1" applyAlignment="1">
      <alignment wrapText="1"/>
    </xf>
    <xf numFmtId="0" fontId="31" fillId="50" borderId="0" xfId="0" applyFont="1" applyFill="1" applyAlignment="1">
      <alignment wrapText="1"/>
    </xf>
    <xf numFmtId="0" fontId="31" fillId="0" borderId="0" xfId="0" applyFont="1" applyAlignment="1">
      <alignment wrapText="1"/>
    </xf>
    <xf numFmtId="0" fontId="34" fillId="0" borderId="0" xfId="0" applyFont="1" applyAlignment="1">
      <alignment wrapText="1"/>
    </xf>
    <xf numFmtId="0" fontId="21" fillId="0" borderId="83" xfId="0" applyFont="1" applyBorder="1" applyAlignment="1">
      <alignment horizontal="center" vertical="center" wrapText="1"/>
    </xf>
    <xf numFmtId="0" fontId="21" fillId="0" borderId="84" xfId="0" applyFont="1" applyBorder="1" applyAlignment="1">
      <alignment horizontal="center" vertical="center" wrapText="1"/>
    </xf>
    <xf numFmtId="0" fontId="21" fillId="0" borderId="85" xfId="0" applyFont="1" applyBorder="1" applyAlignment="1">
      <alignment horizontal="center" vertical="center" wrapText="1"/>
    </xf>
    <xf numFmtId="3" fontId="20" fillId="33" borderId="86" xfId="0" applyNumberFormat="1" applyFont="1" applyFill="1" applyBorder="1" applyAlignment="1">
      <alignment horizontal="right" wrapText="1"/>
    </xf>
    <xf numFmtId="3" fontId="20" fillId="33" borderId="87" xfId="0" applyNumberFormat="1" applyFont="1" applyFill="1" applyBorder="1" applyAlignment="1">
      <alignment horizontal="center" wrapText="1"/>
    </xf>
    <xf numFmtId="9" fontId="20" fillId="33" borderId="87" xfId="0" applyNumberFormat="1" applyFont="1" applyFill="1" applyBorder="1" applyAlignment="1">
      <alignment horizontal="center" wrapText="1"/>
    </xf>
    <xf numFmtId="9" fontId="20" fillId="33" borderId="88" xfId="0" applyNumberFormat="1" applyFont="1" applyFill="1" applyBorder="1" applyAlignment="1">
      <alignment horizontal="center" wrapText="1"/>
    </xf>
    <xf numFmtId="3" fontId="20" fillId="35" borderId="86" xfId="0" applyNumberFormat="1" applyFont="1" applyFill="1" applyBorder="1" applyAlignment="1">
      <alignment horizontal="right" wrapText="1"/>
    </xf>
    <xf numFmtId="3" fontId="20" fillId="35" borderId="87" xfId="0" applyNumberFormat="1" applyFont="1" applyFill="1" applyBorder="1" applyAlignment="1">
      <alignment horizontal="center" wrapText="1"/>
    </xf>
    <xf numFmtId="10" fontId="20" fillId="35" borderId="87" xfId="0" applyNumberFormat="1" applyFont="1" applyFill="1" applyBorder="1" applyAlignment="1">
      <alignment horizontal="center" wrapText="1"/>
    </xf>
    <xf numFmtId="3" fontId="20" fillId="36" borderId="86" xfId="0" applyNumberFormat="1" applyFont="1" applyFill="1" applyBorder="1" applyAlignment="1">
      <alignment horizontal="right" wrapText="1"/>
    </xf>
    <xf numFmtId="3" fontId="20" fillId="36" borderId="87" xfId="0" applyNumberFormat="1" applyFont="1" applyFill="1" applyBorder="1" applyAlignment="1">
      <alignment horizontal="center" wrapText="1"/>
    </xf>
    <xf numFmtId="3" fontId="20" fillId="36" borderId="88" xfId="0" applyNumberFormat="1" applyFont="1" applyFill="1" applyBorder="1" applyAlignment="1">
      <alignment horizontal="center" wrapText="1"/>
    </xf>
    <xf numFmtId="10" fontId="20" fillId="36" borderId="87" xfId="0" applyNumberFormat="1" applyFont="1" applyFill="1" applyBorder="1" applyAlignment="1">
      <alignment horizontal="center" wrapText="1"/>
    </xf>
    <xf numFmtId="3" fontId="20" fillId="0" borderId="89" xfId="0" applyNumberFormat="1" applyFont="1" applyBorder="1" applyAlignment="1">
      <alignment horizontal="right" wrapText="1"/>
    </xf>
    <xf numFmtId="3" fontId="20" fillId="0" borderId="87" xfId="0" applyNumberFormat="1" applyFont="1" applyBorder="1" applyAlignment="1">
      <alignment horizontal="center" wrapText="1"/>
    </xf>
    <xf numFmtId="0" fontId="20" fillId="0" borderId="87" xfId="0" applyFont="1" applyBorder="1" applyAlignment="1">
      <alignment horizontal="center" wrapText="1"/>
    </xf>
    <xf numFmtId="9" fontId="20" fillId="0" borderId="87" xfId="0" applyNumberFormat="1" applyFont="1" applyBorder="1" applyAlignment="1">
      <alignment horizontal="center" wrapText="1"/>
    </xf>
    <xf numFmtId="9" fontId="20" fillId="0" borderId="88" xfId="0" applyNumberFormat="1" applyFont="1" applyBorder="1" applyAlignment="1">
      <alignment horizontal="center" wrapText="1"/>
    </xf>
    <xf numFmtId="0" fontId="0" fillId="51" borderId="89" xfId="0" applyFill="1" applyBorder="1" applyAlignment="1">
      <alignment wrapText="1"/>
    </xf>
    <xf numFmtId="0" fontId="0" fillId="51" borderId="90" xfId="0" applyFill="1" applyBorder="1" applyAlignment="1">
      <alignment wrapText="1"/>
    </xf>
    <xf numFmtId="0" fontId="0" fillId="51" borderId="91" xfId="0" applyFill="1" applyBorder="1" applyAlignment="1">
      <alignment wrapText="1"/>
    </xf>
    <xf numFmtId="3" fontId="21" fillId="0" borderId="89" xfId="0" applyNumberFormat="1" applyFont="1" applyBorder="1" applyAlignment="1">
      <alignment horizontal="center" wrapText="1"/>
    </xf>
    <xf numFmtId="3" fontId="21" fillId="0" borderId="90" xfId="0" applyNumberFormat="1" applyFont="1" applyBorder="1" applyAlignment="1">
      <alignment horizontal="center" wrapText="1"/>
    </xf>
    <xf numFmtId="3" fontId="21" fillId="0" borderId="91" xfId="0" applyNumberFormat="1" applyFont="1" applyBorder="1" applyAlignment="1">
      <alignment horizontal="center" wrapText="1"/>
    </xf>
    <xf numFmtId="10" fontId="21" fillId="0" borderId="90" xfId="0" applyNumberFormat="1" applyFont="1" applyBorder="1" applyAlignment="1">
      <alignment horizontal="center" wrapText="1"/>
    </xf>
    <xf numFmtId="0" fontId="0" fillId="0" borderId="90" xfId="0" applyBorder="1" applyAlignment="1">
      <alignment wrapText="1"/>
    </xf>
    <xf numFmtId="0" fontId="0" fillId="50" borderId="92" xfId="0" applyFill="1" applyBorder="1" applyAlignment="1">
      <alignment wrapText="1"/>
    </xf>
    <xf numFmtId="0" fontId="0" fillId="50" borderId="90" xfId="0" applyFill="1" applyBorder="1" applyAlignment="1">
      <alignment wrapText="1"/>
    </xf>
    <xf numFmtId="0" fontId="21" fillId="0" borderId="89" xfId="0" applyFont="1" applyBorder="1" applyAlignment="1">
      <alignment horizontal="center" vertical="center" wrapText="1"/>
    </xf>
    <xf numFmtId="0" fontId="21" fillId="0" borderId="90" xfId="0" applyFont="1" applyBorder="1" applyAlignment="1">
      <alignment horizontal="center" vertical="center" wrapText="1"/>
    </xf>
    <xf numFmtId="0" fontId="21" fillId="0" borderId="91" xfId="0" applyFont="1" applyBorder="1" applyAlignment="1">
      <alignment horizontal="center" vertical="center" wrapText="1"/>
    </xf>
    <xf numFmtId="3" fontId="20" fillId="0" borderId="86" xfId="0" applyNumberFormat="1" applyFont="1" applyBorder="1" applyAlignment="1">
      <alignment horizontal="right" wrapText="1"/>
    </xf>
    <xf numFmtId="0" fontId="20" fillId="0" borderId="88" xfId="0" applyFont="1" applyBorder="1" applyAlignment="1">
      <alignment horizontal="center" wrapText="1"/>
    </xf>
    <xf numFmtId="10" fontId="20" fillId="0" borderId="87" xfId="0" applyNumberFormat="1" applyFont="1" applyBorder="1" applyAlignment="1">
      <alignment horizontal="center" wrapText="1"/>
    </xf>
    <xf numFmtId="3" fontId="36" fillId="0" borderId="89" xfId="0" applyNumberFormat="1" applyFont="1" applyBorder="1" applyAlignment="1">
      <alignment horizontal="center" wrapText="1"/>
    </xf>
    <xf numFmtId="165" fontId="21" fillId="0" borderId="90" xfId="0" applyNumberFormat="1" applyFont="1" applyBorder="1" applyAlignment="1">
      <alignment horizontal="center" wrapText="1"/>
    </xf>
    <xf numFmtId="0" fontId="35" fillId="0" borderId="0" xfId="0" applyFont="1" applyAlignment="1">
      <alignment wrapText="1"/>
    </xf>
    <xf numFmtId="0" fontId="28" fillId="0" borderId="0" xfId="45" applyBorder="1" applyAlignment="1">
      <alignment wrapText="1"/>
    </xf>
    <xf numFmtId="0" fontId="34" fillId="0" borderId="0" xfId="0" applyFont="1" applyAlignment="1">
      <alignment wrapText="1"/>
    </xf>
    <xf numFmtId="0" fontId="19" fillId="0" borderId="18" xfId="0" applyFont="1" applyBorder="1" applyAlignment="1">
      <alignment horizontal="center" vertical="center"/>
    </xf>
    <xf numFmtId="0" fontId="19" fillId="0" borderId="17"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21" fillId="40" borderId="55" xfId="0" applyFont="1" applyFill="1" applyBorder="1" applyAlignment="1">
      <alignment horizontal="center" vertical="center"/>
    </xf>
    <xf numFmtId="0" fontId="21" fillId="40" borderId="56" xfId="0" applyFont="1" applyFill="1" applyBorder="1" applyAlignment="1">
      <alignment horizontal="center" vertical="center"/>
    </xf>
    <xf numFmtId="0" fontId="21" fillId="40" borderId="25" xfId="0" applyFont="1" applyFill="1" applyBorder="1" applyAlignment="1">
      <alignment horizontal="center" vertical="center" wrapText="1"/>
    </xf>
    <xf numFmtId="0" fontId="21" fillId="40" borderId="55" xfId="0" applyFont="1" applyFill="1" applyBorder="1" applyAlignment="1">
      <alignment horizontal="center" vertical="center" wrapText="1"/>
    </xf>
    <xf numFmtId="0" fontId="21" fillId="40" borderId="56" xfId="0" applyFont="1" applyFill="1" applyBorder="1" applyAlignment="1">
      <alignment horizontal="center" vertical="center" wrapText="1"/>
    </xf>
    <xf numFmtId="0" fontId="27" fillId="39" borderId="76" xfId="0" applyFont="1" applyFill="1" applyBorder="1" applyAlignment="1">
      <alignment horizontal="center" vertical="center" wrapText="1"/>
    </xf>
    <xf numFmtId="0" fontId="27" fillId="39" borderId="72" xfId="0" applyFont="1" applyFill="1" applyBorder="1" applyAlignment="1">
      <alignment horizontal="center" vertical="center" wrapText="1"/>
    </xf>
    <xf numFmtId="0" fontId="27" fillId="39" borderId="82" xfId="0" applyFont="1" applyFill="1" applyBorder="1" applyAlignment="1">
      <alignment horizontal="center" vertical="center" wrapText="1"/>
    </xf>
    <xf numFmtId="0" fontId="20" fillId="36" borderId="0" xfId="0" applyFont="1" applyFill="1" applyBorder="1" applyAlignment="1">
      <alignment horizontal="center"/>
    </xf>
    <xf numFmtId="3" fontId="20" fillId="34" borderId="15" xfId="0" applyNumberFormat="1" applyFont="1" applyFill="1" applyBorder="1" applyAlignment="1">
      <alignment horizontal="center"/>
    </xf>
    <xf numFmtId="2" fontId="20" fillId="34" borderId="15" xfId="0" applyNumberFormat="1" applyFont="1" applyFill="1" applyBorder="1" applyAlignment="1">
      <alignment horizontal="center"/>
    </xf>
    <xf numFmtId="3" fontId="24" fillId="36" borderId="0" xfId="0" quotePrefix="1" applyNumberFormat="1" applyFont="1" applyFill="1" applyBorder="1" applyAlignment="1">
      <alignment horizontal="center"/>
    </xf>
    <xf numFmtId="3" fontId="20" fillId="0" borderId="0" xfId="0" applyNumberFormat="1" applyFont="1" applyBorder="1" applyAlignment="1">
      <alignment horizontal="center"/>
    </xf>
    <xf numFmtId="3" fontId="20" fillId="36" borderId="10" xfId="0" applyNumberFormat="1" applyFont="1" applyFill="1" applyBorder="1" applyAlignment="1">
      <alignment horizontal="center"/>
    </xf>
    <xf numFmtId="3" fontId="20" fillId="35" borderId="0" xfId="0" applyNumberFormat="1" applyFont="1" applyFill="1" applyBorder="1" applyAlignment="1">
      <alignment horizontal="center"/>
    </xf>
    <xf numFmtId="0" fontId="20" fillId="35" borderId="71" xfId="0" applyFont="1" applyFill="1" applyBorder="1" applyAlignment="1">
      <alignment horizontal="center"/>
    </xf>
    <xf numFmtId="0" fontId="20" fillId="33" borderId="71" xfId="0" applyFont="1" applyFill="1" applyBorder="1" applyAlignment="1">
      <alignment horizontal="center"/>
    </xf>
    <xf numFmtId="0" fontId="20" fillId="0" borderId="0" xfId="0" applyFont="1" applyBorder="1" applyAlignment="1">
      <alignment horizontal="center"/>
    </xf>
    <xf numFmtId="9" fontId="24" fillId="34" borderId="14" xfId="2" applyFont="1" applyFill="1" applyBorder="1" applyAlignment="1">
      <alignment horizontal="center"/>
    </xf>
    <xf numFmtId="0" fontId="20" fillId="33" borderId="0" xfId="0" applyFont="1" applyFill="1" applyBorder="1" applyAlignment="1">
      <alignment horizontal="center"/>
    </xf>
    <xf numFmtId="0" fontId="20" fillId="39" borderId="0" xfId="0" applyFont="1" applyFill="1" applyBorder="1" applyAlignment="1">
      <alignment horizontal="center"/>
    </xf>
    <xf numFmtId="0" fontId="20" fillId="0" borderId="0" xfId="0" applyFont="1" applyBorder="1"/>
    <xf numFmtId="166" fontId="20" fillId="39" borderId="62" xfId="46" applyNumberFormat="1" applyFont="1" applyFill="1" applyBorder="1" applyAlignment="1">
      <alignment horizontal="center"/>
    </xf>
    <xf numFmtId="166" fontId="21" fillId="38" borderId="55" xfId="46" applyNumberFormat="1" applyFont="1" applyFill="1" applyBorder="1" applyAlignment="1">
      <alignment horizontal="center"/>
    </xf>
  </cellXfs>
  <cellStyles count="4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4" xr:uid="{A0A3E329-39AA-4BA3-9F98-5D9E21CF0875}"/>
    <cellStyle name="Comma 2 2" xfId="46" xr:uid="{2D816AD1-B181-47B2-A275-24EB9318772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5"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FFFFBE"/>
      <color rgb="FFE6E600"/>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12.statcan.gc.ca/census-recensement/2021/dp-pd/prof/details/download-telecharger.cfm?Lang=E" TargetMode="External"/><Relationship Id="rId7" Type="http://schemas.openxmlformats.org/officeDocument/2006/relationships/printerSettings" Target="../printerSettings/printerSettings1.bin"/><Relationship Id="rId2" Type="http://schemas.openxmlformats.org/officeDocument/2006/relationships/hyperlink" Target="https://datacentre.chass.utoronto.ca/" TargetMode="External"/><Relationship Id="rId1" Type="http://schemas.openxmlformats.org/officeDocument/2006/relationships/hyperlink" Target="http://www.canadiansuburbs.ca/" TargetMode="External"/><Relationship Id="rId6" Type="http://schemas.openxmlformats.org/officeDocument/2006/relationships/hyperlink" Target="https://www.canadiansuburbs.ca/wp-content/uploads/2022/03/Still_Suburban_Monograph_2016.pdf" TargetMode="External"/><Relationship Id="rId5" Type="http://schemas.openxmlformats.org/officeDocument/2006/relationships/hyperlink" Target="https://japr.homestead.com/Gordon_FinalVersion131216.pdf" TargetMode="External"/><Relationship Id="rId4" Type="http://schemas.openxmlformats.org/officeDocument/2006/relationships/hyperlink" Target="https://borealisdata.ca/dataset.xhtml?persistentId=doi:10.5683/SP/EUG3D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150.statcan.gc.ca/n1/daily-quotidien/171129/t001c-eng.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D6A1B-A329-48E4-9AB3-015B274B090D}">
  <dimension ref="A1:R46"/>
  <sheetViews>
    <sheetView workbookViewId="0">
      <selection activeCell="J20" sqref="J20"/>
    </sheetView>
  </sheetViews>
  <sheetFormatPr defaultColWidth="12.42578125" defaultRowHeight="12.75" x14ac:dyDescent="0.2"/>
  <cols>
    <col min="1" max="1" width="20.5703125" style="21" customWidth="1"/>
    <col min="2" max="2" width="20.28515625" style="21" customWidth="1"/>
    <col min="3" max="3" width="17.7109375" style="21" customWidth="1"/>
    <col min="4" max="4" width="18.7109375" style="21" customWidth="1"/>
    <col min="5" max="5" width="26" style="21" customWidth="1"/>
    <col min="6" max="6" width="20.42578125" style="21" customWidth="1"/>
    <col min="7" max="7" width="17.7109375" style="21" customWidth="1"/>
    <col min="8" max="8" width="16.140625" style="21" customWidth="1"/>
    <col min="9" max="10" width="12.42578125" style="21"/>
    <col min="11" max="11" width="16.28515625" style="21" customWidth="1"/>
    <col min="12" max="16384" width="12.42578125" style="21"/>
  </cols>
  <sheetData>
    <row r="1" spans="1:18" x14ac:dyDescent="0.2">
      <c r="A1" s="360" t="s">
        <v>128</v>
      </c>
      <c r="B1" s="361"/>
      <c r="C1" s="362"/>
      <c r="D1" s="362"/>
      <c r="E1" s="362"/>
      <c r="F1" s="362"/>
      <c r="G1" s="362"/>
      <c r="H1" s="362"/>
      <c r="I1" s="362"/>
      <c r="J1" s="362"/>
      <c r="K1" s="362"/>
      <c r="L1" s="362"/>
    </row>
    <row r="2" spans="1:18" ht="15" x14ac:dyDescent="0.25">
      <c r="A2" s="402" t="s">
        <v>295</v>
      </c>
      <c r="B2" s="402"/>
      <c r="C2" s="402"/>
      <c r="D2" s="402"/>
      <c r="E2" s="402"/>
      <c r="F2" s="402"/>
      <c r="G2" s="362"/>
      <c r="H2" s="362"/>
      <c r="I2" s="362"/>
      <c r="J2" s="362"/>
      <c r="K2" s="362"/>
      <c r="L2" s="362"/>
    </row>
    <row r="3" spans="1:18" x14ac:dyDescent="0.2">
      <c r="A3" s="403" t="s">
        <v>296</v>
      </c>
      <c r="B3" s="403"/>
      <c r="C3" s="403"/>
      <c r="D3" s="362"/>
      <c r="E3" s="362"/>
      <c r="F3" s="362"/>
      <c r="G3" s="362"/>
      <c r="H3" s="362"/>
      <c r="I3" s="362"/>
      <c r="J3" s="362"/>
      <c r="K3" s="362"/>
      <c r="L3" s="362"/>
    </row>
    <row r="4" spans="1:18" x14ac:dyDescent="0.2">
      <c r="A4" s="403" t="s">
        <v>297</v>
      </c>
      <c r="B4" s="403"/>
      <c r="C4" s="403"/>
      <c r="D4" s="403"/>
      <c r="E4" s="403"/>
      <c r="F4" s="403"/>
      <c r="G4" s="403"/>
      <c r="H4" s="362"/>
      <c r="I4" s="362"/>
      <c r="J4" s="362"/>
      <c r="K4" s="362"/>
      <c r="L4" s="362"/>
    </row>
    <row r="5" spans="1:18" x14ac:dyDescent="0.2">
      <c r="A5" s="403" t="s">
        <v>298</v>
      </c>
      <c r="B5" s="403"/>
      <c r="C5" s="403"/>
      <c r="D5" s="403"/>
      <c r="E5" s="403"/>
      <c r="F5" s="403"/>
      <c r="G5" s="362"/>
      <c r="H5" s="362"/>
      <c r="I5" s="362"/>
      <c r="J5" s="362"/>
      <c r="K5" s="362"/>
      <c r="L5" s="362"/>
    </row>
    <row r="6" spans="1:18" x14ac:dyDescent="0.2">
      <c r="A6" s="403" t="s">
        <v>299</v>
      </c>
      <c r="B6" s="403"/>
      <c r="C6" s="403"/>
      <c r="D6" s="403"/>
      <c r="E6" s="362"/>
      <c r="F6" s="362"/>
      <c r="G6" s="362"/>
      <c r="H6" s="362"/>
      <c r="I6" s="362"/>
      <c r="J6" s="362"/>
      <c r="K6" s="362"/>
      <c r="L6" s="362"/>
    </row>
    <row r="7" spans="1:18" x14ac:dyDescent="0.2">
      <c r="A7" s="403" t="s">
        <v>300</v>
      </c>
      <c r="B7" s="403"/>
      <c r="C7" s="362"/>
      <c r="D7" s="362"/>
      <c r="E7" s="362"/>
      <c r="F7" s="362"/>
      <c r="G7" s="362"/>
      <c r="H7" s="362"/>
      <c r="I7" s="362"/>
      <c r="J7" s="362"/>
      <c r="K7" s="362"/>
      <c r="L7" s="362"/>
    </row>
    <row r="8" spans="1:18" x14ac:dyDescent="0.2">
      <c r="A8" s="403" t="s">
        <v>301</v>
      </c>
      <c r="B8" s="403"/>
      <c r="C8" s="403"/>
      <c r="D8" s="403"/>
      <c r="E8" s="362"/>
      <c r="F8" s="362"/>
      <c r="G8" s="362"/>
      <c r="H8" s="362"/>
      <c r="I8" s="362"/>
      <c r="J8" s="362"/>
      <c r="K8" s="362"/>
      <c r="L8" s="362"/>
    </row>
    <row r="9" spans="1:18" x14ac:dyDescent="0.2">
      <c r="A9" s="362"/>
      <c r="B9" s="362"/>
      <c r="C9" s="362"/>
      <c r="D9" s="362"/>
      <c r="E9" s="362"/>
      <c r="F9" s="362"/>
      <c r="G9" s="362"/>
      <c r="H9" s="362"/>
      <c r="I9" s="362"/>
      <c r="J9" s="362"/>
      <c r="K9" s="362"/>
      <c r="L9" s="362"/>
    </row>
    <row r="10" spans="1:18" x14ac:dyDescent="0.2">
      <c r="A10" s="360" t="s">
        <v>302</v>
      </c>
      <c r="B10" s="361"/>
      <c r="C10" s="362"/>
      <c r="D10" s="362"/>
      <c r="E10" s="362"/>
      <c r="F10" s="362"/>
      <c r="G10" s="362"/>
      <c r="H10" s="362"/>
      <c r="I10" s="362"/>
      <c r="J10" s="362"/>
      <c r="K10" s="362"/>
      <c r="L10" s="362"/>
      <c r="M10" s="216"/>
    </row>
    <row r="11" spans="1:18" x14ac:dyDescent="0.2">
      <c r="A11" s="401" t="s">
        <v>303</v>
      </c>
      <c r="B11" s="401"/>
      <c r="C11" s="401"/>
      <c r="D11" s="401"/>
      <c r="E11" s="401"/>
      <c r="F11" s="362"/>
      <c r="G11" s="362"/>
      <c r="H11" s="362"/>
      <c r="I11" s="362"/>
      <c r="J11" s="362"/>
      <c r="K11" s="362"/>
      <c r="L11" s="362"/>
      <c r="M11" s="216"/>
      <c r="N11" s="216"/>
      <c r="O11" s="216"/>
      <c r="P11" s="216"/>
      <c r="Q11" s="216"/>
      <c r="R11" s="216"/>
    </row>
    <row r="12" spans="1:18" x14ac:dyDescent="0.2">
      <c r="A12" s="401" t="s">
        <v>304</v>
      </c>
      <c r="B12" s="401"/>
      <c r="C12" s="401"/>
      <c r="D12" s="401"/>
      <c r="E12" s="401"/>
      <c r="F12" s="401"/>
      <c r="G12" s="401"/>
      <c r="H12" s="401"/>
      <c r="I12" s="362"/>
      <c r="J12" s="362"/>
      <c r="K12" s="362"/>
      <c r="L12" s="362"/>
      <c r="M12" s="216"/>
      <c r="N12" s="216"/>
      <c r="O12" s="216"/>
      <c r="P12" s="216"/>
      <c r="Q12" s="216"/>
    </row>
    <row r="13" spans="1:18" x14ac:dyDescent="0.2">
      <c r="A13" s="401" t="s">
        <v>305</v>
      </c>
      <c r="B13" s="401"/>
      <c r="C13" s="401"/>
      <c r="D13" s="401"/>
      <c r="E13" s="401"/>
      <c r="F13" s="401"/>
      <c r="G13" s="401"/>
      <c r="H13" s="401"/>
      <c r="I13" s="401"/>
      <c r="J13" s="401"/>
      <c r="K13" s="401"/>
      <c r="L13" s="401"/>
      <c r="M13" s="217"/>
      <c r="N13" s="217"/>
      <c r="O13" s="217"/>
      <c r="P13" s="217"/>
      <c r="Q13" s="217"/>
      <c r="R13" s="217"/>
    </row>
    <row r="14" spans="1:18" x14ac:dyDescent="0.2">
      <c r="A14" s="401" t="s">
        <v>306</v>
      </c>
      <c r="B14" s="401"/>
      <c r="C14" s="401"/>
      <c r="D14" s="401"/>
      <c r="E14" s="401"/>
      <c r="F14" s="401"/>
      <c r="G14" s="401"/>
      <c r="H14" s="401"/>
      <c r="I14" s="401"/>
      <c r="J14" s="401"/>
      <c r="K14" s="401"/>
      <c r="L14" s="362"/>
    </row>
    <row r="15" spans="1:18" x14ac:dyDescent="0.2">
      <c r="A15" s="401" t="s">
        <v>129</v>
      </c>
      <c r="B15" s="401"/>
      <c r="C15" s="401"/>
      <c r="D15" s="401"/>
      <c r="E15" s="401"/>
      <c r="F15" s="401"/>
      <c r="G15" s="401"/>
      <c r="H15" s="401"/>
      <c r="I15" s="362"/>
      <c r="J15" s="362"/>
      <c r="K15" s="362"/>
      <c r="L15" s="362"/>
    </row>
    <row r="16" spans="1:18" x14ac:dyDescent="0.2">
      <c r="A16" s="362"/>
      <c r="B16" s="362"/>
      <c r="C16" s="362"/>
      <c r="D16" s="362"/>
      <c r="E16" s="362"/>
      <c r="F16" s="362"/>
      <c r="G16" s="362"/>
      <c r="H16" s="362"/>
      <c r="I16" s="362"/>
      <c r="J16" s="362"/>
      <c r="K16" s="362"/>
      <c r="L16" s="362"/>
    </row>
    <row r="17" spans="1:12" ht="25.5" customHeight="1" x14ac:dyDescent="0.2">
      <c r="A17" s="403" t="s">
        <v>307</v>
      </c>
      <c r="B17" s="403"/>
      <c r="C17" s="403"/>
      <c r="D17" s="403"/>
      <c r="E17" s="403"/>
      <c r="F17" s="403"/>
      <c r="G17" s="403"/>
      <c r="H17" s="403"/>
      <c r="I17" s="362"/>
      <c r="J17" s="362"/>
      <c r="K17" s="362"/>
      <c r="L17" s="362"/>
    </row>
    <row r="18" spans="1:12" ht="25.5" customHeight="1" x14ac:dyDescent="0.2">
      <c r="A18" s="403" t="s">
        <v>308</v>
      </c>
      <c r="B18" s="403"/>
      <c r="C18" s="403"/>
      <c r="D18" s="403"/>
      <c r="E18" s="403"/>
      <c r="F18" s="362"/>
      <c r="G18" s="362"/>
      <c r="H18" s="362"/>
      <c r="I18" s="362"/>
      <c r="J18" s="362"/>
      <c r="K18" s="362"/>
      <c r="L18" s="362"/>
    </row>
    <row r="19" spans="1:12" x14ac:dyDescent="0.2">
      <c r="A19" s="362"/>
      <c r="B19" s="362"/>
      <c r="C19" s="362"/>
      <c r="D19" s="362"/>
      <c r="E19" s="362"/>
      <c r="F19" s="362"/>
      <c r="G19" s="362"/>
      <c r="H19" s="362"/>
      <c r="I19" s="362"/>
      <c r="J19" s="362"/>
      <c r="K19" s="362"/>
      <c r="L19" s="362"/>
    </row>
    <row r="20" spans="1:12" x14ac:dyDescent="0.2">
      <c r="A20" s="360" t="s">
        <v>130</v>
      </c>
      <c r="B20" s="361"/>
      <c r="C20" s="362"/>
      <c r="D20" s="362"/>
      <c r="E20" s="362"/>
      <c r="F20" s="362"/>
      <c r="G20" s="362"/>
      <c r="H20" s="362"/>
      <c r="I20" s="362"/>
      <c r="J20" s="362"/>
      <c r="K20" s="362"/>
      <c r="L20" s="362"/>
    </row>
    <row r="21" spans="1:12" x14ac:dyDescent="0.2">
      <c r="A21" s="363" t="s">
        <v>131</v>
      </c>
      <c r="B21" s="403" t="s">
        <v>132</v>
      </c>
      <c r="C21" s="403"/>
      <c r="D21" s="403"/>
      <c r="E21" s="403"/>
      <c r="F21" s="403"/>
      <c r="G21" s="362"/>
      <c r="H21" s="362"/>
      <c r="I21" s="362"/>
      <c r="J21" s="362"/>
      <c r="K21" s="362"/>
      <c r="L21" s="362"/>
    </row>
    <row r="22" spans="1:12" x14ac:dyDescent="0.2">
      <c r="A22" s="362"/>
      <c r="B22" s="362"/>
      <c r="C22" s="362"/>
      <c r="D22" s="362"/>
      <c r="E22" s="362"/>
      <c r="F22" s="362"/>
      <c r="G22" s="362"/>
      <c r="H22" s="362"/>
      <c r="I22" s="362"/>
      <c r="J22" s="362"/>
      <c r="K22" s="362"/>
      <c r="L22" s="362"/>
    </row>
    <row r="23" spans="1:12" ht="15" x14ac:dyDescent="0.25">
      <c r="A23" s="363" t="s">
        <v>133</v>
      </c>
      <c r="B23" s="402" t="s">
        <v>134</v>
      </c>
      <c r="C23" s="402"/>
      <c r="D23" s="402"/>
      <c r="E23" s="402"/>
      <c r="F23" s="402"/>
      <c r="G23" s="402"/>
      <c r="H23" s="402"/>
      <c r="I23" s="402"/>
      <c r="J23" s="402"/>
      <c r="K23" s="402"/>
      <c r="L23" s="362"/>
    </row>
    <row r="24" spans="1:12" x14ac:dyDescent="0.2">
      <c r="A24" s="362"/>
      <c r="B24" s="362"/>
      <c r="C24" s="362"/>
      <c r="D24" s="362"/>
      <c r="E24" s="362"/>
      <c r="F24" s="362"/>
      <c r="G24" s="362"/>
      <c r="H24" s="362"/>
      <c r="I24" s="362"/>
      <c r="J24" s="362"/>
      <c r="K24" s="362"/>
      <c r="L24" s="362"/>
    </row>
    <row r="25" spans="1:12" ht="15" x14ac:dyDescent="0.25">
      <c r="A25" s="363" t="s">
        <v>309</v>
      </c>
      <c r="B25" s="402" t="s">
        <v>310</v>
      </c>
      <c r="C25" s="402"/>
      <c r="D25" s="402"/>
      <c r="E25" s="402"/>
      <c r="F25" s="402"/>
      <c r="G25" s="402"/>
      <c r="H25" s="402"/>
      <c r="I25" s="362"/>
      <c r="J25" s="362"/>
      <c r="K25" s="362"/>
      <c r="L25" s="362"/>
    </row>
    <row r="26" spans="1:12" x14ac:dyDescent="0.2">
      <c r="A26" s="362"/>
      <c r="B26" s="362"/>
      <c r="C26" s="362"/>
      <c r="D26" s="362"/>
      <c r="E26" s="362"/>
      <c r="F26" s="362"/>
      <c r="G26" s="362"/>
      <c r="H26" s="362"/>
      <c r="I26" s="362"/>
      <c r="J26" s="362"/>
      <c r="K26" s="362"/>
      <c r="L26" s="362"/>
    </row>
    <row r="27" spans="1:12" x14ac:dyDescent="0.2">
      <c r="A27" s="363" t="s">
        <v>135</v>
      </c>
      <c r="B27" s="403" t="s">
        <v>136</v>
      </c>
      <c r="C27" s="403"/>
      <c r="D27" s="403"/>
      <c r="E27" s="403"/>
      <c r="F27" s="403"/>
      <c r="G27" s="403"/>
      <c r="H27" s="403"/>
      <c r="I27" s="362"/>
      <c r="J27" s="362"/>
      <c r="K27" s="362"/>
      <c r="L27" s="362"/>
    </row>
    <row r="28" spans="1:12" x14ac:dyDescent="0.2">
      <c r="A28" s="362"/>
      <c r="B28" s="403" t="s">
        <v>137</v>
      </c>
      <c r="C28" s="403"/>
      <c r="D28" s="403"/>
      <c r="E28" s="362"/>
      <c r="F28" s="362"/>
      <c r="G28" s="362"/>
      <c r="H28" s="362"/>
      <c r="I28" s="362"/>
      <c r="J28" s="362"/>
      <c r="K28" s="362"/>
      <c r="L28" s="362"/>
    </row>
    <row r="29" spans="1:12" x14ac:dyDescent="0.2">
      <c r="A29" s="362"/>
      <c r="B29" s="403" t="s">
        <v>138</v>
      </c>
      <c r="C29" s="403"/>
      <c r="D29" s="362"/>
      <c r="E29" s="362"/>
      <c r="F29" s="362"/>
      <c r="G29" s="362"/>
      <c r="H29" s="362"/>
      <c r="I29" s="362"/>
      <c r="J29" s="362"/>
      <c r="K29" s="362"/>
      <c r="L29" s="362"/>
    </row>
    <row r="30" spans="1:12" x14ac:dyDescent="0.2">
      <c r="A30" s="362"/>
      <c r="B30" s="362"/>
      <c r="C30" s="362"/>
      <c r="D30" s="362"/>
      <c r="E30" s="362"/>
      <c r="F30" s="362"/>
      <c r="G30" s="362"/>
      <c r="H30" s="362"/>
      <c r="I30" s="362"/>
      <c r="J30" s="362"/>
      <c r="K30" s="362"/>
      <c r="L30" s="362"/>
    </row>
    <row r="31" spans="1:12" ht="15" x14ac:dyDescent="0.25">
      <c r="A31" s="363" t="s">
        <v>311</v>
      </c>
      <c r="B31" s="402" t="s">
        <v>312</v>
      </c>
      <c r="C31" s="402"/>
      <c r="D31" s="402"/>
      <c r="E31" s="402"/>
      <c r="F31" s="402"/>
      <c r="G31" s="402"/>
      <c r="H31" s="362"/>
      <c r="I31" s="362"/>
      <c r="J31" s="362"/>
      <c r="K31" s="362"/>
      <c r="L31" s="362"/>
    </row>
    <row r="32" spans="1:12" x14ac:dyDescent="0.2">
      <c r="A32" s="362"/>
      <c r="B32" s="362"/>
      <c r="C32" s="362"/>
      <c r="D32" s="362"/>
      <c r="E32" s="362"/>
      <c r="F32" s="362"/>
      <c r="G32" s="362"/>
      <c r="H32" s="362"/>
      <c r="I32" s="362"/>
      <c r="J32" s="362"/>
      <c r="K32" s="362"/>
      <c r="L32" s="362"/>
    </row>
    <row r="33" spans="1:12" x14ac:dyDescent="0.2">
      <c r="A33" s="363" t="s">
        <v>313</v>
      </c>
      <c r="B33" s="403" t="s">
        <v>314</v>
      </c>
      <c r="C33" s="403"/>
      <c r="D33" s="403"/>
      <c r="E33" s="403"/>
      <c r="F33" s="403"/>
      <c r="G33" s="403"/>
      <c r="H33" s="362"/>
      <c r="I33" s="362"/>
      <c r="J33" s="362"/>
      <c r="K33" s="362"/>
      <c r="L33" s="362"/>
    </row>
    <row r="34" spans="1:12" x14ac:dyDescent="0.2">
      <c r="A34" s="362"/>
      <c r="B34" s="403" t="s">
        <v>315</v>
      </c>
      <c r="C34" s="403"/>
      <c r="D34" s="403"/>
      <c r="E34" s="403"/>
      <c r="F34" s="403"/>
      <c r="G34" s="403"/>
      <c r="H34" s="403"/>
      <c r="I34" s="362"/>
      <c r="J34" s="362"/>
      <c r="K34" s="362"/>
      <c r="L34" s="362"/>
    </row>
    <row r="35" spans="1:12" x14ac:dyDescent="0.2">
      <c r="A35" s="362"/>
      <c r="B35" s="403" t="s">
        <v>316</v>
      </c>
      <c r="C35" s="403"/>
      <c r="D35" s="403"/>
      <c r="E35" s="362"/>
      <c r="F35" s="362"/>
      <c r="G35" s="362"/>
      <c r="H35" s="362"/>
      <c r="I35" s="362"/>
      <c r="J35" s="362"/>
      <c r="K35" s="362"/>
      <c r="L35" s="362"/>
    </row>
    <row r="36" spans="1:12" x14ac:dyDescent="0.2">
      <c r="A36" s="362"/>
      <c r="B36" s="362"/>
      <c r="C36" s="362"/>
      <c r="D36" s="362"/>
      <c r="E36" s="362"/>
      <c r="F36" s="362"/>
      <c r="G36" s="362"/>
      <c r="H36" s="362"/>
      <c r="I36" s="362"/>
      <c r="J36" s="362"/>
      <c r="K36" s="362"/>
      <c r="L36" s="362"/>
    </row>
    <row r="37" spans="1:12" x14ac:dyDescent="0.2">
      <c r="A37" s="363" t="s">
        <v>139</v>
      </c>
      <c r="B37" s="403" t="s">
        <v>317</v>
      </c>
      <c r="C37" s="403"/>
      <c r="D37" s="403"/>
      <c r="E37" s="403"/>
      <c r="F37" s="403"/>
      <c r="G37" s="403"/>
      <c r="H37" s="362"/>
      <c r="I37" s="362"/>
      <c r="J37" s="362"/>
      <c r="K37" s="362"/>
      <c r="L37" s="362"/>
    </row>
    <row r="38" spans="1:12" x14ac:dyDescent="0.2">
      <c r="A38" s="362"/>
      <c r="B38" s="362"/>
      <c r="C38" s="362"/>
      <c r="D38" s="362"/>
      <c r="E38" s="362"/>
      <c r="F38" s="362"/>
      <c r="G38" s="362"/>
      <c r="H38" s="362"/>
      <c r="I38" s="362"/>
      <c r="J38" s="362"/>
      <c r="K38" s="362"/>
      <c r="L38" s="362"/>
    </row>
    <row r="39" spans="1:12" x14ac:dyDescent="0.2">
      <c r="A39" s="363" t="s">
        <v>318</v>
      </c>
      <c r="B39" s="403" t="s">
        <v>319</v>
      </c>
      <c r="C39" s="403"/>
      <c r="D39" s="403"/>
      <c r="E39" s="403"/>
      <c r="F39" s="403"/>
      <c r="G39" s="403"/>
      <c r="H39" s="362"/>
      <c r="I39" s="362"/>
      <c r="J39" s="362"/>
      <c r="K39" s="362"/>
      <c r="L39" s="362"/>
    </row>
    <row r="40" spans="1:12" x14ac:dyDescent="0.2">
      <c r="A40" s="362"/>
      <c r="B40" s="362"/>
      <c r="C40" s="362"/>
      <c r="D40" s="362"/>
      <c r="E40" s="362"/>
      <c r="F40" s="362"/>
      <c r="G40" s="362"/>
      <c r="H40" s="362"/>
      <c r="I40" s="362"/>
      <c r="J40" s="362"/>
      <c r="K40" s="362"/>
      <c r="L40" s="362"/>
    </row>
    <row r="41" spans="1:12" x14ac:dyDescent="0.2">
      <c r="A41" s="362"/>
      <c r="B41" s="362"/>
      <c r="C41" s="362"/>
      <c r="D41" s="362"/>
      <c r="E41" s="362"/>
      <c r="F41" s="362"/>
      <c r="G41" s="362"/>
      <c r="H41" s="362"/>
      <c r="I41" s="362"/>
      <c r="J41" s="362"/>
      <c r="K41" s="362"/>
      <c r="L41" s="362"/>
    </row>
    <row r="42" spans="1:12" x14ac:dyDescent="0.2">
      <c r="A42" s="360" t="s">
        <v>140</v>
      </c>
      <c r="B42" s="361"/>
      <c r="C42" s="362"/>
      <c r="D42" s="362"/>
      <c r="E42" s="362"/>
      <c r="F42" s="362"/>
      <c r="G42" s="362"/>
      <c r="H42" s="362"/>
      <c r="I42" s="362"/>
      <c r="J42" s="362"/>
      <c r="K42" s="362"/>
      <c r="L42" s="362"/>
    </row>
    <row r="43" spans="1:12" x14ac:dyDescent="0.2">
      <c r="A43" s="403" t="s">
        <v>320</v>
      </c>
      <c r="B43" s="403"/>
      <c r="C43" s="403"/>
      <c r="D43" s="403"/>
      <c r="E43" s="403"/>
      <c r="F43" s="403"/>
      <c r="G43" s="403"/>
      <c r="H43" s="403"/>
      <c r="I43" s="403"/>
      <c r="J43" s="403"/>
      <c r="K43" s="403"/>
      <c r="L43" s="403"/>
    </row>
    <row r="44" spans="1:12" ht="15" x14ac:dyDescent="0.25">
      <c r="A44" s="402" t="s">
        <v>321</v>
      </c>
      <c r="B44" s="402"/>
      <c r="C44" s="402"/>
      <c r="D44" s="402"/>
      <c r="E44" s="402"/>
      <c r="F44" s="402"/>
      <c r="G44" s="402"/>
      <c r="H44" s="402"/>
      <c r="I44" s="402"/>
      <c r="J44" s="362"/>
      <c r="K44" s="362"/>
      <c r="L44" s="362"/>
    </row>
    <row r="45" spans="1:12" ht="15" x14ac:dyDescent="0.25">
      <c r="A45" s="402" t="s">
        <v>322</v>
      </c>
      <c r="B45" s="402"/>
      <c r="C45" s="402"/>
      <c r="D45" s="402"/>
      <c r="E45" s="402"/>
      <c r="F45" s="402"/>
      <c r="G45" s="402"/>
      <c r="H45" s="402"/>
      <c r="I45" s="402"/>
      <c r="J45" s="362"/>
      <c r="K45" s="362"/>
      <c r="L45" s="362"/>
    </row>
    <row r="46" spans="1:12" x14ac:dyDescent="0.2">
      <c r="A46" s="362"/>
      <c r="B46" s="362"/>
      <c r="C46" s="362"/>
      <c r="D46" s="362"/>
      <c r="E46" s="362"/>
      <c r="F46" s="362"/>
      <c r="G46" s="362"/>
      <c r="H46" s="362"/>
      <c r="I46" s="362"/>
      <c r="J46" s="362"/>
      <c r="K46" s="362"/>
      <c r="L46" s="362"/>
    </row>
  </sheetData>
  <mergeCells count="29">
    <mergeCell ref="B37:G37"/>
    <mergeCell ref="B39:G39"/>
    <mergeCell ref="A43:L43"/>
    <mergeCell ref="A44:I44"/>
    <mergeCell ref="A45:I45"/>
    <mergeCell ref="B35:D35"/>
    <mergeCell ref="A17:H17"/>
    <mergeCell ref="A18:E18"/>
    <mergeCell ref="B21:F21"/>
    <mergeCell ref="B23:K23"/>
    <mergeCell ref="B25:H25"/>
    <mergeCell ref="B27:H27"/>
    <mergeCell ref="B28:D28"/>
    <mergeCell ref="B29:C29"/>
    <mergeCell ref="B31:G31"/>
    <mergeCell ref="B33:G33"/>
    <mergeCell ref="B34:H34"/>
    <mergeCell ref="A15:H15"/>
    <mergeCell ref="A2:F2"/>
    <mergeCell ref="A3:C3"/>
    <mergeCell ref="A4:G4"/>
    <mergeCell ref="A5:F5"/>
    <mergeCell ref="A6:D6"/>
    <mergeCell ref="A7:B7"/>
    <mergeCell ref="A8:D8"/>
    <mergeCell ref="A11:E11"/>
    <mergeCell ref="A12:H12"/>
    <mergeCell ref="A13:L13"/>
    <mergeCell ref="A14:K14"/>
  </mergeCells>
  <hyperlinks>
    <hyperlink ref="A2" r:id="rId1" display="http://www.canadiansuburbs.ca/" xr:uid="{C6E894F4-16E5-472F-A09F-499EEE63793D}"/>
    <hyperlink ref="B23" r:id="rId2" display="https://datacentre.chass.utoronto.ca/" xr:uid="{AA555A2D-B4C2-4E18-ACFF-FC9212EA85E9}"/>
    <hyperlink ref="B25" r:id="rId3" display="https://www12.statcan.gc.ca/census-recensement/2021/dp-pd/prof/details/download-telecharger.cfm?Lang=E" xr:uid="{7624832E-EAE4-427E-9C38-3E8890EFEBC1}"/>
    <hyperlink ref="B31" r:id="rId4" display="https://borealisdata.ca/dataset.xhtml?persistentId=doi:10.5683/SP/EUG3DT" xr:uid="{43DF552B-4767-40A8-9508-4EB14891F23B}"/>
    <hyperlink ref="A44" r:id="rId5" display="https://japr.homestead.com/Gordon_FinalVersion131216.pdf" xr:uid="{49CBBC45-2F50-4BE5-97F4-AC76F1665CBC}"/>
    <hyperlink ref="A45" r:id="rId6" display="https://www.canadiansuburbs.ca/wp-content/uploads/2022/03/Still_Suburban_Monograph_2016.pdf" xr:uid="{6B6D081F-65A6-4653-8058-1E090C849153}"/>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7"/>
  <sheetViews>
    <sheetView topLeftCell="A10" workbookViewId="0">
      <selection activeCell="V2" sqref="V2:V37"/>
    </sheetView>
  </sheetViews>
  <sheetFormatPr defaultColWidth="8.85546875" defaultRowHeight="15" x14ac:dyDescent="0.25"/>
  <cols>
    <col min="1" max="1" width="12.42578125" bestFit="1" customWidth="1"/>
    <col min="22" max="22" width="12" bestFit="1" customWidth="1"/>
  </cols>
  <sheetData>
    <row r="1" spans="1:22" s="206" customFormat="1" ht="116.25" thickBot="1" x14ac:dyDescent="0.3">
      <c r="A1" s="200" t="s">
        <v>19</v>
      </c>
      <c r="B1" s="201" t="s">
        <v>113</v>
      </c>
      <c r="C1" s="201" t="s">
        <v>114</v>
      </c>
      <c r="D1" s="202" t="s">
        <v>22</v>
      </c>
      <c r="E1" s="200" t="s">
        <v>4</v>
      </c>
      <c r="F1" s="200" t="s">
        <v>20</v>
      </c>
      <c r="G1" s="200" t="s">
        <v>21</v>
      </c>
      <c r="H1" s="200" t="s">
        <v>23</v>
      </c>
      <c r="I1" s="203" t="s">
        <v>24</v>
      </c>
      <c r="J1" s="202" t="s">
        <v>115</v>
      </c>
      <c r="K1" s="200" t="s">
        <v>116</v>
      </c>
      <c r="L1" s="200" t="s">
        <v>117</v>
      </c>
      <c r="M1" s="200" t="s">
        <v>118</v>
      </c>
      <c r="N1" s="204" t="s">
        <v>119</v>
      </c>
      <c r="O1" s="200" t="s">
        <v>120</v>
      </c>
      <c r="P1" s="200" t="s">
        <v>121</v>
      </c>
      <c r="Q1" s="200" t="s">
        <v>122</v>
      </c>
      <c r="R1" s="204" t="s">
        <v>123</v>
      </c>
      <c r="S1" s="200" t="s">
        <v>124</v>
      </c>
      <c r="T1" s="200" t="s">
        <v>125</v>
      </c>
      <c r="U1" s="203" t="s">
        <v>126</v>
      </c>
      <c r="V1" s="205" t="s">
        <v>127</v>
      </c>
    </row>
    <row r="2" spans="1:22" ht="15.75" thickTop="1" x14ac:dyDescent="0.25">
      <c r="A2" s="211" t="s">
        <v>85</v>
      </c>
      <c r="B2" s="211" t="s">
        <v>77</v>
      </c>
      <c r="C2" s="211" t="s">
        <v>41</v>
      </c>
      <c r="D2" s="211">
        <v>19.117299804687502</v>
      </c>
      <c r="E2" s="211">
        <v>5806</v>
      </c>
      <c r="F2" s="211">
        <v>2239</v>
      </c>
      <c r="G2" s="211">
        <v>1989</v>
      </c>
      <c r="H2" s="211">
        <v>303.70397803650008</v>
      </c>
      <c r="I2" s="211">
        <v>117.1190504346751</v>
      </c>
      <c r="J2" s="211">
        <v>2760</v>
      </c>
      <c r="K2" s="211">
        <v>2465</v>
      </c>
      <c r="L2" s="211">
        <v>120</v>
      </c>
      <c r="M2" s="211">
        <v>25</v>
      </c>
      <c r="N2" s="212">
        <v>9.057971014492754E-3</v>
      </c>
      <c r="O2" s="211">
        <v>30</v>
      </c>
      <c r="P2" s="211">
        <v>55</v>
      </c>
      <c r="Q2" s="211">
        <v>85</v>
      </c>
      <c r="R2" s="212">
        <v>3.0797101449275364E-2</v>
      </c>
      <c r="S2" s="211">
        <v>15</v>
      </c>
      <c r="T2" s="211">
        <v>0</v>
      </c>
      <c r="U2" s="211">
        <v>50</v>
      </c>
      <c r="V2" s="211" t="s">
        <v>7</v>
      </c>
    </row>
    <row r="3" spans="1:22" x14ac:dyDescent="0.25">
      <c r="A3" s="211" t="s">
        <v>86</v>
      </c>
      <c r="B3" s="211" t="s">
        <v>77</v>
      </c>
      <c r="C3" s="211" t="s">
        <v>41</v>
      </c>
      <c r="D3" s="211">
        <v>5.6146997070312503</v>
      </c>
      <c r="E3" s="211">
        <v>5812</v>
      </c>
      <c r="F3" s="211">
        <v>2211</v>
      </c>
      <c r="G3" s="211">
        <v>2075</v>
      </c>
      <c r="H3" s="211">
        <v>1035.1399546304626</v>
      </c>
      <c r="I3" s="211">
        <v>393.78775631244883</v>
      </c>
      <c r="J3" s="211">
        <v>2660</v>
      </c>
      <c r="K3" s="211">
        <v>2275</v>
      </c>
      <c r="L3" s="211">
        <v>150</v>
      </c>
      <c r="M3" s="211">
        <v>90</v>
      </c>
      <c r="N3" s="212">
        <v>3.3834586466165412E-2</v>
      </c>
      <c r="O3" s="211">
        <v>35</v>
      </c>
      <c r="P3" s="211">
        <v>60</v>
      </c>
      <c r="Q3" s="211">
        <v>95</v>
      </c>
      <c r="R3" s="212">
        <v>3.5714285714285712E-2</v>
      </c>
      <c r="S3" s="211">
        <v>20</v>
      </c>
      <c r="T3" s="211">
        <v>0</v>
      </c>
      <c r="U3" s="211">
        <v>25</v>
      </c>
      <c r="V3" s="211" t="s">
        <v>7</v>
      </c>
    </row>
    <row r="4" spans="1:22" x14ac:dyDescent="0.25">
      <c r="A4" s="211" t="s">
        <v>87</v>
      </c>
      <c r="B4" s="211" t="s">
        <v>77</v>
      </c>
      <c r="C4" s="211" t="s">
        <v>41</v>
      </c>
      <c r="D4" s="211">
        <v>43.921601562500001</v>
      </c>
      <c r="E4" s="211">
        <v>7908</v>
      </c>
      <c r="F4" s="211">
        <v>2927</v>
      </c>
      <c r="G4" s="211">
        <v>2764</v>
      </c>
      <c r="H4" s="211">
        <v>180.04807927477313</v>
      </c>
      <c r="I4" s="211">
        <v>66.641467885339026</v>
      </c>
      <c r="J4" s="211">
        <v>3265</v>
      </c>
      <c r="K4" s="211">
        <v>2940</v>
      </c>
      <c r="L4" s="211">
        <v>120</v>
      </c>
      <c r="M4" s="211">
        <v>20</v>
      </c>
      <c r="N4" s="212">
        <v>6.1255742725880554E-3</v>
      </c>
      <c r="O4" s="211">
        <v>100</v>
      </c>
      <c r="P4" s="211">
        <v>45</v>
      </c>
      <c r="Q4" s="211">
        <v>145</v>
      </c>
      <c r="R4" s="212">
        <v>4.44104134762634E-2</v>
      </c>
      <c r="S4" s="211">
        <v>25</v>
      </c>
      <c r="T4" s="211">
        <v>0</v>
      </c>
      <c r="U4" s="211">
        <v>20</v>
      </c>
      <c r="V4" s="211" t="s">
        <v>7</v>
      </c>
    </row>
    <row r="5" spans="1:22" x14ac:dyDescent="0.25">
      <c r="A5" s="211" t="s">
        <v>88</v>
      </c>
      <c r="B5" s="211" t="s">
        <v>77</v>
      </c>
      <c r="C5" s="211" t="s">
        <v>41</v>
      </c>
      <c r="D5" s="211">
        <v>19.859899902343749</v>
      </c>
      <c r="E5" s="211">
        <v>4033</v>
      </c>
      <c r="F5" s="211">
        <v>1429</v>
      </c>
      <c r="G5" s="211">
        <v>1399</v>
      </c>
      <c r="H5" s="211">
        <v>203.07252402234158</v>
      </c>
      <c r="I5" s="211">
        <v>71.954038390261871</v>
      </c>
      <c r="J5" s="211">
        <v>2100</v>
      </c>
      <c r="K5" s="211">
        <v>1840</v>
      </c>
      <c r="L5" s="211">
        <v>205</v>
      </c>
      <c r="M5" s="211">
        <v>0</v>
      </c>
      <c r="N5" s="212">
        <v>0</v>
      </c>
      <c r="O5" s="211">
        <v>25</v>
      </c>
      <c r="P5" s="211">
        <v>0</v>
      </c>
      <c r="Q5" s="211">
        <v>25</v>
      </c>
      <c r="R5" s="212">
        <v>1.1904761904761904E-2</v>
      </c>
      <c r="S5" s="211">
        <v>15</v>
      </c>
      <c r="T5" s="211">
        <v>0</v>
      </c>
      <c r="U5" s="211">
        <v>10</v>
      </c>
      <c r="V5" s="211" t="s">
        <v>7</v>
      </c>
    </row>
    <row r="6" spans="1:22" x14ac:dyDescent="0.25">
      <c r="A6" s="211" t="s">
        <v>89</v>
      </c>
      <c r="B6" s="211" t="s">
        <v>77</v>
      </c>
      <c r="C6" s="211" t="s">
        <v>41</v>
      </c>
      <c r="D6" s="211">
        <v>1.9472000122070312</v>
      </c>
      <c r="E6" s="211">
        <v>3886</v>
      </c>
      <c r="F6" s="211">
        <v>1450</v>
      </c>
      <c r="G6" s="211">
        <v>1425</v>
      </c>
      <c r="H6" s="211">
        <v>1995.6861008825995</v>
      </c>
      <c r="I6" s="211">
        <v>744.6589928666416</v>
      </c>
      <c r="J6" s="211">
        <v>2010</v>
      </c>
      <c r="K6" s="211">
        <v>1600</v>
      </c>
      <c r="L6" s="211">
        <v>200</v>
      </c>
      <c r="M6" s="211">
        <v>35</v>
      </c>
      <c r="N6" s="212">
        <v>1.7412935323383085E-2</v>
      </c>
      <c r="O6" s="211">
        <v>95</v>
      </c>
      <c r="P6" s="211">
        <v>80</v>
      </c>
      <c r="Q6" s="211">
        <v>175</v>
      </c>
      <c r="R6" s="212">
        <v>8.7064676616915429E-2</v>
      </c>
      <c r="S6" s="211">
        <v>0</v>
      </c>
      <c r="T6" s="211">
        <v>0</v>
      </c>
      <c r="U6" s="211">
        <v>0</v>
      </c>
      <c r="V6" s="211" t="s">
        <v>7</v>
      </c>
    </row>
    <row r="7" spans="1:22" x14ac:dyDescent="0.25">
      <c r="A7" s="211" t="s">
        <v>90</v>
      </c>
      <c r="B7" s="211" t="s">
        <v>77</v>
      </c>
      <c r="C7" s="211" t="s">
        <v>41</v>
      </c>
      <c r="D7" s="211">
        <v>2.3333000183105468</v>
      </c>
      <c r="E7" s="211">
        <v>5289</v>
      </c>
      <c r="F7" s="211">
        <v>2002</v>
      </c>
      <c r="G7" s="211">
        <v>1959</v>
      </c>
      <c r="H7" s="211">
        <v>2266.7466500212699</v>
      </c>
      <c r="I7" s="211">
        <v>858.01225058471971</v>
      </c>
      <c r="J7" s="211">
        <v>2765</v>
      </c>
      <c r="K7" s="211">
        <v>2205</v>
      </c>
      <c r="L7" s="211">
        <v>225</v>
      </c>
      <c r="M7" s="211">
        <v>110</v>
      </c>
      <c r="N7" s="212">
        <v>3.9783001808318265E-2</v>
      </c>
      <c r="O7" s="211">
        <v>70</v>
      </c>
      <c r="P7" s="211">
        <v>100</v>
      </c>
      <c r="Q7" s="211">
        <v>170</v>
      </c>
      <c r="R7" s="212">
        <v>6.148282097649186E-2</v>
      </c>
      <c r="S7" s="211">
        <v>10</v>
      </c>
      <c r="T7" s="211">
        <v>0</v>
      </c>
      <c r="U7" s="211">
        <v>45</v>
      </c>
      <c r="V7" s="211" t="s">
        <v>7</v>
      </c>
    </row>
    <row r="8" spans="1:22" x14ac:dyDescent="0.25">
      <c r="A8" s="211" t="s">
        <v>91</v>
      </c>
      <c r="B8" s="211" t="s">
        <v>77</v>
      </c>
      <c r="C8" s="211" t="s">
        <v>41</v>
      </c>
      <c r="D8" s="211">
        <v>2.1105000305175783</v>
      </c>
      <c r="E8" s="211">
        <v>7214</v>
      </c>
      <c r="F8" s="211">
        <v>3420</v>
      </c>
      <c r="G8" s="211">
        <v>3305</v>
      </c>
      <c r="H8" s="211">
        <v>3418.1473090198633</v>
      </c>
      <c r="I8" s="211">
        <v>1620.4690597238609</v>
      </c>
      <c r="J8" s="211">
        <v>3300</v>
      </c>
      <c r="K8" s="211">
        <v>2315</v>
      </c>
      <c r="L8" s="211">
        <v>330</v>
      </c>
      <c r="M8" s="211">
        <v>245</v>
      </c>
      <c r="N8" s="212">
        <v>7.4242424242424249E-2</v>
      </c>
      <c r="O8" s="211">
        <v>260</v>
      </c>
      <c r="P8" s="211">
        <v>90</v>
      </c>
      <c r="Q8" s="211">
        <v>350</v>
      </c>
      <c r="R8" s="212">
        <v>0.10606060606060606</v>
      </c>
      <c r="S8" s="211">
        <v>10</v>
      </c>
      <c r="T8" s="211">
        <v>10</v>
      </c>
      <c r="U8" s="211">
        <v>40</v>
      </c>
      <c r="V8" s="211" t="s">
        <v>7</v>
      </c>
    </row>
    <row r="9" spans="1:22" x14ac:dyDescent="0.25">
      <c r="A9" s="207" t="s">
        <v>76</v>
      </c>
      <c r="B9" s="207" t="s">
        <v>77</v>
      </c>
      <c r="C9" s="207" t="s">
        <v>41</v>
      </c>
      <c r="D9" s="207">
        <v>10.202899780273437</v>
      </c>
      <c r="E9" s="207">
        <v>5797</v>
      </c>
      <c r="F9" s="207">
        <v>3240</v>
      </c>
      <c r="G9" s="207">
        <v>3093</v>
      </c>
      <c r="H9" s="207">
        <v>568.17180652975503</v>
      </c>
      <c r="I9" s="207">
        <v>317.55677991312859</v>
      </c>
      <c r="J9" s="207">
        <v>1675</v>
      </c>
      <c r="K9" s="207">
        <v>1255</v>
      </c>
      <c r="L9" s="207">
        <v>75</v>
      </c>
      <c r="M9" s="207">
        <v>90</v>
      </c>
      <c r="N9" s="208">
        <v>5.3731343283582089E-2</v>
      </c>
      <c r="O9" s="207">
        <v>175</v>
      </c>
      <c r="P9" s="207">
        <v>50</v>
      </c>
      <c r="Q9" s="207">
        <v>225</v>
      </c>
      <c r="R9" s="208">
        <v>0.13432835820895522</v>
      </c>
      <c r="S9" s="207">
        <v>0</v>
      </c>
      <c r="T9" s="207">
        <v>0</v>
      </c>
      <c r="U9" s="207">
        <v>25</v>
      </c>
      <c r="V9" s="207" t="s">
        <v>5</v>
      </c>
    </row>
    <row r="10" spans="1:22" x14ac:dyDescent="0.25">
      <c r="A10" s="207" t="s">
        <v>78</v>
      </c>
      <c r="B10" s="207" t="s">
        <v>77</v>
      </c>
      <c r="C10" s="207" t="s">
        <v>41</v>
      </c>
      <c r="D10" s="207">
        <v>0.85889999389648441</v>
      </c>
      <c r="E10" s="207">
        <v>2814</v>
      </c>
      <c r="F10" s="207">
        <v>1653</v>
      </c>
      <c r="G10" s="207">
        <v>1592</v>
      </c>
      <c r="H10" s="207">
        <v>3276.2836418638353</v>
      </c>
      <c r="I10" s="207">
        <v>1924.5546766172424</v>
      </c>
      <c r="J10" s="207">
        <v>1275</v>
      </c>
      <c r="K10" s="207">
        <v>960</v>
      </c>
      <c r="L10" s="207">
        <v>105</v>
      </c>
      <c r="M10" s="207">
        <v>35</v>
      </c>
      <c r="N10" s="208">
        <v>2.7450980392156862E-2</v>
      </c>
      <c r="O10" s="207">
        <v>115</v>
      </c>
      <c r="P10" s="207">
        <v>50</v>
      </c>
      <c r="Q10" s="207">
        <v>165</v>
      </c>
      <c r="R10" s="208">
        <v>0.12941176470588237</v>
      </c>
      <c r="S10" s="207">
        <v>10</v>
      </c>
      <c r="T10" s="207">
        <v>0</v>
      </c>
      <c r="U10" s="207">
        <v>0</v>
      </c>
      <c r="V10" s="207" t="s">
        <v>5</v>
      </c>
    </row>
    <row r="11" spans="1:22" x14ac:dyDescent="0.25">
      <c r="A11" s="207" t="s">
        <v>79</v>
      </c>
      <c r="B11" s="207" t="s">
        <v>77</v>
      </c>
      <c r="C11" s="207" t="s">
        <v>41</v>
      </c>
      <c r="D11" s="207">
        <v>1.4758000183105469</v>
      </c>
      <c r="E11" s="207">
        <v>4309</v>
      </c>
      <c r="F11" s="207">
        <v>2109</v>
      </c>
      <c r="G11" s="207">
        <v>1998</v>
      </c>
      <c r="H11" s="207">
        <v>2919.7722906473591</v>
      </c>
      <c r="I11" s="207">
        <v>1429.0554098341333</v>
      </c>
      <c r="J11" s="207">
        <v>1660</v>
      </c>
      <c r="K11" s="207">
        <v>1185</v>
      </c>
      <c r="L11" s="207">
        <v>145</v>
      </c>
      <c r="M11" s="207">
        <v>75</v>
      </c>
      <c r="N11" s="208">
        <v>4.5180722891566265E-2</v>
      </c>
      <c r="O11" s="207">
        <v>125</v>
      </c>
      <c r="P11" s="207">
        <v>120</v>
      </c>
      <c r="Q11" s="207">
        <v>245</v>
      </c>
      <c r="R11" s="208">
        <v>0.14759036144578314</v>
      </c>
      <c r="S11" s="207">
        <v>10</v>
      </c>
      <c r="T11" s="207">
        <v>10</v>
      </c>
      <c r="U11" s="207">
        <v>0</v>
      </c>
      <c r="V11" s="207" t="s">
        <v>5</v>
      </c>
    </row>
    <row r="12" spans="1:22" x14ac:dyDescent="0.25">
      <c r="A12" s="207" t="s">
        <v>80</v>
      </c>
      <c r="B12" s="207" t="s">
        <v>77</v>
      </c>
      <c r="C12" s="207" t="s">
        <v>41</v>
      </c>
      <c r="D12" s="207">
        <v>1.0543000030517578</v>
      </c>
      <c r="E12" s="207">
        <v>2826</v>
      </c>
      <c r="F12" s="207">
        <v>1519</v>
      </c>
      <c r="G12" s="207">
        <v>1460</v>
      </c>
      <c r="H12" s="207">
        <v>2680.4514766384441</v>
      </c>
      <c r="I12" s="207">
        <v>1440.766381108916</v>
      </c>
      <c r="J12" s="207">
        <v>1340</v>
      </c>
      <c r="K12" s="207">
        <v>925</v>
      </c>
      <c r="L12" s="207">
        <v>160</v>
      </c>
      <c r="M12" s="207">
        <v>35</v>
      </c>
      <c r="N12" s="208">
        <v>2.6119402985074626E-2</v>
      </c>
      <c r="O12" s="207">
        <v>160</v>
      </c>
      <c r="P12" s="207">
        <v>40</v>
      </c>
      <c r="Q12" s="207">
        <v>200</v>
      </c>
      <c r="R12" s="208">
        <v>0.14925373134328357</v>
      </c>
      <c r="S12" s="207">
        <v>10</v>
      </c>
      <c r="T12" s="207">
        <v>0</v>
      </c>
      <c r="U12" s="207">
        <v>15</v>
      </c>
      <c r="V12" s="207" t="s">
        <v>5</v>
      </c>
    </row>
    <row r="13" spans="1:22" x14ac:dyDescent="0.25">
      <c r="A13" s="207" t="s">
        <v>81</v>
      </c>
      <c r="B13" s="207" t="s">
        <v>77</v>
      </c>
      <c r="C13" s="207" t="s">
        <v>41</v>
      </c>
      <c r="D13" s="207">
        <v>1.0820999908447266</v>
      </c>
      <c r="E13" s="207">
        <v>3001</v>
      </c>
      <c r="F13" s="207">
        <v>1615</v>
      </c>
      <c r="G13" s="207">
        <v>1525</v>
      </c>
      <c r="H13" s="207">
        <v>2773.3111777011568</v>
      </c>
      <c r="I13" s="207">
        <v>1492.4683612087199</v>
      </c>
      <c r="J13" s="207">
        <v>1365</v>
      </c>
      <c r="K13" s="207">
        <v>960</v>
      </c>
      <c r="L13" s="207">
        <v>160</v>
      </c>
      <c r="M13" s="207">
        <v>75</v>
      </c>
      <c r="N13" s="208">
        <v>5.4945054945054944E-2</v>
      </c>
      <c r="O13" s="207">
        <v>120</v>
      </c>
      <c r="P13" s="207">
        <v>40</v>
      </c>
      <c r="Q13" s="207">
        <v>160</v>
      </c>
      <c r="R13" s="208">
        <v>0.11721611721611722</v>
      </c>
      <c r="S13" s="207">
        <v>10</v>
      </c>
      <c r="T13" s="207">
        <v>0</v>
      </c>
      <c r="U13" s="207">
        <v>10</v>
      </c>
      <c r="V13" s="207" t="s">
        <v>5</v>
      </c>
    </row>
    <row r="14" spans="1:22" x14ac:dyDescent="0.25">
      <c r="A14" s="211" t="s">
        <v>92</v>
      </c>
      <c r="B14" s="211" t="s">
        <v>77</v>
      </c>
      <c r="C14" s="211" t="s">
        <v>41</v>
      </c>
      <c r="D14" s="211">
        <v>2.0135000610351561</v>
      </c>
      <c r="E14" s="211">
        <v>3210</v>
      </c>
      <c r="F14" s="211">
        <v>1703</v>
      </c>
      <c r="G14" s="211">
        <v>1577</v>
      </c>
      <c r="H14" s="211">
        <v>1594.2388391832051</v>
      </c>
      <c r="I14" s="211">
        <v>845.79088570996839</v>
      </c>
      <c r="J14" s="211">
        <v>1055</v>
      </c>
      <c r="K14" s="211">
        <v>875</v>
      </c>
      <c r="L14" s="211">
        <v>90</v>
      </c>
      <c r="M14" s="211">
        <v>0</v>
      </c>
      <c r="N14" s="212">
        <v>0</v>
      </c>
      <c r="O14" s="211">
        <v>55</v>
      </c>
      <c r="P14" s="211">
        <v>15</v>
      </c>
      <c r="Q14" s="211">
        <v>70</v>
      </c>
      <c r="R14" s="212">
        <v>6.6350710900473939E-2</v>
      </c>
      <c r="S14" s="211">
        <v>0</v>
      </c>
      <c r="T14" s="211">
        <v>0</v>
      </c>
      <c r="U14" s="211">
        <v>10</v>
      </c>
      <c r="V14" s="211" t="s">
        <v>7</v>
      </c>
    </row>
    <row r="15" spans="1:22" x14ac:dyDescent="0.25">
      <c r="A15" s="207" t="s">
        <v>82</v>
      </c>
      <c r="B15" s="207" t="s">
        <v>77</v>
      </c>
      <c r="C15" s="207" t="s">
        <v>41</v>
      </c>
      <c r="D15" s="207">
        <v>1.3021000671386718</v>
      </c>
      <c r="E15" s="207">
        <v>2794</v>
      </c>
      <c r="F15" s="207">
        <v>1440</v>
      </c>
      <c r="G15" s="207">
        <v>1340</v>
      </c>
      <c r="H15" s="207">
        <v>2145.7644235744006</v>
      </c>
      <c r="I15" s="207">
        <v>1105.9057873826544</v>
      </c>
      <c r="J15" s="207">
        <v>1370</v>
      </c>
      <c r="K15" s="207">
        <v>975</v>
      </c>
      <c r="L15" s="207">
        <v>120</v>
      </c>
      <c r="M15" s="207">
        <v>75</v>
      </c>
      <c r="N15" s="208">
        <v>5.4744525547445258E-2</v>
      </c>
      <c r="O15" s="207">
        <v>145</v>
      </c>
      <c r="P15" s="207">
        <v>40</v>
      </c>
      <c r="Q15" s="207">
        <v>185</v>
      </c>
      <c r="R15" s="208">
        <v>0.13503649635036497</v>
      </c>
      <c r="S15" s="207">
        <v>0</v>
      </c>
      <c r="T15" s="207">
        <v>0</v>
      </c>
      <c r="U15" s="207">
        <v>15</v>
      </c>
      <c r="V15" s="207" t="s">
        <v>5</v>
      </c>
    </row>
    <row r="16" spans="1:22" x14ac:dyDescent="0.25">
      <c r="A16" s="207" t="s">
        <v>83</v>
      </c>
      <c r="B16" s="207" t="s">
        <v>77</v>
      </c>
      <c r="C16" s="207" t="s">
        <v>41</v>
      </c>
      <c r="D16" s="207">
        <v>0.94660003662109371</v>
      </c>
      <c r="E16" s="207">
        <v>3509</v>
      </c>
      <c r="F16" s="207">
        <v>2151</v>
      </c>
      <c r="G16" s="207">
        <v>1989</v>
      </c>
      <c r="H16" s="207">
        <v>3706.9510503353035</v>
      </c>
      <c r="I16" s="207">
        <v>2272.3430348450379</v>
      </c>
      <c r="J16" s="207">
        <v>1905</v>
      </c>
      <c r="K16" s="207">
        <v>1085</v>
      </c>
      <c r="L16" s="207">
        <v>175</v>
      </c>
      <c r="M16" s="207">
        <v>90</v>
      </c>
      <c r="N16" s="208">
        <v>4.7244094488188976E-2</v>
      </c>
      <c r="O16" s="207">
        <v>375</v>
      </c>
      <c r="P16" s="207">
        <v>125</v>
      </c>
      <c r="Q16" s="207">
        <v>500</v>
      </c>
      <c r="R16" s="208">
        <v>0.26246719160104987</v>
      </c>
      <c r="S16" s="207">
        <v>15</v>
      </c>
      <c r="T16" s="207">
        <v>0</v>
      </c>
      <c r="U16" s="207">
        <v>30</v>
      </c>
      <c r="V16" s="207" t="s">
        <v>5</v>
      </c>
    </row>
    <row r="17" spans="1:22" x14ac:dyDescent="0.25">
      <c r="A17" s="209" t="s">
        <v>112</v>
      </c>
      <c r="B17" s="209" t="s">
        <v>77</v>
      </c>
      <c r="C17" s="209" t="s">
        <v>41</v>
      </c>
      <c r="D17" s="209">
        <v>1.4616999816894531</v>
      </c>
      <c r="E17" s="209">
        <v>1725</v>
      </c>
      <c r="F17" s="209">
        <v>1314</v>
      </c>
      <c r="G17" s="209">
        <v>950</v>
      </c>
      <c r="H17" s="209">
        <v>1180.1327369561989</v>
      </c>
      <c r="I17" s="209">
        <v>898.95328484663492</v>
      </c>
      <c r="J17" s="209">
        <v>0</v>
      </c>
      <c r="K17" s="209">
        <v>0</v>
      </c>
      <c r="L17" s="209">
        <v>0</v>
      </c>
      <c r="M17" s="209">
        <v>0</v>
      </c>
      <c r="N17" s="210" t="e">
        <v>#DIV/0!</v>
      </c>
      <c r="O17" s="209">
        <v>0</v>
      </c>
      <c r="P17" s="209">
        <v>0</v>
      </c>
      <c r="Q17" s="209">
        <v>0</v>
      </c>
      <c r="R17" s="210" t="e">
        <v>#DIV/0!</v>
      </c>
      <c r="S17" s="209">
        <v>0</v>
      </c>
      <c r="T17" s="209">
        <v>0</v>
      </c>
      <c r="U17" s="209">
        <v>0</v>
      </c>
      <c r="V17" s="209" t="s">
        <v>75</v>
      </c>
    </row>
    <row r="18" spans="1:22" x14ac:dyDescent="0.25">
      <c r="A18" s="211" t="s">
        <v>93</v>
      </c>
      <c r="B18" s="211" t="s">
        <v>77</v>
      </c>
      <c r="C18" s="211" t="s">
        <v>41</v>
      </c>
      <c r="D18" s="211">
        <v>1.0591999816894531</v>
      </c>
      <c r="E18" s="211">
        <v>921</v>
      </c>
      <c r="F18" s="211">
        <v>474</v>
      </c>
      <c r="G18" s="211">
        <v>456</v>
      </c>
      <c r="H18" s="211">
        <v>869.52418421588311</v>
      </c>
      <c r="I18" s="211">
        <v>447.50756060621995</v>
      </c>
      <c r="J18" s="211">
        <v>510</v>
      </c>
      <c r="K18" s="211">
        <v>465</v>
      </c>
      <c r="L18" s="211">
        <v>10</v>
      </c>
      <c r="M18" s="211">
        <v>0</v>
      </c>
      <c r="N18" s="212">
        <v>0</v>
      </c>
      <c r="O18" s="211">
        <v>15</v>
      </c>
      <c r="P18" s="211">
        <v>25</v>
      </c>
      <c r="Q18" s="211">
        <v>40</v>
      </c>
      <c r="R18" s="212">
        <v>7.8431372549019607E-2</v>
      </c>
      <c r="S18" s="211">
        <v>0</v>
      </c>
      <c r="T18" s="211">
        <v>0</v>
      </c>
      <c r="U18" s="211">
        <v>0</v>
      </c>
      <c r="V18" s="211" t="s">
        <v>7</v>
      </c>
    </row>
    <row r="19" spans="1:22" x14ac:dyDescent="0.25">
      <c r="A19" s="207" t="s">
        <v>84</v>
      </c>
      <c r="B19" s="207" t="s">
        <v>77</v>
      </c>
      <c r="C19" s="207" t="s">
        <v>41</v>
      </c>
      <c r="D19" s="207">
        <v>0.91319999694824217</v>
      </c>
      <c r="E19" s="207">
        <v>3086</v>
      </c>
      <c r="F19" s="207">
        <v>1623</v>
      </c>
      <c r="G19" s="207">
        <v>1512</v>
      </c>
      <c r="H19" s="207">
        <v>3379.325460263779</v>
      </c>
      <c r="I19" s="207">
        <v>1777.2667602100173</v>
      </c>
      <c r="J19" s="207">
        <v>1460</v>
      </c>
      <c r="K19" s="207">
        <v>955</v>
      </c>
      <c r="L19" s="207">
        <v>105</v>
      </c>
      <c r="M19" s="207">
        <v>55</v>
      </c>
      <c r="N19" s="208">
        <v>3.7671232876712327E-2</v>
      </c>
      <c r="O19" s="207">
        <v>220</v>
      </c>
      <c r="P19" s="207">
        <v>80</v>
      </c>
      <c r="Q19" s="207">
        <v>300</v>
      </c>
      <c r="R19" s="208">
        <v>0.20547945205479451</v>
      </c>
      <c r="S19" s="207">
        <v>0</v>
      </c>
      <c r="T19" s="207">
        <v>10</v>
      </c>
      <c r="U19" s="207">
        <v>30</v>
      </c>
      <c r="V19" s="207" t="s">
        <v>5</v>
      </c>
    </row>
    <row r="20" spans="1:22" x14ac:dyDescent="0.25">
      <c r="A20" s="211" t="s">
        <v>94</v>
      </c>
      <c r="B20" s="211" t="s">
        <v>77</v>
      </c>
      <c r="C20" s="211" t="s">
        <v>41</v>
      </c>
      <c r="D20" s="211">
        <v>3.0530999755859374</v>
      </c>
      <c r="E20" s="211">
        <v>4783</v>
      </c>
      <c r="F20" s="211">
        <v>1967</v>
      </c>
      <c r="G20" s="211">
        <v>1904</v>
      </c>
      <c r="H20" s="211">
        <v>1566.6044473640493</v>
      </c>
      <c r="I20" s="211">
        <v>644.26321303890552</v>
      </c>
      <c r="J20" s="211">
        <v>2270</v>
      </c>
      <c r="K20" s="211">
        <v>1820</v>
      </c>
      <c r="L20" s="211">
        <v>195</v>
      </c>
      <c r="M20" s="211">
        <v>25</v>
      </c>
      <c r="N20" s="212">
        <v>1.1013215859030838E-2</v>
      </c>
      <c r="O20" s="211">
        <v>85</v>
      </c>
      <c r="P20" s="211">
        <v>110</v>
      </c>
      <c r="Q20" s="211">
        <v>195</v>
      </c>
      <c r="R20" s="212">
        <v>8.590308370044053E-2</v>
      </c>
      <c r="S20" s="211">
        <v>10</v>
      </c>
      <c r="T20" s="211">
        <v>15</v>
      </c>
      <c r="U20" s="211">
        <v>15</v>
      </c>
      <c r="V20" s="211" t="s">
        <v>7</v>
      </c>
    </row>
    <row r="21" spans="1:22" x14ac:dyDescent="0.25">
      <c r="A21" s="211" t="s">
        <v>95</v>
      </c>
      <c r="B21" s="211" t="s">
        <v>77</v>
      </c>
      <c r="C21" s="211" t="s">
        <v>41</v>
      </c>
      <c r="D21" s="211">
        <v>2.8898999023437502</v>
      </c>
      <c r="E21" s="211">
        <v>3440</v>
      </c>
      <c r="F21" s="211">
        <v>1345</v>
      </c>
      <c r="G21" s="211">
        <v>1307</v>
      </c>
      <c r="H21" s="211">
        <v>1190.3526475813612</v>
      </c>
      <c r="I21" s="211">
        <v>465.4140438944566</v>
      </c>
      <c r="J21" s="211">
        <v>1645</v>
      </c>
      <c r="K21" s="211">
        <v>1360</v>
      </c>
      <c r="L21" s="211">
        <v>145</v>
      </c>
      <c r="M21" s="211">
        <v>20</v>
      </c>
      <c r="N21" s="212">
        <v>1.2158054711246201E-2</v>
      </c>
      <c r="O21" s="211">
        <v>55</v>
      </c>
      <c r="P21" s="211">
        <v>20</v>
      </c>
      <c r="Q21" s="211">
        <v>75</v>
      </c>
      <c r="R21" s="212">
        <v>4.5592705167173252E-2</v>
      </c>
      <c r="S21" s="211">
        <v>0</v>
      </c>
      <c r="T21" s="211">
        <v>0</v>
      </c>
      <c r="U21" s="211">
        <v>30</v>
      </c>
      <c r="V21" s="211" t="s">
        <v>7</v>
      </c>
    </row>
    <row r="22" spans="1:22" x14ac:dyDescent="0.25">
      <c r="A22" s="211" t="s">
        <v>96</v>
      </c>
      <c r="B22" s="211" t="s">
        <v>77</v>
      </c>
      <c r="C22" s="211" t="s">
        <v>41</v>
      </c>
      <c r="D22" s="211">
        <v>2.5951000976562502</v>
      </c>
      <c r="E22" s="211">
        <v>5077</v>
      </c>
      <c r="F22" s="211">
        <v>1887</v>
      </c>
      <c r="G22" s="211">
        <v>1824</v>
      </c>
      <c r="H22" s="211">
        <v>1956.3792566557504</v>
      </c>
      <c r="I22" s="211">
        <v>727.13958190061078</v>
      </c>
      <c r="J22" s="211">
        <v>2685</v>
      </c>
      <c r="K22" s="211">
        <v>2110</v>
      </c>
      <c r="L22" s="211">
        <v>305</v>
      </c>
      <c r="M22" s="211">
        <v>50</v>
      </c>
      <c r="N22" s="212">
        <v>1.86219739292365E-2</v>
      </c>
      <c r="O22" s="211">
        <v>95</v>
      </c>
      <c r="P22" s="211">
        <v>80</v>
      </c>
      <c r="Q22" s="211">
        <v>175</v>
      </c>
      <c r="R22" s="212">
        <v>6.5176908752327747E-2</v>
      </c>
      <c r="S22" s="211">
        <v>0</v>
      </c>
      <c r="T22" s="211">
        <v>0</v>
      </c>
      <c r="U22" s="211">
        <v>45</v>
      </c>
      <c r="V22" s="211" t="s">
        <v>7</v>
      </c>
    </row>
    <row r="23" spans="1:22" x14ac:dyDescent="0.25">
      <c r="A23" t="s">
        <v>106</v>
      </c>
      <c r="B23" t="s">
        <v>77</v>
      </c>
      <c r="C23" t="s">
        <v>41</v>
      </c>
      <c r="D23">
        <v>24.428601074218751</v>
      </c>
      <c r="E23">
        <v>3427</v>
      </c>
      <c r="F23">
        <v>1964</v>
      </c>
      <c r="G23">
        <v>1507</v>
      </c>
      <c r="H23">
        <v>140.28637946103095</v>
      </c>
      <c r="I23">
        <v>80.39756325108398</v>
      </c>
      <c r="J23">
        <v>1490</v>
      </c>
      <c r="K23">
        <v>1200</v>
      </c>
      <c r="L23">
        <v>130</v>
      </c>
      <c r="M23">
        <v>60</v>
      </c>
      <c r="N23" s="199">
        <v>4.0268456375838924E-2</v>
      </c>
      <c r="O23">
        <v>75</v>
      </c>
      <c r="P23">
        <v>25</v>
      </c>
      <c r="Q23">
        <v>100</v>
      </c>
      <c r="R23" s="199">
        <v>6.7114093959731544E-2</v>
      </c>
      <c r="S23">
        <v>0</v>
      </c>
      <c r="T23">
        <v>0</v>
      </c>
      <c r="U23">
        <v>10</v>
      </c>
      <c r="V23" t="s">
        <v>3</v>
      </c>
    </row>
    <row r="24" spans="1:22" x14ac:dyDescent="0.25">
      <c r="A24" s="211" t="s">
        <v>97</v>
      </c>
      <c r="B24" s="211" t="s">
        <v>77</v>
      </c>
      <c r="C24" s="211" t="s">
        <v>41</v>
      </c>
      <c r="D24" s="211">
        <v>33.343500976562503</v>
      </c>
      <c r="E24" s="211">
        <v>5448</v>
      </c>
      <c r="F24" s="211">
        <v>2320</v>
      </c>
      <c r="G24" s="211">
        <v>2079</v>
      </c>
      <c r="H24" s="211">
        <v>163.39016121400857</v>
      </c>
      <c r="I24" s="211">
        <v>69.578776434746686</v>
      </c>
      <c r="J24" s="211">
        <v>2570</v>
      </c>
      <c r="K24" s="211">
        <v>2260</v>
      </c>
      <c r="L24" s="211">
        <v>195</v>
      </c>
      <c r="M24" s="211">
        <v>15</v>
      </c>
      <c r="N24" s="212">
        <v>5.8365758754863814E-3</v>
      </c>
      <c r="O24" s="211">
        <v>55</v>
      </c>
      <c r="P24" s="211">
        <v>15</v>
      </c>
      <c r="Q24" s="211">
        <v>70</v>
      </c>
      <c r="R24" s="212">
        <v>2.7237354085603113E-2</v>
      </c>
      <c r="S24" s="211">
        <v>10</v>
      </c>
      <c r="T24" s="211">
        <v>0</v>
      </c>
      <c r="U24" s="211">
        <v>30</v>
      </c>
      <c r="V24" s="211" t="s">
        <v>7</v>
      </c>
    </row>
    <row r="25" spans="1:22" x14ac:dyDescent="0.25">
      <c r="A25" s="211" t="s">
        <v>98</v>
      </c>
      <c r="B25" s="211" t="s">
        <v>77</v>
      </c>
      <c r="C25" s="211" t="s">
        <v>41</v>
      </c>
      <c r="D25" s="211">
        <v>1.9613000488281249</v>
      </c>
      <c r="E25" s="211">
        <v>4341</v>
      </c>
      <c r="F25" s="211">
        <v>2073</v>
      </c>
      <c r="G25" s="211">
        <v>1952</v>
      </c>
      <c r="H25" s="211">
        <v>2213.3278396611186</v>
      </c>
      <c r="I25" s="211">
        <v>1056.9519953046531</v>
      </c>
      <c r="J25" s="211">
        <v>1685</v>
      </c>
      <c r="K25" s="211">
        <v>1455</v>
      </c>
      <c r="L25" s="211">
        <v>100</v>
      </c>
      <c r="M25" s="211">
        <v>45</v>
      </c>
      <c r="N25" s="212">
        <v>2.6706231454005934E-2</v>
      </c>
      <c r="O25" s="211">
        <v>15</v>
      </c>
      <c r="P25" s="211">
        <v>35</v>
      </c>
      <c r="Q25" s="211">
        <v>50</v>
      </c>
      <c r="R25" s="212">
        <v>2.967359050445104E-2</v>
      </c>
      <c r="S25" s="211">
        <v>0</v>
      </c>
      <c r="T25" s="211">
        <v>0</v>
      </c>
      <c r="U25" s="211">
        <v>15</v>
      </c>
      <c r="V25" s="211" t="s">
        <v>7</v>
      </c>
    </row>
    <row r="26" spans="1:22" x14ac:dyDescent="0.25">
      <c r="A26" s="211" t="s">
        <v>99</v>
      </c>
      <c r="B26" s="211" t="s">
        <v>77</v>
      </c>
      <c r="C26" s="211" t="s">
        <v>41</v>
      </c>
      <c r="D26" s="211">
        <v>26.464599609375</v>
      </c>
      <c r="E26" s="211">
        <v>4044</v>
      </c>
      <c r="F26" s="211">
        <v>1491</v>
      </c>
      <c r="G26" s="211">
        <v>1400</v>
      </c>
      <c r="H26" s="211">
        <v>152.80790413195695</v>
      </c>
      <c r="I26" s="211">
        <v>56.339412725209641</v>
      </c>
      <c r="J26" s="211">
        <v>1830</v>
      </c>
      <c r="K26" s="211">
        <v>1530</v>
      </c>
      <c r="L26" s="211">
        <v>110</v>
      </c>
      <c r="M26" s="211">
        <v>55</v>
      </c>
      <c r="N26" s="212">
        <v>3.0054644808743168E-2</v>
      </c>
      <c r="O26" s="211">
        <v>25</v>
      </c>
      <c r="P26" s="211">
        <v>85</v>
      </c>
      <c r="Q26" s="211">
        <v>110</v>
      </c>
      <c r="R26" s="212">
        <v>6.0109289617486336E-2</v>
      </c>
      <c r="S26" s="211">
        <v>0</v>
      </c>
      <c r="T26" s="211">
        <v>0</v>
      </c>
      <c r="U26" s="211">
        <v>20</v>
      </c>
      <c r="V26" s="211" t="s">
        <v>7</v>
      </c>
    </row>
    <row r="27" spans="1:22" x14ac:dyDescent="0.25">
      <c r="A27" s="211" t="s">
        <v>100</v>
      </c>
      <c r="B27" s="211" t="s">
        <v>77</v>
      </c>
      <c r="C27" s="211" t="s">
        <v>41</v>
      </c>
      <c r="D27" s="211">
        <v>1.6555999755859374</v>
      </c>
      <c r="E27" s="211">
        <v>4130</v>
      </c>
      <c r="F27" s="211">
        <v>1554</v>
      </c>
      <c r="G27" s="211">
        <v>1514</v>
      </c>
      <c r="H27" s="211">
        <v>2494.5639411104376</v>
      </c>
      <c r="I27" s="211">
        <v>938.63253377375781</v>
      </c>
      <c r="J27" s="211">
        <v>2080</v>
      </c>
      <c r="K27" s="211">
        <v>1785</v>
      </c>
      <c r="L27" s="211">
        <v>120</v>
      </c>
      <c r="M27" s="211">
        <v>70</v>
      </c>
      <c r="N27" s="212">
        <v>3.3653846153846152E-2</v>
      </c>
      <c r="O27" s="211">
        <v>50</v>
      </c>
      <c r="P27" s="211">
        <v>30</v>
      </c>
      <c r="Q27" s="211">
        <v>80</v>
      </c>
      <c r="R27" s="212">
        <v>3.8461538461538464E-2</v>
      </c>
      <c r="S27" s="211">
        <v>10</v>
      </c>
      <c r="T27" s="211">
        <v>0</v>
      </c>
      <c r="U27" s="211">
        <v>10</v>
      </c>
      <c r="V27" s="211" t="s">
        <v>7</v>
      </c>
    </row>
    <row r="28" spans="1:22" x14ac:dyDescent="0.25">
      <c r="A28" s="211" t="s">
        <v>101</v>
      </c>
      <c r="B28" s="211" t="s">
        <v>77</v>
      </c>
      <c r="C28" s="211" t="s">
        <v>41</v>
      </c>
      <c r="D28" s="211">
        <v>12.913699951171875</v>
      </c>
      <c r="E28" s="211">
        <v>7464</v>
      </c>
      <c r="F28" s="211">
        <v>3040</v>
      </c>
      <c r="G28" s="211">
        <v>2851</v>
      </c>
      <c r="H28" s="211">
        <v>577.99081814059548</v>
      </c>
      <c r="I28" s="211">
        <v>235.40890770999602</v>
      </c>
      <c r="J28" s="211">
        <v>3190</v>
      </c>
      <c r="K28" s="211">
        <v>2750</v>
      </c>
      <c r="L28" s="211">
        <v>190</v>
      </c>
      <c r="M28" s="211">
        <v>100</v>
      </c>
      <c r="N28" s="212">
        <v>3.1347962382445138E-2</v>
      </c>
      <c r="O28" s="211">
        <v>65</v>
      </c>
      <c r="P28" s="211">
        <v>35</v>
      </c>
      <c r="Q28" s="211">
        <v>100</v>
      </c>
      <c r="R28" s="212">
        <v>3.1347962382445138E-2</v>
      </c>
      <c r="S28" s="211">
        <v>0</v>
      </c>
      <c r="T28" s="211">
        <v>0</v>
      </c>
      <c r="U28" s="211">
        <v>35</v>
      </c>
      <c r="V28" s="211" t="s">
        <v>7</v>
      </c>
    </row>
    <row r="29" spans="1:22" x14ac:dyDescent="0.25">
      <c r="A29" s="211" t="s">
        <v>102</v>
      </c>
      <c r="B29" s="211" t="s">
        <v>77</v>
      </c>
      <c r="C29" s="211" t="s">
        <v>41</v>
      </c>
      <c r="D29" s="211">
        <v>3.8997000122070311</v>
      </c>
      <c r="E29" s="211">
        <v>4855</v>
      </c>
      <c r="F29" s="211">
        <v>1677</v>
      </c>
      <c r="G29" s="211">
        <v>1634</v>
      </c>
      <c r="H29" s="211">
        <v>1244.967557710245</v>
      </c>
      <c r="I29" s="211">
        <v>430.03307812154083</v>
      </c>
      <c r="J29" s="211">
        <v>2505</v>
      </c>
      <c r="K29" s="211">
        <v>2100</v>
      </c>
      <c r="L29" s="211">
        <v>200</v>
      </c>
      <c r="M29" s="211">
        <v>125</v>
      </c>
      <c r="N29" s="212">
        <v>4.9900199600798403E-2</v>
      </c>
      <c r="O29" s="211">
        <v>50</v>
      </c>
      <c r="P29" s="211">
        <v>0</v>
      </c>
      <c r="Q29" s="211">
        <v>50</v>
      </c>
      <c r="R29" s="212">
        <v>1.9960079840319361E-2</v>
      </c>
      <c r="S29" s="211">
        <v>10</v>
      </c>
      <c r="T29" s="211">
        <v>0</v>
      </c>
      <c r="U29" s="211">
        <v>15</v>
      </c>
      <c r="V29" s="211" t="s">
        <v>7</v>
      </c>
    </row>
    <row r="30" spans="1:22" x14ac:dyDescent="0.25">
      <c r="A30" t="s">
        <v>107</v>
      </c>
      <c r="B30" t="s">
        <v>77</v>
      </c>
      <c r="C30" t="s">
        <v>41</v>
      </c>
      <c r="D30">
        <v>27.861101074218752</v>
      </c>
      <c r="E30">
        <v>1146</v>
      </c>
      <c r="F30">
        <v>415</v>
      </c>
      <c r="G30">
        <v>403</v>
      </c>
      <c r="H30">
        <v>41.132617011337366</v>
      </c>
      <c r="I30">
        <v>14.89531942382636</v>
      </c>
      <c r="J30">
        <v>590</v>
      </c>
      <c r="K30">
        <v>490</v>
      </c>
      <c r="L30">
        <v>35</v>
      </c>
      <c r="M30">
        <v>15</v>
      </c>
      <c r="N30" s="199">
        <v>2.5423728813559324E-2</v>
      </c>
      <c r="O30">
        <v>35</v>
      </c>
      <c r="P30">
        <v>0</v>
      </c>
      <c r="Q30">
        <v>35</v>
      </c>
      <c r="R30" s="199">
        <v>5.9322033898305086E-2</v>
      </c>
      <c r="S30">
        <v>0</v>
      </c>
      <c r="T30">
        <v>0</v>
      </c>
      <c r="U30">
        <v>15</v>
      </c>
      <c r="V30" t="s">
        <v>3</v>
      </c>
    </row>
    <row r="31" spans="1:22" x14ac:dyDescent="0.25">
      <c r="A31" s="211" t="s">
        <v>103</v>
      </c>
      <c r="B31" s="211" t="s">
        <v>77</v>
      </c>
      <c r="C31" s="211" t="s">
        <v>41</v>
      </c>
      <c r="D31" s="211">
        <v>22.733000488281249</v>
      </c>
      <c r="E31" s="211">
        <v>9384</v>
      </c>
      <c r="F31" s="211">
        <v>4046</v>
      </c>
      <c r="G31" s="211">
        <v>3755</v>
      </c>
      <c r="H31" s="211">
        <v>412.7919675555986</v>
      </c>
      <c r="I31" s="211">
        <v>177.97914543158055</v>
      </c>
      <c r="J31" s="211">
        <v>3595</v>
      </c>
      <c r="K31" s="211">
        <v>2955</v>
      </c>
      <c r="L31" s="211">
        <v>315</v>
      </c>
      <c r="M31" s="211">
        <v>120</v>
      </c>
      <c r="N31" s="212">
        <v>3.3379694019471488E-2</v>
      </c>
      <c r="O31" s="211">
        <v>130</v>
      </c>
      <c r="P31" s="211">
        <v>30</v>
      </c>
      <c r="Q31" s="211">
        <v>160</v>
      </c>
      <c r="R31" s="212">
        <v>4.4506258692628649E-2</v>
      </c>
      <c r="S31" s="211">
        <v>0</v>
      </c>
      <c r="T31" s="211">
        <v>0</v>
      </c>
      <c r="U31" s="211">
        <v>30</v>
      </c>
      <c r="V31" s="211" t="s">
        <v>7</v>
      </c>
    </row>
    <row r="32" spans="1:22" x14ac:dyDescent="0.25">
      <c r="A32" s="211" t="s">
        <v>104</v>
      </c>
      <c r="B32" s="211" t="s">
        <v>77</v>
      </c>
      <c r="C32" s="211" t="s">
        <v>41</v>
      </c>
      <c r="D32" s="211">
        <v>6.8295001220703124</v>
      </c>
      <c r="E32" s="211">
        <v>5171</v>
      </c>
      <c r="F32" s="211">
        <v>2501</v>
      </c>
      <c r="G32" s="211">
        <v>2368</v>
      </c>
      <c r="H32" s="211">
        <v>757.15644008692834</v>
      </c>
      <c r="I32" s="211">
        <v>366.20542577014265</v>
      </c>
      <c r="J32" s="211">
        <v>2080</v>
      </c>
      <c r="K32" s="211">
        <v>1750</v>
      </c>
      <c r="L32" s="211">
        <v>180</v>
      </c>
      <c r="M32" s="211">
        <v>55</v>
      </c>
      <c r="N32" s="212">
        <v>2.6442307692307692E-2</v>
      </c>
      <c r="O32" s="211">
        <v>60</v>
      </c>
      <c r="P32" s="211">
        <v>0</v>
      </c>
      <c r="Q32" s="211">
        <v>60</v>
      </c>
      <c r="R32" s="212">
        <v>2.8846153846153848E-2</v>
      </c>
      <c r="S32" s="211">
        <v>15</v>
      </c>
      <c r="T32" s="211">
        <v>0</v>
      </c>
      <c r="U32" s="211">
        <v>20</v>
      </c>
      <c r="V32" s="211" t="s">
        <v>7</v>
      </c>
    </row>
    <row r="33" spans="1:22" x14ac:dyDescent="0.25">
      <c r="A33" s="211" t="s">
        <v>105</v>
      </c>
      <c r="B33" s="211" t="s">
        <v>77</v>
      </c>
      <c r="C33" s="211" t="s">
        <v>41</v>
      </c>
      <c r="D33" s="211">
        <v>15.979300537109374</v>
      </c>
      <c r="E33" s="211">
        <v>4883</v>
      </c>
      <c r="F33" s="211">
        <v>2324</v>
      </c>
      <c r="G33" s="211">
        <v>2160</v>
      </c>
      <c r="H33" s="211">
        <v>305.58283753785167</v>
      </c>
      <c r="I33" s="211">
        <v>145.4381557317156</v>
      </c>
      <c r="J33" s="211">
        <v>1855</v>
      </c>
      <c r="K33" s="211">
        <v>1595</v>
      </c>
      <c r="L33" s="211">
        <v>140</v>
      </c>
      <c r="M33" s="211">
        <v>40</v>
      </c>
      <c r="N33" s="212">
        <v>2.15633423180593E-2</v>
      </c>
      <c r="O33" s="211">
        <v>45</v>
      </c>
      <c r="P33" s="211">
        <v>0</v>
      </c>
      <c r="Q33" s="211">
        <v>45</v>
      </c>
      <c r="R33" s="212">
        <v>2.4258760107816711E-2</v>
      </c>
      <c r="S33" s="211">
        <v>0</v>
      </c>
      <c r="T33" s="211">
        <v>0</v>
      </c>
      <c r="U33" s="211">
        <v>30</v>
      </c>
      <c r="V33" s="211" t="s">
        <v>7</v>
      </c>
    </row>
    <row r="34" spans="1:22" x14ac:dyDescent="0.25">
      <c r="A34" t="s">
        <v>108</v>
      </c>
      <c r="B34" t="s">
        <v>77</v>
      </c>
      <c r="C34" t="s">
        <v>41</v>
      </c>
      <c r="D34">
        <v>1233.8100999999999</v>
      </c>
      <c r="E34">
        <v>7159</v>
      </c>
      <c r="F34">
        <v>3226</v>
      </c>
      <c r="G34">
        <v>2748</v>
      </c>
      <c r="H34">
        <v>5.8023515936528645</v>
      </c>
      <c r="I34">
        <v>2.6146649310132899</v>
      </c>
      <c r="J34">
        <v>3250</v>
      </c>
      <c r="K34">
        <v>2855</v>
      </c>
      <c r="L34">
        <v>275</v>
      </c>
      <c r="M34">
        <v>15</v>
      </c>
      <c r="N34" s="199">
        <v>4.6153846153846158E-3</v>
      </c>
      <c r="O34">
        <v>20</v>
      </c>
      <c r="P34">
        <v>15</v>
      </c>
      <c r="Q34">
        <v>35</v>
      </c>
      <c r="R34" s="199">
        <v>1.0769230769230769E-2</v>
      </c>
      <c r="S34">
        <v>30</v>
      </c>
      <c r="T34">
        <v>0</v>
      </c>
      <c r="U34">
        <v>35</v>
      </c>
      <c r="V34" t="s">
        <v>3</v>
      </c>
    </row>
    <row r="35" spans="1:22" x14ac:dyDescent="0.25">
      <c r="A35" t="s">
        <v>109</v>
      </c>
      <c r="B35" t="s">
        <v>77</v>
      </c>
      <c r="C35" t="s">
        <v>41</v>
      </c>
      <c r="D35">
        <v>62.077001953124999</v>
      </c>
      <c r="E35">
        <v>5992</v>
      </c>
      <c r="F35">
        <v>2458</v>
      </c>
      <c r="G35">
        <v>2263</v>
      </c>
      <c r="H35">
        <v>96.525280079160765</v>
      </c>
      <c r="I35">
        <v>39.595984384942781</v>
      </c>
      <c r="J35">
        <v>2875</v>
      </c>
      <c r="K35">
        <v>2605</v>
      </c>
      <c r="L35">
        <v>135</v>
      </c>
      <c r="M35">
        <v>20</v>
      </c>
      <c r="N35" s="199">
        <v>6.956521739130435E-3</v>
      </c>
      <c r="O35">
        <v>50</v>
      </c>
      <c r="P35">
        <v>10</v>
      </c>
      <c r="Q35">
        <v>60</v>
      </c>
      <c r="R35" s="199">
        <v>2.0869565217391306E-2</v>
      </c>
      <c r="S35">
        <v>15</v>
      </c>
      <c r="T35">
        <v>0</v>
      </c>
      <c r="U35">
        <v>30</v>
      </c>
      <c r="V35" t="s">
        <v>3</v>
      </c>
    </row>
    <row r="36" spans="1:22" x14ac:dyDescent="0.25">
      <c r="A36" t="s">
        <v>110</v>
      </c>
      <c r="B36" t="s">
        <v>77</v>
      </c>
      <c r="C36" t="s">
        <v>41</v>
      </c>
      <c r="D36">
        <v>1244.1575</v>
      </c>
      <c r="E36">
        <v>3978</v>
      </c>
      <c r="F36">
        <v>1552</v>
      </c>
      <c r="G36">
        <v>1501</v>
      </c>
      <c r="H36">
        <v>3.1973443876679601</v>
      </c>
      <c r="I36">
        <v>1.2474304901107778</v>
      </c>
      <c r="J36">
        <v>1925</v>
      </c>
      <c r="K36">
        <v>1625</v>
      </c>
      <c r="L36">
        <v>190</v>
      </c>
      <c r="M36">
        <v>10</v>
      </c>
      <c r="N36" s="199">
        <v>5.1948051948051948E-3</v>
      </c>
      <c r="O36">
        <v>55</v>
      </c>
      <c r="P36">
        <v>10</v>
      </c>
      <c r="Q36">
        <v>65</v>
      </c>
      <c r="R36" s="199">
        <v>3.3766233766233764E-2</v>
      </c>
      <c r="S36">
        <v>20</v>
      </c>
      <c r="T36">
        <v>0</v>
      </c>
      <c r="U36">
        <v>15</v>
      </c>
      <c r="V36" t="s">
        <v>3</v>
      </c>
    </row>
    <row r="37" spans="1:22" x14ac:dyDescent="0.25">
      <c r="A37" t="s">
        <v>111</v>
      </c>
      <c r="B37" t="s">
        <v>77</v>
      </c>
      <c r="C37" t="s">
        <v>41</v>
      </c>
      <c r="D37">
        <v>60.081201171875001</v>
      </c>
      <c r="E37">
        <v>3614</v>
      </c>
      <c r="F37">
        <v>1530</v>
      </c>
      <c r="G37">
        <v>1383</v>
      </c>
      <c r="H37">
        <v>60.151926551225024</v>
      </c>
      <c r="I37">
        <v>25.465536143711756</v>
      </c>
      <c r="J37">
        <v>1640</v>
      </c>
      <c r="K37">
        <v>1420</v>
      </c>
      <c r="L37">
        <v>130</v>
      </c>
      <c r="M37">
        <v>20</v>
      </c>
      <c r="N37" s="199">
        <v>1.2195121951219513E-2</v>
      </c>
      <c r="O37">
        <v>35</v>
      </c>
      <c r="P37">
        <v>0</v>
      </c>
      <c r="Q37">
        <v>35</v>
      </c>
      <c r="R37" s="199">
        <v>2.1341463414634148E-2</v>
      </c>
      <c r="S37">
        <v>0</v>
      </c>
      <c r="T37">
        <v>0</v>
      </c>
      <c r="U37">
        <v>30</v>
      </c>
      <c r="V37" t="s">
        <v>3</v>
      </c>
    </row>
  </sheetData>
  <sortState xmlns:xlrd2="http://schemas.microsoft.com/office/spreadsheetml/2017/richdata2" ref="A2:V38">
    <sortCondition ref="A2:A38"/>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2"/>
  <sheetViews>
    <sheetView zoomScaleNormal="100" workbookViewId="0">
      <pane ySplit="1" topLeftCell="A2" activePane="bottomLeft" state="frozen"/>
      <selection pane="bottomLeft" activeCell="D3" sqref="D3:D42"/>
    </sheetView>
  </sheetViews>
  <sheetFormatPr defaultColWidth="8.85546875" defaultRowHeight="15" x14ac:dyDescent="0.25"/>
  <cols>
    <col min="1" max="1" width="14" style="4" customWidth="1"/>
  </cols>
  <sheetData>
    <row r="1" spans="1:14" x14ac:dyDescent="0.25">
      <c r="A1" s="4" t="s">
        <v>25</v>
      </c>
      <c r="B1" t="s">
        <v>26</v>
      </c>
      <c r="C1" t="s">
        <v>27</v>
      </c>
      <c r="D1" t="s">
        <v>28</v>
      </c>
      <c r="E1" t="s">
        <v>29</v>
      </c>
      <c r="F1" t="s">
        <v>30</v>
      </c>
      <c r="G1" t="s">
        <v>31</v>
      </c>
      <c r="H1" t="s">
        <v>32</v>
      </c>
      <c r="I1" t="s">
        <v>10</v>
      </c>
      <c r="J1" t="s">
        <v>11</v>
      </c>
      <c r="K1" t="s">
        <v>33</v>
      </c>
      <c r="L1" t="s">
        <v>12</v>
      </c>
      <c r="M1" t="s">
        <v>13</v>
      </c>
      <c r="N1" t="s">
        <v>14</v>
      </c>
    </row>
    <row r="2" spans="1:14" x14ac:dyDescent="0.25">
      <c r="A2" s="4">
        <v>9150000</v>
      </c>
      <c r="B2">
        <v>194882</v>
      </c>
      <c r="C2">
        <v>179839</v>
      </c>
      <c r="D2">
        <v>88374</v>
      </c>
      <c r="E2">
        <v>81383</v>
      </c>
      <c r="F2">
        <v>67.099999999999994</v>
      </c>
      <c r="G2">
        <v>2904.86</v>
      </c>
      <c r="H2">
        <v>87160</v>
      </c>
      <c r="I2">
        <v>70450</v>
      </c>
      <c r="J2">
        <v>3370</v>
      </c>
      <c r="K2">
        <v>3985</v>
      </c>
      <c r="L2">
        <v>4565</v>
      </c>
      <c r="M2">
        <v>2315</v>
      </c>
      <c r="N2">
        <v>2475</v>
      </c>
    </row>
    <row r="3" spans="1:14" x14ac:dyDescent="0.25">
      <c r="A3" s="4">
        <v>9150001</v>
      </c>
      <c r="B3">
        <v>9961</v>
      </c>
      <c r="C3">
        <v>8628</v>
      </c>
      <c r="D3">
        <v>3440</v>
      </c>
      <c r="E3">
        <v>3292</v>
      </c>
      <c r="F3">
        <v>525.5</v>
      </c>
      <c r="G3">
        <v>18.95</v>
      </c>
      <c r="H3">
        <v>4240</v>
      </c>
      <c r="I3">
        <v>3730</v>
      </c>
      <c r="J3">
        <v>65</v>
      </c>
      <c r="K3">
        <v>90</v>
      </c>
      <c r="L3">
        <v>230</v>
      </c>
      <c r="M3">
        <v>35</v>
      </c>
      <c r="N3">
        <v>85</v>
      </c>
    </row>
    <row r="4" spans="1:14" x14ac:dyDescent="0.25">
      <c r="A4" s="4">
        <v>9150002</v>
      </c>
      <c r="B4">
        <v>6486</v>
      </c>
      <c r="C4">
        <v>5854</v>
      </c>
      <c r="D4">
        <v>2672</v>
      </c>
      <c r="E4">
        <v>2488</v>
      </c>
      <c r="F4">
        <v>1151.2</v>
      </c>
      <c r="G4">
        <v>5.63</v>
      </c>
      <c r="H4">
        <v>2730</v>
      </c>
      <c r="I4">
        <v>2200</v>
      </c>
      <c r="J4">
        <v>40</v>
      </c>
      <c r="K4">
        <v>75</v>
      </c>
      <c r="L4">
        <v>190</v>
      </c>
      <c r="M4">
        <v>120</v>
      </c>
      <c r="N4">
        <v>105</v>
      </c>
    </row>
    <row r="5" spans="1:14" x14ac:dyDescent="0.25">
      <c r="A5" s="4">
        <v>9150003.0099999998</v>
      </c>
      <c r="B5">
        <v>4798</v>
      </c>
      <c r="C5">
        <v>4609</v>
      </c>
      <c r="D5">
        <v>1674</v>
      </c>
      <c r="E5">
        <v>1620</v>
      </c>
      <c r="F5">
        <v>180.8</v>
      </c>
      <c r="G5">
        <v>26.54</v>
      </c>
      <c r="H5">
        <v>2035</v>
      </c>
      <c r="I5">
        <v>1745</v>
      </c>
      <c r="J5">
        <v>20</v>
      </c>
      <c r="K5">
        <v>50</v>
      </c>
      <c r="L5">
        <v>115</v>
      </c>
      <c r="M5">
        <v>55</v>
      </c>
      <c r="N5">
        <v>50</v>
      </c>
    </row>
    <row r="6" spans="1:14" x14ac:dyDescent="0.25">
      <c r="A6" s="4">
        <v>9150003.0199999996</v>
      </c>
      <c r="B6">
        <v>3655</v>
      </c>
      <c r="C6">
        <v>3375</v>
      </c>
      <c r="D6">
        <v>1567</v>
      </c>
      <c r="E6">
        <v>1486</v>
      </c>
      <c r="F6">
        <v>212.5</v>
      </c>
      <c r="G6">
        <v>17.2</v>
      </c>
      <c r="H6">
        <v>1310</v>
      </c>
      <c r="I6">
        <v>1140</v>
      </c>
      <c r="J6">
        <v>20</v>
      </c>
      <c r="K6">
        <v>55</v>
      </c>
      <c r="L6">
        <v>40</v>
      </c>
      <c r="M6">
        <v>10</v>
      </c>
      <c r="N6">
        <v>45</v>
      </c>
    </row>
    <row r="7" spans="1:14" x14ac:dyDescent="0.25">
      <c r="A7" s="4">
        <v>9150004</v>
      </c>
      <c r="B7">
        <v>5928</v>
      </c>
      <c r="C7">
        <v>5164</v>
      </c>
      <c r="D7">
        <v>2144</v>
      </c>
      <c r="E7">
        <v>2084</v>
      </c>
      <c r="F7">
        <v>297.2</v>
      </c>
      <c r="G7">
        <v>19.95</v>
      </c>
      <c r="H7">
        <v>2975</v>
      </c>
      <c r="I7">
        <v>2635</v>
      </c>
      <c r="J7">
        <v>70</v>
      </c>
      <c r="K7">
        <v>30</v>
      </c>
      <c r="L7">
        <v>125</v>
      </c>
      <c r="M7">
        <v>20</v>
      </c>
      <c r="N7">
        <v>100</v>
      </c>
    </row>
    <row r="8" spans="1:14" x14ac:dyDescent="0.25">
      <c r="A8" s="4">
        <v>9150005</v>
      </c>
      <c r="B8">
        <v>4008</v>
      </c>
      <c r="C8">
        <v>3946</v>
      </c>
      <c r="D8">
        <v>1558</v>
      </c>
      <c r="E8">
        <v>1495</v>
      </c>
      <c r="F8">
        <v>2055.6</v>
      </c>
      <c r="G8">
        <v>1.95</v>
      </c>
      <c r="H8">
        <v>1980</v>
      </c>
      <c r="I8">
        <v>1645</v>
      </c>
      <c r="J8">
        <v>105</v>
      </c>
      <c r="K8">
        <v>50</v>
      </c>
      <c r="L8">
        <v>100</v>
      </c>
      <c r="M8">
        <v>30</v>
      </c>
      <c r="N8">
        <v>40</v>
      </c>
    </row>
    <row r="9" spans="1:14" x14ac:dyDescent="0.25">
      <c r="A9" s="4">
        <v>9150006</v>
      </c>
      <c r="B9">
        <v>5628</v>
      </c>
      <c r="C9">
        <v>5434</v>
      </c>
      <c r="D9">
        <v>2248</v>
      </c>
      <c r="E9">
        <v>2138</v>
      </c>
      <c r="F9">
        <v>2417.5</v>
      </c>
      <c r="G9">
        <v>2.33</v>
      </c>
      <c r="H9">
        <v>2825</v>
      </c>
      <c r="I9">
        <v>2325</v>
      </c>
      <c r="J9">
        <v>95</v>
      </c>
      <c r="K9">
        <v>100</v>
      </c>
      <c r="L9">
        <v>175</v>
      </c>
      <c r="M9">
        <v>65</v>
      </c>
      <c r="N9">
        <v>70</v>
      </c>
    </row>
    <row r="10" spans="1:14" x14ac:dyDescent="0.25">
      <c r="A10" s="4">
        <v>9150007</v>
      </c>
      <c r="B10">
        <v>8150</v>
      </c>
      <c r="C10">
        <v>7636</v>
      </c>
      <c r="D10">
        <v>3916</v>
      </c>
      <c r="E10">
        <v>3738</v>
      </c>
      <c r="F10">
        <v>3834.4</v>
      </c>
      <c r="G10">
        <v>2.13</v>
      </c>
      <c r="H10">
        <v>3795</v>
      </c>
      <c r="I10">
        <v>2765</v>
      </c>
      <c r="J10">
        <v>315</v>
      </c>
      <c r="K10">
        <v>255</v>
      </c>
      <c r="L10">
        <v>270</v>
      </c>
      <c r="M10">
        <v>100</v>
      </c>
      <c r="N10">
        <v>95</v>
      </c>
    </row>
    <row r="11" spans="1:14" x14ac:dyDescent="0.25">
      <c r="A11" s="4">
        <v>9150008</v>
      </c>
      <c r="B11">
        <v>6777</v>
      </c>
      <c r="C11">
        <v>6533</v>
      </c>
      <c r="D11">
        <v>3624</v>
      </c>
      <c r="E11">
        <v>3469</v>
      </c>
      <c r="F11">
        <v>663.8</v>
      </c>
      <c r="G11">
        <v>10.210000000000001</v>
      </c>
      <c r="H11">
        <v>1965</v>
      </c>
      <c r="I11">
        <v>1455</v>
      </c>
      <c r="J11">
        <v>80</v>
      </c>
      <c r="K11">
        <v>250</v>
      </c>
      <c r="L11">
        <v>65</v>
      </c>
      <c r="M11">
        <v>75</v>
      </c>
      <c r="N11">
        <v>35</v>
      </c>
    </row>
    <row r="12" spans="1:14" x14ac:dyDescent="0.25">
      <c r="A12" s="4">
        <v>9150009.0099999998</v>
      </c>
      <c r="B12">
        <v>3120</v>
      </c>
      <c r="C12">
        <v>2802</v>
      </c>
      <c r="D12">
        <v>1837</v>
      </c>
      <c r="E12">
        <v>1754</v>
      </c>
      <c r="F12">
        <v>3578.4</v>
      </c>
      <c r="G12">
        <v>0.87</v>
      </c>
      <c r="H12">
        <v>1500</v>
      </c>
      <c r="I12">
        <v>1010</v>
      </c>
      <c r="J12">
        <v>75</v>
      </c>
      <c r="K12">
        <v>185</v>
      </c>
      <c r="L12">
        <v>115</v>
      </c>
      <c r="M12">
        <v>90</v>
      </c>
      <c r="N12">
        <v>20</v>
      </c>
    </row>
    <row r="13" spans="1:14" x14ac:dyDescent="0.25">
      <c r="A13" s="4">
        <v>9150009.0199999996</v>
      </c>
      <c r="B13">
        <v>4618</v>
      </c>
      <c r="C13">
        <v>4396</v>
      </c>
      <c r="D13">
        <v>2268</v>
      </c>
      <c r="E13">
        <v>2194</v>
      </c>
      <c r="F13">
        <v>3093.5</v>
      </c>
      <c r="G13">
        <v>1.49</v>
      </c>
      <c r="H13">
        <v>1915</v>
      </c>
      <c r="I13">
        <v>1255</v>
      </c>
      <c r="J13">
        <v>135</v>
      </c>
      <c r="K13">
        <v>170</v>
      </c>
      <c r="L13">
        <v>70</v>
      </c>
      <c r="M13">
        <v>235</v>
      </c>
      <c r="N13">
        <v>55</v>
      </c>
    </row>
    <row r="14" spans="1:14" x14ac:dyDescent="0.25">
      <c r="A14" s="4">
        <v>9150009.0299999993</v>
      </c>
      <c r="B14">
        <v>2946</v>
      </c>
      <c r="C14">
        <v>2692</v>
      </c>
      <c r="D14">
        <v>1529</v>
      </c>
      <c r="E14">
        <v>1478</v>
      </c>
      <c r="F14">
        <v>2832.4</v>
      </c>
      <c r="G14">
        <v>1.04</v>
      </c>
      <c r="H14">
        <v>1340</v>
      </c>
      <c r="I14">
        <v>930</v>
      </c>
      <c r="J14">
        <v>60</v>
      </c>
      <c r="K14">
        <v>190</v>
      </c>
      <c r="L14">
        <v>60</v>
      </c>
      <c r="M14">
        <v>75</v>
      </c>
      <c r="N14">
        <v>30</v>
      </c>
    </row>
    <row r="15" spans="1:14" x14ac:dyDescent="0.25">
      <c r="A15" s="4">
        <v>9150010.0099999998</v>
      </c>
      <c r="B15">
        <v>3224</v>
      </c>
      <c r="C15">
        <v>3095</v>
      </c>
      <c r="D15">
        <v>1608</v>
      </c>
      <c r="E15">
        <v>1519</v>
      </c>
      <c r="F15">
        <v>2983</v>
      </c>
      <c r="G15">
        <v>1.08</v>
      </c>
      <c r="H15">
        <v>1455</v>
      </c>
      <c r="I15">
        <v>935</v>
      </c>
      <c r="J15">
        <v>115</v>
      </c>
      <c r="K15">
        <v>165</v>
      </c>
      <c r="L15">
        <v>90</v>
      </c>
      <c r="M15">
        <v>105</v>
      </c>
      <c r="N15">
        <v>50</v>
      </c>
    </row>
    <row r="16" spans="1:14" x14ac:dyDescent="0.25">
      <c r="A16" s="4">
        <v>9150010.0199999996</v>
      </c>
      <c r="B16">
        <v>3928</v>
      </c>
      <c r="C16">
        <v>3471</v>
      </c>
      <c r="D16">
        <v>2248</v>
      </c>
      <c r="E16">
        <v>1874</v>
      </c>
      <c r="F16">
        <v>1939.1</v>
      </c>
      <c r="G16">
        <v>2.0299999999999998</v>
      </c>
      <c r="H16">
        <v>1670</v>
      </c>
      <c r="I16">
        <v>1260</v>
      </c>
      <c r="J16">
        <v>80</v>
      </c>
      <c r="K16">
        <v>95</v>
      </c>
      <c r="L16">
        <v>75</v>
      </c>
      <c r="M16">
        <v>105</v>
      </c>
      <c r="N16">
        <v>55</v>
      </c>
    </row>
    <row r="17" spans="1:14" x14ac:dyDescent="0.25">
      <c r="A17" s="4">
        <v>9150010.0299999993</v>
      </c>
      <c r="B17">
        <v>2908</v>
      </c>
      <c r="C17">
        <v>2883</v>
      </c>
      <c r="D17">
        <v>1611</v>
      </c>
      <c r="E17">
        <v>1433</v>
      </c>
      <c r="F17">
        <v>2236.1</v>
      </c>
      <c r="G17">
        <v>1.3</v>
      </c>
      <c r="H17">
        <v>1410</v>
      </c>
      <c r="I17">
        <v>995</v>
      </c>
      <c r="J17">
        <v>75</v>
      </c>
      <c r="K17">
        <v>185</v>
      </c>
      <c r="L17">
        <v>35</v>
      </c>
      <c r="M17">
        <v>80</v>
      </c>
      <c r="N17">
        <v>40</v>
      </c>
    </row>
    <row r="18" spans="1:14" x14ac:dyDescent="0.25">
      <c r="A18" s="4">
        <v>9150011</v>
      </c>
      <c r="B18">
        <v>3666</v>
      </c>
      <c r="C18">
        <v>3349</v>
      </c>
      <c r="D18">
        <v>2187</v>
      </c>
      <c r="E18">
        <v>2090</v>
      </c>
      <c r="F18">
        <v>3896.3</v>
      </c>
      <c r="G18">
        <v>0.94</v>
      </c>
      <c r="H18">
        <v>2010</v>
      </c>
      <c r="I18">
        <v>1185</v>
      </c>
      <c r="J18">
        <v>250</v>
      </c>
      <c r="K18">
        <v>300</v>
      </c>
      <c r="L18">
        <v>110</v>
      </c>
      <c r="M18">
        <v>145</v>
      </c>
      <c r="N18">
        <v>25</v>
      </c>
    </row>
    <row r="19" spans="1:14" x14ac:dyDescent="0.25">
      <c r="A19" s="4">
        <v>9150012</v>
      </c>
      <c r="B19">
        <v>2606</v>
      </c>
      <c r="C19">
        <v>2219</v>
      </c>
      <c r="D19">
        <v>2029</v>
      </c>
      <c r="E19">
        <v>1569</v>
      </c>
      <c r="F19">
        <v>1788.1</v>
      </c>
      <c r="G19">
        <v>1.46</v>
      </c>
      <c r="H19">
        <v>1325</v>
      </c>
      <c r="I19">
        <v>860</v>
      </c>
      <c r="J19">
        <v>70</v>
      </c>
      <c r="K19">
        <v>240</v>
      </c>
      <c r="L19">
        <v>60</v>
      </c>
      <c r="M19">
        <v>80</v>
      </c>
      <c r="N19">
        <v>20</v>
      </c>
    </row>
    <row r="20" spans="1:14" x14ac:dyDescent="0.25">
      <c r="A20" s="4">
        <v>9150013</v>
      </c>
      <c r="B20">
        <v>1058</v>
      </c>
      <c r="C20">
        <v>924</v>
      </c>
      <c r="D20">
        <v>518</v>
      </c>
      <c r="E20">
        <v>492</v>
      </c>
      <c r="F20">
        <v>1011.5</v>
      </c>
      <c r="G20">
        <v>1.05</v>
      </c>
      <c r="H20">
        <v>640</v>
      </c>
      <c r="I20">
        <v>440</v>
      </c>
      <c r="J20">
        <v>10</v>
      </c>
      <c r="K20">
        <v>55</v>
      </c>
      <c r="L20">
        <v>40</v>
      </c>
      <c r="M20">
        <v>80</v>
      </c>
      <c r="N20">
        <v>20</v>
      </c>
    </row>
    <row r="21" spans="1:14" x14ac:dyDescent="0.25">
      <c r="A21" s="4">
        <v>9150014</v>
      </c>
      <c r="B21">
        <v>3531</v>
      </c>
      <c r="C21">
        <v>3203</v>
      </c>
      <c r="D21">
        <v>1851</v>
      </c>
      <c r="E21">
        <v>1759</v>
      </c>
      <c r="F21">
        <v>3894.3</v>
      </c>
      <c r="G21">
        <v>0.91</v>
      </c>
      <c r="H21">
        <v>1670</v>
      </c>
      <c r="I21">
        <v>1110</v>
      </c>
      <c r="J21">
        <v>80</v>
      </c>
      <c r="K21">
        <v>235</v>
      </c>
      <c r="L21">
        <v>70</v>
      </c>
      <c r="M21">
        <v>140</v>
      </c>
      <c r="N21">
        <v>45</v>
      </c>
    </row>
    <row r="22" spans="1:14" x14ac:dyDescent="0.25">
      <c r="A22" s="4">
        <v>9150015</v>
      </c>
      <c r="B22">
        <v>5993</v>
      </c>
      <c r="C22">
        <v>5192</v>
      </c>
      <c r="D22">
        <v>2453</v>
      </c>
      <c r="E22">
        <v>2350</v>
      </c>
      <c r="F22">
        <v>1951.9</v>
      </c>
      <c r="G22">
        <v>3.07</v>
      </c>
      <c r="H22">
        <v>3135</v>
      </c>
      <c r="I22">
        <v>2410</v>
      </c>
      <c r="J22">
        <v>150</v>
      </c>
      <c r="K22">
        <v>155</v>
      </c>
      <c r="L22">
        <v>145</v>
      </c>
      <c r="M22">
        <v>185</v>
      </c>
      <c r="N22">
        <v>85</v>
      </c>
    </row>
    <row r="23" spans="1:14" x14ac:dyDescent="0.25">
      <c r="A23" s="4">
        <v>9150016</v>
      </c>
      <c r="B23">
        <v>3933</v>
      </c>
      <c r="C23">
        <v>3880</v>
      </c>
      <c r="D23">
        <v>1580</v>
      </c>
      <c r="E23">
        <v>1503</v>
      </c>
      <c r="F23">
        <v>1355.2</v>
      </c>
      <c r="G23">
        <v>2.9</v>
      </c>
      <c r="H23">
        <v>1810</v>
      </c>
      <c r="I23">
        <v>1470</v>
      </c>
      <c r="J23">
        <v>115</v>
      </c>
      <c r="K23">
        <v>60</v>
      </c>
      <c r="L23">
        <v>110</v>
      </c>
      <c r="M23">
        <v>20</v>
      </c>
      <c r="N23">
        <v>35</v>
      </c>
    </row>
    <row r="24" spans="1:14" x14ac:dyDescent="0.25">
      <c r="A24" s="4">
        <v>9150017</v>
      </c>
      <c r="B24">
        <v>5651</v>
      </c>
      <c r="C24">
        <v>5453</v>
      </c>
      <c r="D24">
        <v>2129</v>
      </c>
      <c r="E24">
        <v>2039</v>
      </c>
      <c r="F24">
        <v>2181.9</v>
      </c>
      <c r="G24">
        <v>2.59</v>
      </c>
      <c r="H24">
        <v>2875</v>
      </c>
      <c r="I24">
        <v>2335</v>
      </c>
      <c r="J24">
        <v>180</v>
      </c>
      <c r="K24">
        <v>65</v>
      </c>
      <c r="L24">
        <v>195</v>
      </c>
      <c r="M24">
        <v>40</v>
      </c>
      <c r="N24">
        <v>65</v>
      </c>
    </row>
    <row r="25" spans="1:14" x14ac:dyDescent="0.25">
      <c r="A25" s="4">
        <v>9150018.0099999998</v>
      </c>
      <c r="B25">
        <v>1664</v>
      </c>
      <c r="C25">
        <v>1917</v>
      </c>
      <c r="D25">
        <v>1377</v>
      </c>
      <c r="E25">
        <v>852</v>
      </c>
      <c r="F25">
        <v>825</v>
      </c>
      <c r="G25">
        <v>2.02</v>
      </c>
      <c r="H25">
        <v>720</v>
      </c>
      <c r="I25">
        <v>650</v>
      </c>
      <c r="J25">
        <v>20</v>
      </c>
      <c r="K25">
        <v>20</v>
      </c>
      <c r="L25">
        <v>15</v>
      </c>
      <c r="M25">
        <v>0</v>
      </c>
      <c r="N25">
        <v>10</v>
      </c>
    </row>
    <row r="26" spans="1:14" x14ac:dyDescent="0.25">
      <c r="A26" s="4">
        <v>9150018.0199999996</v>
      </c>
      <c r="B26">
        <v>1714</v>
      </c>
      <c r="C26">
        <v>1715</v>
      </c>
      <c r="D26">
        <v>665</v>
      </c>
      <c r="E26">
        <v>635</v>
      </c>
      <c r="F26">
        <v>76.599999999999994</v>
      </c>
      <c r="G26">
        <v>22.36</v>
      </c>
      <c r="H26">
        <v>780</v>
      </c>
      <c r="I26">
        <v>690</v>
      </c>
      <c r="J26">
        <v>10</v>
      </c>
      <c r="K26">
        <v>15</v>
      </c>
      <c r="L26">
        <v>15</v>
      </c>
      <c r="M26">
        <v>15</v>
      </c>
      <c r="N26">
        <v>30</v>
      </c>
    </row>
    <row r="27" spans="1:14" x14ac:dyDescent="0.25">
      <c r="A27" s="4">
        <v>9150019.0099999998</v>
      </c>
      <c r="B27">
        <v>7289</v>
      </c>
      <c r="C27">
        <v>6395</v>
      </c>
      <c r="D27">
        <v>3473</v>
      </c>
      <c r="E27">
        <v>3034</v>
      </c>
      <c r="F27">
        <v>217.7</v>
      </c>
      <c r="G27">
        <v>33.49</v>
      </c>
      <c r="H27">
        <v>3600</v>
      </c>
      <c r="I27">
        <v>3065</v>
      </c>
      <c r="J27">
        <v>85</v>
      </c>
      <c r="K27">
        <v>125</v>
      </c>
      <c r="L27">
        <v>170</v>
      </c>
      <c r="M27">
        <v>40</v>
      </c>
      <c r="N27">
        <v>115</v>
      </c>
    </row>
    <row r="28" spans="1:14" x14ac:dyDescent="0.25">
      <c r="A28" s="4">
        <v>9150019.0199999996</v>
      </c>
      <c r="B28">
        <v>5169</v>
      </c>
      <c r="C28">
        <v>4852</v>
      </c>
      <c r="D28">
        <v>2587</v>
      </c>
      <c r="E28">
        <v>2516</v>
      </c>
      <c r="F28">
        <v>2617.9</v>
      </c>
      <c r="G28">
        <v>1.97</v>
      </c>
      <c r="H28">
        <v>2140</v>
      </c>
      <c r="I28">
        <v>1755</v>
      </c>
      <c r="J28">
        <v>85</v>
      </c>
      <c r="K28">
        <v>55</v>
      </c>
      <c r="L28">
        <v>130</v>
      </c>
      <c r="M28">
        <v>55</v>
      </c>
      <c r="N28">
        <v>50</v>
      </c>
    </row>
    <row r="29" spans="1:14" x14ac:dyDescent="0.25">
      <c r="A29" s="4">
        <v>9150019.0299999993</v>
      </c>
      <c r="B29">
        <v>5770</v>
      </c>
      <c r="C29">
        <v>4739</v>
      </c>
      <c r="D29">
        <v>2200</v>
      </c>
      <c r="E29">
        <v>2070</v>
      </c>
      <c r="F29">
        <v>216.9</v>
      </c>
      <c r="G29">
        <v>26.6</v>
      </c>
      <c r="H29">
        <v>2760</v>
      </c>
      <c r="I29">
        <v>2375</v>
      </c>
      <c r="J29">
        <v>40</v>
      </c>
      <c r="K29">
        <v>45</v>
      </c>
      <c r="L29">
        <v>135</v>
      </c>
      <c r="M29">
        <v>65</v>
      </c>
      <c r="N29">
        <v>95</v>
      </c>
    </row>
    <row r="30" spans="1:14" x14ac:dyDescent="0.25">
      <c r="A30" s="4">
        <v>9150019.0399999991</v>
      </c>
      <c r="B30">
        <v>4490</v>
      </c>
      <c r="C30">
        <v>4483</v>
      </c>
      <c r="D30">
        <v>1680</v>
      </c>
      <c r="E30">
        <v>1651</v>
      </c>
      <c r="F30">
        <v>2726.7</v>
      </c>
      <c r="G30">
        <v>1.65</v>
      </c>
      <c r="H30">
        <v>2375</v>
      </c>
      <c r="I30">
        <v>2055</v>
      </c>
      <c r="J30">
        <v>80</v>
      </c>
      <c r="K30">
        <v>35</v>
      </c>
      <c r="L30">
        <v>110</v>
      </c>
      <c r="M30">
        <v>60</v>
      </c>
      <c r="N30">
        <v>35</v>
      </c>
    </row>
    <row r="31" spans="1:14" x14ac:dyDescent="0.25">
      <c r="A31" s="4">
        <v>9150100</v>
      </c>
      <c r="B31">
        <v>7980</v>
      </c>
      <c r="C31">
        <v>7702</v>
      </c>
      <c r="D31">
        <v>3544</v>
      </c>
      <c r="E31">
        <v>3134</v>
      </c>
      <c r="F31">
        <v>613.20000000000005</v>
      </c>
      <c r="G31">
        <v>13.01</v>
      </c>
      <c r="H31">
        <v>3320</v>
      </c>
      <c r="I31">
        <v>2790</v>
      </c>
      <c r="J31">
        <v>75</v>
      </c>
      <c r="K31">
        <v>80</v>
      </c>
      <c r="L31">
        <v>190</v>
      </c>
      <c r="M31">
        <v>50</v>
      </c>
      <c r="N31">
        <v>130</v>
      </c>
    </row>
    <row r="32" spans="1:14" x14ac:dyDescent="0.25">
      <c r="A32" s="4">
        <v>9150101</v>
      </c>
      <c r="B32">
        <v>4860</v>
      </c>
      <c r="C32">
        <v>4867</v>
      </c>
      <c r="D32">
        <v>1742</v>
      </c>
      <c r="E32">
        <v>1685</v>
      </c>
      <c r="F32">
        <v>1253</v>
      </c>
      <c r="G32">
        <v>3.88</v>
      </c>
      <c r="H32">
        <v>2425</v>
      </c>
      <c r="I32">
        <v>2065</v>
      </c>
      <c r="J32">
        <v>115</v>
      </c>
      <c r="K32">
        <v>35</v>
      </c>
      <c r="L32">
        <v>150</v>
      </c>
      <c r="M32">
        <v>10</v>
      </c>
      <c r="N32">
        <v>50</v>
      </c>
    </row>
    <row r="33" spans="1:14" x14ac:dyDescent="0.25">
      <c r="A33" s="4">
        <v>9150102.0099999998</v>
      </c>
      <c r="B33">
        <v>1273</v>
      </c>
      <c r="C33">
        <v>1282</v>
      </c>
      <c r="D33">
        <v>492</v>
      </c>
      <c r="E33">
        <v>468</v>
      </c>
      <c r="F33">
        <v>45.2</v>
      </c>
      <c r="G33">
        <v>28.16</v>
      </c>
      <c r="H33">
        <v>525</v>
      </c>
      <c r="I33">
        <v>470</v>
      </c>
      <c r="J33">
        <v>25</v>
      </c>
      <c r="K33">
        <v>10</v>
      </c>
      <c r="L33">
        <v>15</v>
      </c>
      <c r="M33">
        <v>10</v>
      </c>
      <c r="N33">
        <v>0</v>
      </c>
    </row>
    <row r="34" spans="1:14" x14ac:dyDescent="0.25">
      <c r="A34" s="4">
        <v>9150102.0399999991</v>
      </c>
      <c r="B34">
        <v>7612</v>
      </c>
      <c r="C34">
        <v>5872</v>
      </c>
      <c r="D34">
        <v>3846</v>
      </c>
      <c r="E34">
        <v>3649</v>
      </c>
      <c r="F34">
        <v>1103.5999999999999</v>
      </c>
      <c r="G34">
        <v>6.9</v>
      </c>
      <c r="H34">
        <v>2815</v>
      </c>
      <c r="I34">
        <v>2340</v>
      </c>
      <c r="J34">
        <v>100</v>
      </c>
      <c r="K34">
        <v>90</v>
      </c>
      <c r="L34">
        <v>170</v>
      </c>
      <c r="M34">
        <v>20</v>
      </c>
      <c r="N34">
        <v>95</v>
      </c>
    </row>
    <row r="35" spans="1:14" x14ac:dyDescent="0.25">
      <c r="A35" s="4">
        <v>9150102.0500000007</v>
      </c>
      <c r="B35">
        <v>7460</v>
      </c>
      <c r="C35">
        <v>6790</v>
      </c>
      <c r="D35">
        <v>2843</v>
      </c>
      <c r="E35">
        <v>2790</v>
      </c>
      <c r="F35">
        <v>539.9</v>
      </c>
      <c r="G35">
        <v>13.82</v>
      </c>
      <c r="H35">
        <v>3470</v>
      </c>
      <c r="I35">
        <v>2935</v>
      </c>
      <c r="J35">
        <v>120</v>
      </c>
      <c r="K35">
        <v>65</v>
      </c>
      <c r="L35">
        <v>220</v>
      </c>
      <c r="M35">
        <v>10</v>
      </c>
      <c r="N35">
        <v>125</v>
      </c>
    </row>
    <row r="36" spans="1:14" x14ac:dyDescent="0.25">
      <c r="A36" s="4">
        <v>9150102.0600000005</v>
      </c>
      <c r="B36">
        <v>5110</v>
      </c>
      <c r="C36">
        <v>4820</v>
      </c>
      <c r="D36">
        <v>2335</v>
      </c>
      <c r="E36">
        <v>2225</v>
      </c>
      <c r="F36">
        <v>581</v>
      </c>
      <c r="G36">
        <v>8.8000000000000007</v>
      </c>
      <c r="H36">
        <v>1690</v>
      </c>
      <c r="I36">
        <v>1325</v>
      </c>
      <c r="J36">
        <v>70</v>
      </c>
      <c r="K36">
        <v>105</v>
      </c>
      <c r="L36">
        <v>110</v>
      </c>
      <c r="M36">
        <v>10</v>
      </c>
      <c r="N36">
        <v>75</v>
      </c>
    </row>
    <row r="37" spans="1:14" x14ac:dyDescent="0.25">
      <c r="A37" s="4">
        <v>9150103</v>
      </c>
      <c r="B37">
        <v>5428</v>
      </c>
      <c r="C37">
        <v>5200</v>
      </c>
      <c r="D37">
        <v>2749</v>
      </c>
      <c r="E37">
        <v>2458</v>
      </c>
      <c r="F37">
        <v>340.1</v>
      </c>
      <c r="G37">
        <v>15.96</v>
      </c>
      <c r="H37">
        <v>1995</v>
      </c>
      <c r="I37">
        <v>1740</v>
      </c>
      <c r="J37">
        <v>80</v>
      </c>
      <c r="K37">
        <v>35</v>
      </c>
      <c r="L37">
        <v>85</v>
      </c>
      <c r="M37">
        <v>10</v>
      </c>
      <c r="N37">
        <v>55</v>
      </c>
    </row>
    <row r="38" spans="1:14" x14ac:dyDescent="0.25">
      <c r="A38" s="4">
        <v>9150104.0099999998</v>
      </c>
      <c r="B38">
        <v>1416</v>
      </c>
      <c r="C38">
        <v>1186</v>
      </c>
      <c r="D38">
        <v>615</v>
      </c>
      <c r="E38">
        <v>571</v>
      </c>
      <c r="F38">
        <v>408.8</v>
      </c>
      <c r="G38">
        <v>3.46</v>
      </c>
      <c r="H38">
        <v>625</v>
      </c>
      <c r="I38">
        <v>525</v>
      </c>
      <c r="J38">
        <v>20</v>
      </c>
      <c r="K38">
        <v>0</v>
      </c>
      <c r="L38">
        <v>50</v>
      </c>
      <c r="M38">
        <v>10</v>
      </c>
      <c r="N38">
        <v>15</v>
      </c>
    </row>
    <row r="39" spans="1:14" x14ac:dyDescent="0.25">
      <c r="A39" s="4">
        <v>9150104.0199999996</v>
      </c>
      <c r="B39">
        <v>7953</v>
      </c>
      <c r="C39">
        <v>7388</v>
      </c>
      <c r="D39">
        <v>3855</v>
      </c>
      <c r="E39">
        <v>3036</v>
      </c>
      <c r="F39">
        <v>6.5</v>
      </c>
      <c r="G39">
        <v>1228.3499999999999</v>
      </c>
      <c r="H39">
        <v>3560</v>
      </c>
      <c r="I39">
        <v>3055</v>
      </c>
      <c r="J39">
        <v>100</v>
      </c>
      <c r="K39">
        <v>65</v>
      </c>
      <c r="L39">
        <v>185</v>
      </c>
      <c r="M39">
        <v>35</v>
      </c>
      <c r="N39">
        <v>130</v>
      </c>
    </row>
    <row r="40" spans="1:14" x14ac:dyDescent="0.25">
      <c r="A40" s="4">
        <v>9150105.0099999998</v>
      </c>
      <c r="B40">
        <v>8229</v>
      </c>
      <c r="C40">
        <v>7250</v>
      </c>
      <c r="D40">
        <v>3666</v>
      </c>
      <c r="E40">
        <v>3222</v>
      </c>
      <c r="F40">
        <v>132.80000000000001</v>
      </c>
      <c r="G40">
        <v>61.98</v>
      </c>
      <c r="H40">
        <v>3655</v>
      </c>
      <c r="I40">
        <v>3155</v>
      </c>
      <c r="J40">
        <v>80</v>
      </c>
      <c r="K40">
        <v>95</v>
      </c>
      <c r="L40">
        <v>145</v>
      </c>
      <c r="M40">
        <v>25</v>
      </c>
      <c r="N40">
        <v>160</v>
      </c>
    </row>
    <row r="41" spans="1:14" x14ac:dyDescent="0.25">
      <c r="A41" s="4">
        <v>9150105.0199999996</v>
      </c>
      <c r="B41">
        <v>4199</v>
      </c>
      <c r="C41">
        <v>4185</v>
      </c>
      <c r="D41">
        <v>1783</v>
      </c>
      <c r="E41">
        <v>1651</v>
      </c>
      <c r="F41">
        <v>3.4</v>
      </c>
      <c r="G41">
        <v>1246.6400000000001</v>
      </c>
      <c r="H41">
        <v>1890</v>
      </c>
      <c r="I41">
        <v>1690</v>
      </c>
      <c r="J41">
        <v>20</v>
      </c>
      <c r="K41">
        <v>20</v>
      </c>
      <c r="L41">
        <v>85</v>
      </c>
      <c r="M41">
        <v>15</v>
      </c>
      <c r="N41">
        <v>55</v>
      </c>
    </row>
    <row r="42" spans="1:14" x14ac:dyDescent="0.25">
      <c r="A42" s="4">
        <v>9150105.0299999993</v>
      </c>
      <c r="B42">
        <v>4693</v>
      </c>
      <c r="C42">
        <v>4458</v>
      </c>
      <c r="D42">
        <v>2231</v>
      </c>
      <c r="E42">
        <v>1872</v>
      </c>
      <c r="F42">
        <v>77.900000000000006</v>
      </c>
      <c r="G42">
        <v>60.21</v>
      </c>
      <c r="H42">
        <v>2185</v>
      </c>
      <c r="I42">
        <v>1920</v>
      </c>
      <c r="J42">
        <v>35</v>
      </c>
      <c r="K42">
        <v>50</v>
      </c>
      <c r="L42">
        <v>120</v>
      </c>
      <c r="M42">
        <v>0</v>
      </c>
      <c r="N42">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E8E07-47B7-4248-AA54-C36D6169E52C}">
  <dimension ref="A1:N54"/>
  <sheetViews>
    <sheetView workbookViewId="0">
      <pane ySplit="1" topLeftCell="A2" activePane="bottomLeft" state="frozen"/>
      <selection pane="bottomLeft" activeCell="N54" sqref="N2:N54"/>
    </sheetView>
  </sheetViews>
  <sheetFormatPr defaultColWidth="8.85546875" defaultRowHeight="15" x14ac:dyDescent="0.25"/>
  <cols>
    <col min="1" max="1" width="14" style="4" customWidth="1"/>
    <col min="4" max="4" width="8.42578125" bestFit="1" customWidth="1"/>
    <col min="5" max="5" width="8.28515625" bestFit="1" customWidth="1"/>
    <col min="6" max="6" width="13.140625" bestFit="1" customWidth="1"/>
    <col min="7" max="7" width="10.140625" bestFit="1" customWidth="1"/>
    <col min="8" max="8" width="9.7109375" bestFit="1" customWidth="1"/>
    <col min="9" max="9" width="6.42578125" bestFit="1" customWidth="1"/>
    <col min="10" max="10" width="10" bestFit="1" customWidth="1"/>
    <col min="11" max="11" width="7" bestFit="1" customWidth="1"/>
    <col min="12" max="12" width="5.42578125" bestFit="1" customWidth="1"/>
    <col min="13" max="13" width="5" bestFit="1" customWidth="1"/>
    <col min="14" max="14" width="6.140625" bestFit="1" customWidth="1"/>
  </cols>
  <sheetData>
    <row r="1" spans="1:14" ht="30.75" thickBot="1" x14ac:dyDescent="0.3">
      <c r="A1" s="225" t="s">
        <v>178</v>
      </c>
      <c r="B1" s="225" t="s">
        <v>176</v>
      </c>
      <c r="C1" s="225" t="s">
        <v>26</v>
      </c>
      <c r="D1" s="225" t="s">
        <v>28</v>
      </c>
      <c r="E1" s="225" t="s">
        <v>29</v>
      </c>
      <c r="F1" s="225" t="s">
        <v>30</v>
      </c>
      <c r="G1" s="225" t="s">
        <v>31</v>
      </c>
      <c r="H1" s="225" t="s">
        <v>32</v>
      </c>
      <c r="I1" s="225" t="s">
        <v>10</v>
      </c>
      <c r="J1" s="225" t="s">
        <v>11</v>
      </c>
      <c r="K1" s="225" t="s">
        <v>33</v>
      </c>
      <c r="L1" s="225" t="s">
        <v>12</v>
      </c>
      <c r="M1" s="225" t="s">
        <v>13</v>
      </c>
      <c r="N1" s="225" t="s">
        <v>14</v>
      </c>
    </row>
    <row r="2" spans="1:14" ht="15.75" thickBot="1" x14ac:dyDescent="0.3">
      <c r="A2" s="226" t="s">
        <v>41</v>
      </c>
      <c r="B2" s="227">
        <v>222162</v>
      </c>
      <c r="C2" s="227">
        <v>194892</v>
      </c>
      <c r="D2" s="227">
        <v>102097</v>
      </c>
      <c r="E2" s="227">
        <v>94335</v>
      </c>
      <c r="F2" s="227">
        <v>76.5</v>
      </c>
      <c r="G2" s="227">
        <v>2902.45</v>
      </c>
      <c r="H2" s="227">
        <v>88055</v>
      </c>
      <c r="I2" s="227">
        <v>71340</v>
      </c>
      <c r="J2" s="227">
        <v>4920</v>
      </c>
      <c r="K2" s="227">
        <v>2805</v>
      </c>
      <c r="L2" s="227">
        <v>4780</v>
      </c>
      <c r="M2" s="227">
        <v>1750</v>
      </c>
      <c r="N2" s="227">
        <v>2455</v>
      </c>
    </row>
    <row r="3" spans="1:14" ht="15.75" thickBot="1" x14ac:dyDescent="0.3">
      <c r="A3" s="226">
        <v>9150001</v>
      </c>
      <c r="B3" s="227">
        <v>11365</v>
      </c>
      <c r="C3" s="227">
        <v>9961</v>
      </c>
      <c r="D3" s="227">
        <v>3967</v>
      </c>
      <c r="E3" s="227">
        <v>3800</v>
      </c>
      <c r="F3" s="227">
        <v>599.9</v>
      </c>
      <c r="G3" s="227">
        <v>18.940000000000001</v>
      </c>
      <c r="H3" s="227">
        <v>3975</v>
      </c>
      <c r="I3" s="227">
        <v>3515</v>
      </c>
      <c r="J3" s="227">
        <v>170</v>
      </c>
      <c r="K3" s="227">
        <v>40</v>
      </c>
      <c r="L3" s="227">
        <v>55</v>
      </c>
      <c r="M3" s="227">
        <v>35</v>
      </c>
      <c r="N3" s="227">
        <v>160</v>
      </c>
    </row>
    <row r="4" spans="1:14" ht="15.75" thickBot="1" x14ac:dyDescent="0.3">
      <c r="A4" s="226">
        <v>9150002</v>
      </c>
      <c r="B4" s="227">
        <v>7161</v>
      </c>
      <c r="C4" s="227">
        <v>6486</v>
      </c>
      <c r="D4" s="227">
        <v>2936</v>
      </c>
      <c r="E4" s="227">
        <v>2822</v>
      </c>
      <c r="F4" s="227">
        <v>1273</v>
      </c>
      <c r="G4" s="227">
        <v>5.63</v>
      </c>
      <c r="H4" s="227">
        <v>2755</v>
      </c>
      <c r="I4" s="227">
        <v>2260</v>
      </c>
      <c r="J4" s="227">
        <v>190</v>
      </c>
      <c r="K4" s="227">
        <v>75</v>
      </c>
      <c r="L4" s="227">
        <v>90</v>
      </c>
      <c r="M4" s="227">
        <v>65</v>
      </c>
      <c r="N4" s="227">
        <v>75</v>
      </c>
    </row>
    <row r="5" spans="1:14" ht="15.75" thickBot="1" x14ac:dyDescent="0.3">
      <c r="A5" s="226">
        <v>9150003.0099999998</v>
      </c>
      <c r="B5" s="227">
        <v>4896</v>
      </c>
      <c r="C5" s="227">
        <v>4798</v>
      </c>
      <c r="D5" s="227">
        <v>1752</v>
      </c>
      <c r="E5" s="227">
        <v>1677</v>
      </c>
      <c r="F5" s="227">
        <v>184.6</v>
      </c>
      <c r="G5" s="227">
        <v>26.52</v>
      </c>
      <c r="H5" s="227">
        <v>1745</v>
      </c>
      <c r="I5" s="227">
        <v>1470</v>
      </c>
      <c r="J5" s="227">
        <v>95</v>
      </c>
      <c r="K5" s="227">
        <v>15</v>
      </c>
      <c r="L5" s="227">
        <v>80</v>
      </c>
      <c r="M5" s="227">
        <v>25</v>
      </c>
      <c r="N5" s="227">
        <v>60</v>
      </c>
    </row>
    <row r="6" spans="1:14" ht="15.75" thickBot="1" x14ac:dyDescent="0.3">
      <c r="A6" s="226">
        <v>9150003.0199999996</v>
      </c>
      <c r="B6" s="227">
        <v>3612</v>
      </c>
      <c r="C6" s="227">
        <v>3655</v>
      </c>
      <c r="D6" s="227">
        <v>1584</v>
      </c>
      <c r="E6" s="227">
        <v>1519</v>
      </c>
      <c r="F6" s="227">
        <v>210.1</v>
      </c>
      <c r="G6" s="227">
        <v>17.190000000000001</v>
      </c>
      <c r="H6" s="227">
        <v>1145</v>
      </c>
      <c r="I6" s="227">
        <v>970</v>
      </c>
      <c r="J6" s="227">
        <v>70</v>
      </c>
      <c r="K6" s="227">
        <v>0</v>
      </c>
      <c r="L6" s="227">
        <v>55</v>
      </c>
      <c r="M6" s="227">
        <v>15</v>
      </c>
      <c r="N6" s="227">
        <v>35</v>
      </c>
    </row>
    <row r="7" spans="1:14" ht="15.75" thickBot="1" x14ac:dyDescent="0.3">
      <c r="A7" s="226">
        <v>9150004</v>
      </c>
      <c r="B7" s="227">
        <v>7002</v>
      </c>
      <c r="C7" s="227">
        <v>5928</v>
      </c>
      <c r="D7" s="227">
        <v>2636</v>
      </c>
      <c r="E7" s="227">
        <v>2493</v>
      </c>
      <c r="F7" s="227">
        <v>351.9</v>
      </c>
      <c r="G7" s="227">
        <v>19.899999999999999</v>
      </c>
      <c r="H7" s="227">
        <v>2945</v>
      </c>
      <c r="I7" s="227">
        <v>2635</v>
      </c>
      <c r="J7" s="227">
        <v>165</v>
      </c>
      <c r="K7" s="227">
        <v>40</v>
      </c>
      <c r="L7" s="227">
        <v>35</v>
      </c>
      <c r="M7" s="227">
        <v>10</v>
      </c>
      <c r="N7" s="227">
        <v>55</v>
      </c>
    </row>
    <row r="8" spans="1:14" ht="15.75" thickBot="1" x14ac:dyDescent="0.3">
      <c r="A8" s="226">
        <v>9150005</v>
      </c>
      <c r="B8" s="227">
        <v>4201</v>
      </c>
      <c r="C8" s="227">
        <v>4008</v>
      </c>
      <c r="D8" s="227">
        <v>1651</v>
      </c>
      <c r="E8" s="227">
        <v>1589</v>
      </c>
      <c r="F8" s="227">
        <v>2154.5</v>
      </c>
      <c r="G8" s="227">
        <v>1.95</v>
      </c>
      <c r="H8" s="227">
        <v>1935</v>
      </c>
      <c r="I8" s="227">
        <v>1575</v>
      </c>
      <c r="J8" s="227">
        <v>145</v>
      </c>
      <c r="K8" s="227">
        <v>80</v>
      </c>
      <c r="L8" s="227">
        <v>70</v>
      </c>
      <c r="M8" s="227">
        <v>15</v>
      </c>
      <c r="N8" s="227">
        <v>50</v>
      </c>
    </row>
    <row r="9" spans="1:14" ht="15.75" thickBot="1" x14ac:dyDescent="0.3">
      <c r="A9" s="226">
        <v>9150006</v>
      </c>
      <c r="B9" s="227">
        <v>5848</v>
      </c>
      <c r="C9" s="227">
        <v>5628</v>
      </c>
      <c r="D9" s="227">
        <v>2284</v>
      </c>
      <c r="E9" s="227">
        <v>2207</v>
      </c>
      <c r="F9" s="227">
        <v>2511.6</v>
      </c>
      <c r="G9" s="227">
        <v>2.33</v>
      </c>
      <c r="H9" s="227">
        <v>2610</v>
      </c>
      <c r="I9" s="227">
        <v>2160</v>
      </c>
      <c r="J9" s="227">
        <v>160</v>
      </c>
      <c r="K9" s="227">
        <v>115</v>
      </c>
      <c r="L9" s="227">
        <v>70</v>
      </c>
      <c r="M9" s="227">
        <v>40</v>
      </c>
      <c r="N9" s="227">
        <v>70</v>
      </c>
    </row>
    <row r="10" spans="1:14" ht="15.75" thickBot="1" x14ac:dyDescent="0.3">
      <c r="A10" s="226">
        <v>9150007</v>
      </c>
      <c r="B10" s="227">
        <v>8491</v>
      </c>
      <c r="C10" s="227">
        <v>8150</v>
      </c>
      <c r="D10" s="227">
        <v>4177</v>
      </c>
      <c r="E10" s="227">
        <v>3989</v>
      </c>
      <c r="F10" s="227">
        <v>3994.6</v>
      </c>
      <c r="G10" s="227">
        <v>2.13</v>
      </c>
      <c r="H10" s="227">
        <v>3830</v>
      </c>
      <c r="I10" s="227">
        <v>2805</v>
      </c>
      <c r="J10" s="227">
        <v>270</v>
      </c>
      <c r="K10" s="227">
        <v>345</v>
      </c>
      <c r="L10" s="227">
        <v>270</v>
      </c>
      <c r="M10" s="227">
        <v>55</v>
      </c>
      <c r="N10" s="227">
        <v>75</v>
      </c>
    </row>
    <row r="11" spans="1:14" ht="15.75" thickBot="1" x14ac:dyDescent="0.3">
      <c r="A11" s="226">
        <v>9150008</v>
      </c>
      <c r="B11" s="227">
        <v>7983</v>
      </c>
      <c r="C11" s="227">
        <v>6777</v>
      </c>
      <c r="D11" s="227">
        <v>4361</v>
      </c>
      <c r="E11" s="227">
        <v>4125</v>
      </c>
      <c r="F11" s="227">
        <v>782.9</v>
      </c>
      <c r="G11" s="227">
        <v>10.199999999999999</v>
      </c>
      <c r="H11" s="227">
        <v>2370</v>
      </c>
      <c r="I11" s="227">
        <v>1775</v>
      </c>
      <c r="J11" s="227">
        <v>90</v>
      </c>
      <c r="K11" s="227">
        <v>135</v>
      </c>
      <c r="L11" s="227">
        <v>220</v>
      </c>
      <c r="M11" s="227">
        <v>75</v>
      </c>
      <c r="N11" s="227">
        <v>55</v>
      </c>
    </row>
    <row r="12" spans="1:14" ht="15.75" thickBot="1" x14ac:dyDescent="0.3">
      <c r="A12" s="226">
        <v>9150009.0099999998</v>
      </c>
      <c r="B12" s="227">
        <v>3546</v>
      </c>
      <c r="C12" s="227">
        <v>3120</v>
      </c>
      <c r="D12" s="227">
        <v>2047</v>
      </c>
      <c r="E12" s="227">
        <v>1976</v>
      </c>
      <c r="F12" s="227">
        <v>4103.7</v>
      </c>
      <c r="G12" s="227">
        <v>0.86</v>
      </c>
      <c r="H12" s="227">
        <v>1610</v>
      </c>
      <c r="I12" s="227">
        <v>1055</v>
      </c>
      <c r="J12" s="227">
        <v>85</v>
      </c>
      <c r="K12" s="227">
        <v>110</v>
      </c>
      <c r="L12" s="227">
        <v>230</v>
      </c>
      <c r="M12" s="227">
        <v>75</v>
      </c>
      <c r="N12" s="227">
        <v>60</v>
      </c>
    </row>
    <row r="13" spans="1:14" ht="15.75" thickBot="1" x14ac:dyDescent="0.3">
      <c r="A13" s="226">
        <v>9150009.0199999996</v>
      </c>
      <c r="B13" s="227">
        <v>5055</v>
      </c>
      <c r="C13" s="227">
        <v>4618</v>
      </c>
      <c r="D13" s="227">
        <v>2488</v>
      </c>
      <c r="E13" s="227">
        <v>2379</v>
      </c>
      <c r="F13" s="227">
        <v>3386.5</v>
      </c>
      <c r="G13" s="227">
        <v>1.49</v>
      </c>
      <c r="H13" s="227">
        <v>1800</v>
      </c>
      <c r="I13" s="227">
        <v>1295</v>
      </c>
      <c r="J13" s="227">
        <v>115</v>
      </c>
      <c r="K13" s="227">
        <v>60</v>
      </c>
      <c r="L13" s="227">
        <v>185</v>
      </c>
      <c r="M13" s="227">
        <v>100</v>
      </c>
      <c r="N13" s="227">
        <v>45</v>
      </c>
    </row>
    <row r="14" spans="1:14" ht="15.75" thickBot="1" x14ac:dyDescent="0.3">
      <c r="A14" s="226">
        <v>9150009.0299999993</v>
      </c>
      <c r="B14" s="227">
        <v>3102</v>
      </c>
      <c r="C14" s="227">
        <v>2946</v>
      </c>
      <c r="D14" s="227">
        <v>1543</v>
      </c>
      <c r="E14" s="227">
        <v>1485</v>
      </c>
      <c r="F14" s="227">
        <v>2959.9</v>
      </c>
      <c r="G14" s="227">
        <v>1.05</v>
      </c>
      <c r="H14" s="227">
        <v>1255</v>
      </c>
      <c r="I14" s="227">
        <v>900</v>
      </c>
      <c r="J14" s="227">
        <v>65</v>
      </c>
      <c r="K14" s="227">
        <v>60</v>
      </c>
      <c r="L14" s="227">
        <v>140</v>
      </c>
      <c r="M14" s="227">
        <v>40</v>
      </c>
      <c r="N14" s="227">
        <v>45</v>
      </c>
    </row>
    <row r="15" spans="1:14" ht="15.75" thickBot="1" x14ac:dyDescent="0.3">
      <c r="A15" s="226">
        <v>9150010.0099999998</v>
      </c>
      <c r="B15" s="227">
        <v>3396</v>
      </c>
      <c r="C15" s="227">
        <v>3224</v>
      </c>
      <c r="D15" s="227">
        <v>1689</v>
      </c>
      <c r="E15" s="227">
        <v>1577</v>
      </c>
      <c r="F15" s="227">
        <v>3149.1</v>
      </c>
      <c r="G15" s="227">
        <v>1.08</v>
      </c>
      <c r="H15" s="227">
        <v>1370</v>
      </c>
      <c r="I15" s="227">
        <v>960</v>
      </c>
      <c r="J15" s="227">
        <v>70</v>
      </c>
      <c r="K15" s="227">
        <v>125</v>
      </c>
      <c r="L15" s="227">
        <v>130</v>
      </c>
      <c r="M15" s="227">
        <v>65</v>
      </c>
      <c r="N15" s="227">
        <v>10</v>
      </c>
    </row>
    <row r="16" spans="1:14" ht="15.75" thickBot="1" x14ac:dyDescent="0.3">
      <c r="A16" s="226">
        <v>9150010.0199999996</v>
      </c>
      <c r="B16" s="227">
        <v>4387</v>
      </c>
      <c r="C16" s="227">
        <v>3928</v>
      </c>
      <c r="D16" s="227">
        <v>2585</v>
      </c>
      <c r="E16" s="227">
        <v>2256</v>
      </c>
      <c r="F16" s="227">
        <v>2164.8000000000002</v>
      </c>
      <c r="G16" s="227">
        <v>2.0299999999999998</v>
      </c>
      <c r="H16" s="227">
        <v>1445</v>
      </c>
      <c r="I16" s="227">
        <v>1135</v>
      </c>
      <c r="J16" s="227">
        <v>75</v>
      </c>
      <c r="K16" s="227">
        <v>25</v>
      </c>
      <c r="L16" s="227">
        <v>90</v>
      </c>
      <c r="M16" s="227">
        <v>85</v>
      </c>
      <c r="N16" s="227">
        <v>35</v>
      </c>
    </row>
    <row r="17" spans="1:14" ht="15.75" thickBot="1" x14ac:dyDescent="0.3">
      <c r="A17" s="226">
        <v>9150010.0299999993</v>
      </c>
      <c r="B17" s="227">
        <v>3236</v>
      </c>
      <c r="C17" s="227">
        <v>2908</v>
      </c>
      <c r="D17" s="227">
        <v>1769</v>
      </c>
      <c r="E17" s="227">
        <v>1630</v>
      </c>
      <c r="F17" s="227">
        <v>2487.6999999999998</v>
      </c>
      <c r="G17" s="227">
        <v>1.3</v>
      </c>
      <c r="H17" s="227">
        <v>1335</v>
      </c>
      <c r="I17" s="227">
        <v>875</v>
      </c>
      <c r="J17" s="227">
        <v>50</v>
      </c>
      <c r="K17" s="227">
        <v>40</v>
      </c>
      <c r="L17" s="227">
        <v>265</v>
      </c>
      <c r="M17" s="227">
        <v>65</v>
      </c>
      <c r="N17" s="227">
        <v>40</v>
      </c>
    </row>
    <row r="18" spans="1:14" ht="15.75" thickBot="1" x14ac:dyDescent="0.3">
      <c r="A18" s="226">
        <v>9150011</v>
      </c>
      <c r="B18" s="227">
        <v>4643</v>
      </c>
      <c r="C18" s="227">
        <v>3666</v>
      </c>
      <c r="D18" s="227">
        <v>2740</v>
      </c>
      <c r="E18" s="227">
        <v>2619</v>
      </c>
      <c r="F18" s="227">
        <v>4923.1000000000004</v>
      </c>
      <c r="G18" s="227">
        <v>0.94</v>
      </c>
      <c r="H18" s="227">
        <v>2325</v>
      </c>
      <c r="I18" s="227">
        <v>1385</v>
      </c>
      <c r="J18" s="227">
        <v>125</v>
      </c>
      <c r="K18" s="227">
        <v>205</v>
      </c>
      <c r="L18" s="227">
        <v>465</v>
      </c>
      <c r="M18" s="227">
        <v>125</v>
      </c>
      <c r="N18" s="227">
        <v>20</v>
      </c>
    </row>
    <row r="19" spans="1:14" ht="15.75" thickBot="1" x14ac:dyDescent="0.3">
      <c r="A19" s="226">
        <v>9150012</v>
      </c>
      <c r="B19" s="227">
        <v>3750</v>
      </c>
      <c r="C19" s="227">
        <v>2606</v>
      </c>
      <c r="D19" s="227">
        <v>3123</v>
      </c>
      <c r="E19" s="227">
        <v>2155</v>
      </c>
      <c r="F19" s="227">
        <v>2576.8000000000002</v>
      </c>
      <c r="G19" s="227">
        <v>1.46</v>
      </c>
      <c r="H19" s="227">
        <v>1330</v>
      </c>
      <c r="I19" s="227">
        <v>845</v>
      </c>
      <c r="J19" s="227">
        <v>40</v>
      </c>
      <c r="K19" s="227">
        <v>25</v>
      </c>
      <c r="L19" s="227">
        <v>305</v>
      </c>
      <c r="M19" s="227">
        <v>55</v>
      </c>
      <c r="N19" s="227">
        <v>55</v>
      </c>
    </row>
    <row r="20" spans="1:14" ht="15.75" thickBot="1" x14ac:dyDescent="0.3">
      <c r="A20" s="226">
        <v>9150013</v>
      </c>
      <c r="B20" s="227">
        <v>1332</v>
      </c>
      <c r="C20" s="227">
        <v>1058</v>
      </c>
      <c r="D20" s="227">
        <v>703</v>
      </c>
      <c r="E20" s="227">
        <v>677</v>
      </c>
      <c r="F20" s="227">
        <v>1273.5</v>
      </c>
      <c r="G20" s="227">
        <v>1.05</v>
      </c>
      <c r="H20" s="227">
        <v>780</v>
      </c>
      <c r="I20" s="227">
        <v>595</v>
      </c>
      <c r="J20" s="227">
        <v>25</v>
      </c>
      <c r="K20" s="227">
        <v>20</v>
      </c>
      <c r="L20" s="227">
        <v>50</v>
      </c>
      <c r="M20" s="227">
        <v>55</v>
      </c>
      <c r="N20" s="227">
        <v>30</v>
      </c>
    </row>
    <row r="21" spans="1:14" ht="15.75" thickBot="1" x14ac:dyDescent="0.3">
      <c r="A21" s="226">
        <v>9150014</v>
      </c>
      <c r="B21" s="227">
        <v>4185</v>
      </c>
      <c r="C21" s="227">
        <v>3531</v>
      </c>
      <c r="D21" s="227">
        <v>2264</v>
      </c>
      <c r="E21" s="227">
        <v>2110</v>
      </c>
      <c r="F21" s="227">
        <v>4615.6000000000004</v>
      </c>
      <c r="G21" s="227">
        <v>0.91</v>
      </c>
      <c r="H21" s="227">
        <v>1855</v>
      </c>
      <c r="I21" s="227">
        <v>1200</v>
      </c>
      <c r="J21" s="227">
        <v>105</v>
      </c>
      <c r="K21" s="227">
        <v>70</v>
      </c>
      <c r="L21" s="227">
        <v>285</v>
      </c>
      <c r="M21" s="227">
        <v>110</v>
      </c>
      <c r="N21" s="227">
        <v>85</v>
      </c>
    </row>
    <row r="22" spans="1:14" ht="15.75" thickBot="1" x14ac:dyDescent="0.3">
      <c r="A22" s="226">
        <v>9150015</v>
      </c>
      <c r="B22" s="227">
        <v>6095</v>
      </c>
      <c r="C22" s="227">
        <v>5993</v>
      </c>
      <c r="D22" s="227">
        <v>2655</v>
      </c>
      <c r="E22" s="227">
        <v>2543</v>
      </c>
      <c r="F22" s="227">
        <v>2003.7</v>
      </c>
      <c r="G22" s="227">
        <v>3.04</v>
      </c>
      <c r="H22" s="227">
        <v>2695</v>
      </c>
      <c r="I22" s="227">
        <v>2060</v>
      </c>
      <c r="J22" s="227">
        <v>160</v>
      </c>
      <c r="K22" s="227">
        <v>65</v>
      </c>
      <c r="L22" s="227">
        <v>160</v>
      </c>
      <c r="M22" s="227">
        <v>180</v>
      </c>
      <c r="N22" s="227">
        <v>75</v>
      </c>
    </row>
    <row r="23" spans="1:14" ht="15.75" thickBot="1" x14ac:dyDescent="0.3">
      <c r="A23" s="226">
        <v>9150016</v>
      </c>
      <c r="B23" s="227">
        <v>4293</v>
      </c>
      <c r="C23" s="227">
        <v>3933</v>
      </c>
      <c r="D23" s="227">
        <v>1699</v>
      </c>
      <c r="E23" s="227">
        <v>1571</v>
      </c>
      <c r="F23" s="227">
        <v>1480.8</v>
      </c>
      <c r="G23" s="227">
        <v>2.9</v>
      </c>
      <c r="H23" s="227">
        <v>1820</v>
      </c>
      <c r="I23" s="227">
        <v>1415</v>
      </c>
      <c r="J23" s="227">
        <v>155</v>
      </c>
      <c r="K23" s="227">
        <v>145</v>
      </c>
      <c r="L23" s="227">
        <v>35</v>
      </c>
      <c r="M23" s="227">
        <v>35</v>
      </c>
      <c r="N23" s="227">
        <v>35</v>
      </c>
    </row>
    <row r="24" spans="1:14" ht="15.75" thickBot="1" x14ac:dyDescent="0.3">
      <c r="A24" s="226">
        <v>9150017</v>
      </c>
      <c r="B24" s="227">
        <v>5981</v>
      </c>
      <c r="C24" s="227">
        <v>5651</v>
      </c>
      <c r="D24" s="227">
        <v>2190</v>
      </c>
      <c r="E24" s="227">
        <v>2102</v>
      </c>
      <c r="F24" s="227">
        <v>2309.4</v>
      </c>
      <c r="G24" s="227">
        <v>2.59</v>
      </c>
      <c r="H24" s="227">
        <v>3050</v>
      </c>
      <c r="I24" s="227">
        <v>2415</v>
      </c>
      <c r="J24" s="227">
        <v>245</v>
      </c>
      <c r="K24" s="227">
        <v>240</v>
      </c>
      <c r="L24" s="227">
        <v>70</v>
      </c>
      <c r="M24" s="227">
        <v>30</v>
      </c>
      <c r="N24" s="227">
        <v>50</v>
      </c>
    </row>
    <row r="25" spans="1:14" ht="15.75" thickBot="1" x14ac:dyDescent="0.3">
      <c r="A25" s="226">
        <v>9150018.0099999998</v>
      </c>
      <c r="B25" s="227">
        <v>1847</v>
      </c>
      <c r="C25" s="227">
        <v>1664</v>
      </c>
      <c r="D25" s="227">
        <v>999</v>
      </c>
      <c r="E25" s="227">
        <v>937</v>
      </c>
      <c r="F25" s="227">
        <v>918.8</v>
      </c>
      <c r="G25" s="227">
        <v>2.0099999999999998</v>
      </c>
      <c r="H25" s="227">
        <v>750</v>
      </c>
      <c r="I25" s="227">
        <v>600</v>
      </c>
      <c r="J25" s="227">
        <v>10</v>
      </c>
      <c r="K25" s="227">
        <v>15</v>
      </c>
      <c r="L25" s="227">
        <v>50</v>
      </c>
      <c r="M25" s="227">
        <v>25</v>
      </c>
      <c r="N25" s="227">
        <v>40</v>
      </c>
    </row>
    <row r="26" spans="1:14" ht="15.75" thickBot="1" x14ac:dyDescent="0.3">
      <c r="A26" s="226">
        <v>9150018.0199999996</v>
      </c>
      <c r="B26" s="227">
        <v>2215</v>
      </c>
      <c r="C26" s="227">
        <v>1724</v>
      </c>
      <c r="D26" s="227">
        <v>878</v>
      </c>
      <c r="E26" s="227">
        <v>836</v>
      </c>
      <c r="F26" s="227">
        <v>97.4</v>
      </c>
      <c r="G26" s="227">
        <v>22.75</v>
      </c>
      <c r="H26" s="227">
        <v>930</v>
      </c>
      <c r="I26" s="227">
        <v>820</v>
      </c>
      <c r="J26" s="227">
        <v>40</v>
      </c>
      <c r="K26" s="227">
        <v>25</v>
      </c>
      <c r="L26" s="227">
        <v>25</v>
      </c>
      <c r="M26" s="227">
        <v>0</v>
      </c>
      <c r="N26" s="227">
        <v>20</v>
      </c>
    </row>
    <row r="27" spans="1:14" ht="15.75" thickBot="1" x14ac:dyDescent="0.3">
      <c r="A27" s="226">
        <v>9150019.0099999998</v>
      </c>
      <c r="B27" s="227">
        <v>9298</v>
      </c>
      <c r="C27" s="227">
        <v>7289</v>
      </c>
      <c r="D27" s="227">
        <v>5035</v>
      </c>
      <c r="E27" s="227">
        <v>4121</v>
      </c>
      <c r="F27" s="227">
        <v>278.8</v>
      </c>
      <c r="G27" s="227">
        <v>33.35</v>
      </c>
      <c r="H27" s="227">
        <v>3785</v>
      </c>
      <c r="I27" s="227">
        <v>3245</v>
      </c>
      <c r="J27" s="227">
        <v>210</v>
      </c>
      <c r="K27" s="227">
        <v>90</v>
      </c>
      <c r="L27" s="227">
        <v>85</v>
      </c>
      <c r="M27" s="227">
        <v>40</v>
      </c>
      <c r="N27" s="227">
        <v>105</v>
      </c>
    </row>
    <row r="28" spans="1:14" ht="15.75" thickBot="1" x14ac:dyDescent="0.3">
      <c r="A28" s="226">
        <v>9150019.0199999996</v>
      </c>
      <c r="B28" s="227">
        <v>6240</v>
      </c>
      <c r="C28" s="227">
        <v>5169</v>
      </c>
      <c r="D28" s="227">
        <v>3197</v>
      </c>
      <c r="E28" s="227">
        <v>3065</v>
      </c>
      <c r="F28" s="227">
        <v>3160.5</v>
      </c>
      <c r="G28" s="227">
        <v>1.97</v>
      </c>
      <c r="H28" s="227">
        <v>2475</v>
      </c>
      <c r="I28" s="227">
        <v>1920</v>
      </c>
      <c r="J28" s="227">
        <v>215</v>
      </c>
      <c r="K28" s="227">
        <v>70</v>
      </c>
      <c r="L28" s="227">
        <v>140</v>
      </c>
      <c r="M28" s="227">
        <v>60</v>
      </c>
      <c r="N28" s="227">
        <v>75</v>
      </c>
    </row>
    <row r="29" spans="1:14" ht="15.75" thickBot="1" x14ac:dyDescent="0.3">
      <c r="A29" s="226">
        <v>9150019.0299999993</v>
      </c>
      <c r="B29" s="227">
        <v>7645</v>
      </c>
      <c r="C29" s="227">
        <v>5770</v>
      </c>
      <c r="D29" s="227">
        <v>3055</v>
      </c>
      <c r="E29" s="227">
        <v>2837</v>
      </c>
      <c r="F29" s="227">
        <v>288.5</v>
      </c>
      <c r="G29" s="227">
        <v>26.5</v>
      </c>
      <c r="H29" s="227">
        <v>2985</v>
      </c>
      <c r="I29" s="227">
        <v>2620</v>
      </c>
      <c r="J29" s="227">
        <v>150</v>
      </c>
      <c r="K29" s="227">
        <v>30</v>
      </c>
      <c r="L29" s="227">
        <v>45</v>
      </c>
      <c r="M29" s="227">
        <v>85</v>
      </c>
      <c r="N29" s="227">
        <v>55</v>
      </c>
    </row>
    <row r="30" spans="1:14" ht="15.75" thickBot="1" x14ac:dyDescent="0.3">
      <c r="A30" s="226">
        <v>9150019.0399999991</v>
      </c>
      <c r="B30" s="227">
        <v>5212</v>
      </c>
      <c r="C30" s="227">
        <v>4490</v>
      </c>
      <c r="D30" s="227">
        <v>1970</v>
      </c>
      <c r="E30" s="227">
        <v>1913</v>
      </c>
      <c r="F30" s="227">
        <v>3165.1</v>
      </c>
      <c r="G30" s="227">
        <v>1.65</v>
      </c>
      <c r="H30" s="227">
        <v>2190</v>
      </c>
      <c r="I30" s="227">
        <v>1875</v>
      </c>
      <c r="J30" s="227">
        <v>70</v>
      </c>
      <c r="K30" s="227">
        <v>70</v>
      </c>
      <c r="L30" s="227">
        <v>80</v>
      </c>
      <c r="M30" s="227">
        <v>50</v>
      </c>
      <c r="N30" s="227">
        <v>45</v>
      </c>
    </row>
    <row r="31" spans="1:14" ht="15.75" thickBot="1" x14ac:dyDescent="0.3">
      <c r="A31" s="226">
        <v>9150102.0399999991</v>
      </c>
      <c r="B31" s="227">
        <v>9134</v>
      </c>
      <c r="C31" s="227">
        <v>7612</v>
      </c>
      <c r="D31" s="227">
        <v>4937</v>
      </c>
      <c r="E31" s="227">
        <v>4587</v>
      </c>
      <c r="F31" s="227">
        <v>1351.7</v>
      </c>
      <c r="G31" s="227">
        <v>6.76</v>
      </c>
      <c r="H31" s="227">
        <v>3045</v>
      </c>
      <c r="I31" s="227">
        <v>2590</v>
      </c>
      <c r="J31" s="227">
        <v>125</v>
      </c>
      <c r="K31" s="227">
        <v>65</v>
      </c>
      <c r="L31" s="227">
        <v>150</v>
      </c>
      <c r="M31" s="227">
        <v>20</v>
      </c>
      <c r="N31" s="227">
        <v>100</v>
      </c>
    </row>
    <row r="32" spans="1:14" ht="15.75" thickBot="1" x14ac:dyDescent="0.3">
      <c r="A32" s="226">
        <v>9150103</v>
      </c>
      <c r="B32" s="227">
        <v>5789</v>
      </c>
      <c r="C32" s="227">
        <v>5428</v>
      </c>
      <c r="D32" s="227">
        <v>2936</v>
      </c>
      <c r="E32" s="227">
        <v>2689</v>
      </c>
      <c r="F32" s="227">
        <v>359.6</v>
      </c>
      <c r="G32" s="227">
        <v>16.100000000000001</v>
      </c>
      <c r="H32" s="227">
        <v>1820</v>
      </c>
      <c r="I32" s="227">
        <v>1530</v>
      </c>
      <c r="J32" s="227">
        <v>100</v>
      </c>
      <c r="K32" s="227">
        <v>15</v>
      </c>
      <c r="L32" s="227">
        <v>90</v>
      </c>
      <c r="M32" s="227">
        <v>0</v>
      </c>
      <c r="N32" s="227">
        <v>75</v>
      </c>
    </row>
    <row r="33" spans="1:14" ht="15.75" thickBot="1" x14ac:dyDescent="0.3">
      <c r="A33" s="226">
        <v>9150104.0099999998</v>
      </c>
      <c r="B33" s="227">
        <v>1766</v>
      </c>
      <c r="C33" s="227">
        <v>1416</v>
      </c>
      <c r="D33" s="227">
        <v>885</v>
      </c>
      <c r="E33" s="227">
        <v>751</v>
      </c>
      <c r="F33" s="227">
        <v>533.9</v>
      </c>
      <c r="G33" s="227">
        <v>3.31</v>
      </c>
      <c r="H33" s="227">
        <v>700</v>
      </c>
      <c r="I33" s="227">
        <v>650</v>
      </c>
      <c r="J33" s="227">
        <v>25</v>
      </c>
      <c r="K33" s="227">
        <v>10</v>
      </c>
      <c r="L33" s="227">
        <v>0</v>
      </c>
      <c r="M33" s="227">
        <v>0</v>
      </c>
      <c r="N33" s="227">
        <v>10</v>
      </c>
    </row>
    <row r="34" spans="1:14" ht="15.75" thickBot="1" x14ac:dyDescent="0.3">
      <c r="A34" s="226">
        <v>9150104.0299999993</v>
      </c>
      <c r="B34" s="227">
        <v>2897</v>
      </c>
      <c r="C34" s="227">
        <v>1991</v>
      </c>
      <c r="D34" s="227">
        <v>1852</v>
      </c>
      <c r="E34" s="227">
        <v>1290</v>
      </c>
      <c r="F34" s="227">
        <v>2.5</v>
      </c>
      <c r="G34" s="227">
        <v>1173.0999999999999</v>
      </c>
      <c r="H34" s="227">
        <v>910</v>
      </c>
      <c r="I34" s="227">
        <v>825</v>
      </c>
      <c r="J34" s="227">
        <v>45</v>
      </c>
      <c r="K34" s="227">
        <v>10</v>
      </c>
      <c r="L34" s="227">
        <v>10</v>
      </c>
      <c r="M34" s="227">
        <v>0</v>
      </c>
      <c r="N34" s="227">
        <v>20</v>
      </c>
    </row>
    <row r="35" spans="1:14" ht="15.75" thickBot="1" x14ac:dyDescent="0.3">
      <c r="A35" s="226">
        <v>9150105.0199999996</v>
      </c>
      <c r="B35" s="227">
        <v>4664</v>
      </c>
      <c r="C35" s="227">
        <v>4189</v>
      </c>
      <c r="D35" s="227">
        <v>1912</v>
      </c>
      <c r="E35" s="227">
        <v>1830</v>
      </c>
      <c r="F35" s="227">
        <v>3.7</v>
      </c>
      <c r="G35" s="227">
        <v>1245.24</v>
      </c>
      <c r="H35" s="227">
        <v>2000</v>
      </c>
      <c r="I35" s="227">
        <v>1805</v>
      </c>
      <c r="J35" s="227">
        <v>90</v>
      </c>
      <c r="K35" s="227">
        <v>10</v>
      </c>
      <c r="L35" s="227">
        <v>45</v>
      </c>
      <c r="M35" s="227">
        <v>0</v>
      </c>
      <c r="N35" s="227">
        <v>45</v>
      </c>
    </row>
    <row r="36" spans="1:14" ht="15.75" thickBot="1" x14ac:dyDescent="0.3">
      <c r="A36" s="226">
        <v>9150105.0399999991</v>
      </c>
      <c r="B36" s="227">
        <v>804</v>
      </c>
      <c r="C36" s="227">
        <v>643</v>
      </c>
      <c r="D36" s="227">
        <v>371</v>
      </c>
      <c r="E36" s="227">
        <v>309</v>
      </c>
      <c r="F36" s="227">
        <v>31</v>
      </c>
      <c r="G36" s="227">
        <v>25.95</v>
      </c>
      <c r="H36" s="227">
        <v>275</v>
      </c>
      <c r="I36" s="227">
        <v>240</v>
      </c>
      <c r="J36" s="227">
        <v>15</v>
      </c>
      <c r="K36" s="227">
        <v>0</v>
      </c>
      <c r="L36" s="227">
        <v>0</v>
      </c>
      <c r="M36" s="227">
        <v>0</v>
      </c>
      <c r="N36" s="227">
        <v>15</v>
      </c>
    </row>
    <row r="37" spans="1:14" ht="15.75" thickBot="1" x14ac:dyDescent="0.3">
      <c r="A37" s="226">
        <v>9150105.0500000007</v>
      </c>
      <c r="B37" s="227">
        <v>3140</v>
      </c>
      <c r="C37" s="227">
        <v>2575</v>
      </c>
      <c r="D37" s="227">
        <v>1377</v>
      </c>
      <c r="E37" s="227">
        <v>1231</v>
      </c>
      <c r="F37" s="227">
        <v>207.7</v>
      </c>
      <c r="G37" s="227">
        <v>15.12</v>
      </c>
      <c r="H37" s="227">
        <v>1135</v>
      </c>
      <c r="I37" s="227">
        <v>990</v>
      </c>
      <c r="J37" s="227">
        <v>75</v>
      </c>
      <c r="K37" s="227">
        <v>10</v>
      </c>
      <c r="L37" s="227">
        <v>25</v>
      </c>
      <c r="M37" s="227">
        <v>0</v>
      </c>
      <c r="N37" s="227">
        <v>35</v>
      </c>
    </row>
    <row r="38" spans="1:14" ht="15.75" thickBot="1" x14ac:dyDescent="0.3">
      <c r="A38" s="226">
        <v>9150105.0600000005</v>
      </c>
      <c r="B38" s="227">
        <v>2106</v>
      </c>
      <c r="C38" s="227">
        <v>1866</v>
      </c>
      <c r="D38" s="227">
        <v>919</v>
      </c>
      <c r="E38" s="227">
        <v>798</v>
      </c>
      <c r="F38" s="227">
        <v>62</v>
      </c>
      <c r="G38" s="227">
        <v>33.979999999999997</v>
      </c>
      <c r="H38" s="227">
        <v>725</v>
      </c>
      <c r="I38" s="227">
        <v>645</v>
      </c>
      <c r="J38" s="227">
        <v>40</v>
      </c>
      <c r="K38" s="227">
        <v>0</v>
      </c>
      <c r="L38" s="227">
        <v>30</v>
      </c>
      <c r="M38" s="227">
        <v>0</v>
      </c>
      <c r="N38" s="227">
        <v>10</v>
      </c>
    </row>
    <row r="39" spans="1:14" ht="15.75" thickBot="1" x14ac:dyDescent="0.3">
      <c r="A39" s="226">
        <v>9150105.0700000003</v>
      </c>
      <c r="B39" s="227">
        <v>9767</v>
      </c>
      <c r="C39" s="227">
        <v>7838</v>
      </c>
      <c r="D39" s="227">
        <v>4185</v>
      </c>
      <c r="E39" s="227">
        <v>3866</v>
      </c>
      <c r="F39" s="227">
        <v>207.3</v>
      </c>
      <c r="G39" s="227">
        <v>47.12</v>
      </c>
      <c r="H39" s="227">
        <v>4145</v>
      </c>
      <c r="I39" s="227">
        <v>3560</v>
      </c>
      <c r="J39" s="227">
        <v>200</v>
      </c>
      <c r="K39" s="227">
        <v>50</v>
      </c>
      <c r="L39" s="227">
        <v>180</v>
      </c>
      <c r="M39" s="227">
        <v>30</v>
      </c>
      <c r="N39" s="227">
        <v>130</v>
      </c>
    </row>
    <row r="40" spans="1:14" ht="15.75" thickBot="1" x14ac:dyDescent="0.3">
      <c r="A40" s="226">
        <v>9150200</v>
      </c>
      <c r="B40" s="227">
        <v>568</v>
      </c>
      <c r="C40" s="227">
        <v>497</v>
      </c>
      <c r="D40" s="227">
        <v>283</v>
      </c>
      <c r="E40" s="227">
        <v>242</v>
      </c>
      <c r="F40" s="227">
        <v>767.9</v>
      </c>
      <c r="G40" s="227">
        <v>0.74</v>
      </c>
      <c r="H40" s="227">
        <v>175</v>
      </c>
      <c r="I40" s="227">
        <v>160</v>
      </c>
      <c r="J40" s="227">
        <v>10</v>
      </c>
      <c r="K40" s="227">
        <v>0</v>
      </c>
      <c r="L40" s="227">
        <v>0</v>
      </c>
      <c r="M40" s="227">
        <v>0</v>
      </c>
      <c r="N40" s="227">
        <v>0</v>
      </c>
    </row>
    <row r="41" spans="1:14" ht="15.75" thickBot="1" x14ac:dyDescent="0.3">
      <c r="A41" s="226">
        <v>9150201</v>
      </c>
      <c r="B41" s="227">
        <v>3694</v>
      </c>
      <c r="C41" s="227">
        <v>3391</v>
      </c>
      <c r="D41" s="227">
        <v>1386</v>
      </c>
      <c r="E41" s="227">
        <v>1332</v>
      </c>
      <c r="F41" s="227">
        <v>771.2</v>
      </c>
      <c r="G41" s="227">
        <v>4.79</v>
      </c>
      <c r="H41" s="227">
        <v>1570</v>
      </c>
      <c r="I41" s="227">
        <v>1345</v>
      </c>
      <c r="J41" s="227">
        <v>90</v>
      </c>
      <c r="K41" s="227">
        <v>40</v>
      </c>
      <c r="L41" s="227">
        <v>30</v>
      </c>
      <c r="M41" s="227">
        <v>10</v>
      </c>
      <c r="N41" s="227">
        <v>55</v>
      </c>
    </row>
    <row r="42" spans="1:14" ht="15.75" thickBot="1" x14ac:dyDescent="0.3">
      <c r="A42" s="226">
        <v>9150202</v>
      </c>
      <c r="B42" s="227">
        <v>3627</v>
      </c>
      <c r="C42" s="227">
        <v>2937</v>
      </c>
      <c r="D42" s="227">
        <v>1739</v>
      </c>
      <c r="E42" s="227">
        <v>1492</v>
      </c>
      <c r="F42" s="227">
        <v>544.4</v>
      </c>
      <c r="G42" s="227">
        <v>6.66</v>
      </c>
      <c r="H42" s="227">
        <v>1225</v>
      </c>
      <c r="I42" s="227">
        <v>990</v>
      </c>
      <c r="J42" s="227">
        <v>85</v>
      </c>
      <c r="K42" s="227">
        <v>15</v>
      </c>
      <c r="L42" s="227">
        <v>65</v>
      </c>
      <c r="M42" s="227">
        <v>10</v>
      </c>
      <c r="N42" s="227">
        <v>50</v>
      </c>
    </row>
    <row r="43" spans="1:14" ht="15.75" thickBot="1" x14ac:dyDescent="0.3">
      <c r="A43" s="226">
        <v>9150203</v>
      </c>
      <c r="B43" s="227">
        <v>1473</v>
      </c>
      <c r="C43" s="227">
        <v>1438</v>
      </c>
      <c r="D43" s="227">
        <v>756</v>
      </c>
      <c r="E43" s="227">
        <v>703</v>
      </c>
      <c r="F43" s="227">
        <v>293.7</v>
      </c>
      <c r="G43" s="227">
        <v>5.0199999999999996</v>
      </c>
      <c r="H43" s="227">
        <v>410</v>
      </c>
      <c r="I43" s="227">
        <v>335</v>
      </c>
      <c r="J43" s="227">
        <v>10</v>
      </c>
      <c r="K43" s="227">
        <v>0</v>
      </c>
      <c r="L43" s="227">
        <v>35</v>
      </c>
      <c r="M43" s="227">
        <v>0</v>
      </c>
      <c r="N43" s="227">
        <v>25</v>
      </c>
    </row>
    <row r="44" spans="1:14" ht="15.75" thickBot="1" x14ac:dyDescent="0.3">
      <c r="A44" s="226">
        <v>9150204</v>
      </c>
      <c r="B44" s="227">
        <v>3354</v>
      </c>
      <c r="C44" s="227">
        <v>2425</v>
      </c>
      <c r="D44" s="227">
        <v>1749</v>
      </c>
      <c r="E44" s="227">
        <v>1667</v>
      </c>
      <c r="F44" s="227">
        <v>2748.7</v>
      </c>
      <c r="G44" s="227">
        <v>1.22</v>
      </c>
      <c r="H44" s="227">
        <v>1170</v>
      </c>
      <c r="I44" s="227">
        <v>875</v>
      </c>
      <c r="J44" s="227">
        <v>50</v>
      </c>
      <c r="K44" s="227">
        <v>60</v>
      </c>
      <c r="L44" s="227">
        <v>130</v>
      </c>
      <c r="M44" s="227">
        <v>0</v>
      </c>
      <c r="N44" s="227">
        <v>60</v>
      </c>
    </row>
    <row r="45" spans="1:14" ht="15.75" thickBot="1" x14ac:dyDescent="0.3">
      <c r="A45" s="226">
        <v>9150205</v>
      </c>
      <c r="B45" s="227">
        <v>1495</v>
      </c>
      <c r="C45" s="227">
        <v>1682</v>
      </c>
      <c r="D45" s="227">
        <v>616</v>
      </c>
      <c r="E45" s="227">
        <v>579</v>
      </c>
      <c r="F45" s="227">
        <v>375.5</v>
      </c>
      <c r="G45" s="227">
        <v>3.98</v>
      </c>
      <c r="H45" s="227">
        <v>550</v>
      </c>
      <c r="I45" s="227">
        <v>430</v>
      </c>
      <c r="J45" s="227">
        <v>30</v>
      </c>
      <c r="K45" s="227">
        <v>25</v>
      </c>
      <c r="L45" s="227">
        <v>20</v>
      </c>
      <c r="M45" s="227">
        <v>0</v>
      </c>
      <c r="N45" s="227">
        <v>30</v>
      </c>
    </row>
    <row r="46" spans="1:14" ht="15.75" thickBot="1" x14ac:dyDescent="0.3">
      <c r="A46" s="226">
        <v>9150206</v>
      </c>
      <c r="B46" s="227">
        <v>6190</v>
      </c>
      <c r="C46" s="227">
        <v>6037</v>
      </c>
      <c r="D46" s="227">
        <v>2282</v>
      </c>
      <c r="E46" s="227">
        <v>2210</v>
      </c>
      <c r="F46" s="227">
        <v>272.2</v>
      </c>
      <c r="G46" s="227">
        <v>22.74</v>
      </c>
      <c r="H46" s="227">
        <v>2800</v>
      </c>
      <c r="I46" s="227">
        <v>2460</v>
      </c>
      <c r="J46" s="227">
        <v>145</v>
      </c>
      <c r="K46" s="227">
        <v>95</v>
      </c>
      <c r="L46" s="227">
        <v>40</v>
      </c>
      <c r="M46" s="227">
        <v>10</v>
      </c>
      <c r="N46" s="227">
        <v>50</v>
      </c>
    </row>
    <row r="47" spans="1:14" ht="15.75" thickBot="1" x14ac:dyDescent="0.3">
      <c r="A47" s="226">
        <v>9150207</v>
      </c>
      <c r="B47" s="227">
        <v>2208</v>
      </c>
      <c r="C47" s="227">
        <v>2041</v>
      </c>
      <c r="D47" s="227">
        <v>800</v>
      </c>
      <c r="E47" s="227">
        <v>772</v>
      </c>
      <c r="F47" s="227">
        <v>317.7</v>
      </c>
      <c r="G47" s="227">
        <v>6.95</v>
      </c>
      <c r="H47" s="227">
        <v>885</v>
      </c>
      <c r="I47" s="227">
        <v>790</v>
      </c>
      <c r="J47" s="227">
        <v>20</v>
      </c>
      <c r="K47" s="227">
        <v>10</v>
      </c>
      <c r="L47" s="227">
        <v>25</v>
      </c>
      <c r="M47" s="227">
        <v>0</v>
      </c>
      <c r="N47" s="227">
        <v>30</v>
      </c>
    </row>
    <row r="48" spans="1:14" ht="15.75" thickBot="1" x14ac:dyDescent="0.3">
      <c r="A48" s="226">
        <v>9150208</v>
      </c>
      <c r="B48" s="227">
        <v>6148</v>
      </c>
      <c r="C48" s="227">
        <v>5439</v>
      </c>
      <c r="D48" s="227">
        <v>2397</v>
      </c>
      <c r="E48" s="227">
        <v>2332</v>
      </c>
      <c r="F48" s="227">
        <v>937.4</v>
      </c>
      <c r="G48" s="227">
        <v>6.56</v>
      </c>
      <c r="H48" s="227">
        <v>2335</v>
      </c>
      <c r="I48" s="227">
        <v>2025</v>
      </c>
      <c r="J48" s="227">
        <v>180</v>
      </c>
      <c r="K48" s="227">
        <v>15</v>
      </c>
      <c r="L48" s="227">
        <v>40</v>
      </c>
      <c r="M48" s="227">
        <v>0</v>
      </c>
      <c r="N48" s="227">
        <v>70</v>
      </c>
    </row>
    <row r="49" spans="1:14" ht="15.75" thickBot="1" x14ac:dyDescent="0.3">
      <c r="A49" s="226">
        <v>9150209</v>
      </c>
      <c r="B49" s="227">
        <v>1188</v>
      </c>
      <c r="C49" s="227">
        <v>1155</v>
      </c>
      <c r="D49" s="227">
        <v>477</v>
      </c>
      <c r="E49" s="227">
        <v>469</v>
      </c>
      <c r="F49" s="227">
        <v>1138.8</v>
      </c>
      <c r="G49" s="227">
        <v>1.04</v>
      </c>
      <c r="H49" s="227">
        <v>620</v>
      </c>
      <c r="I49" s="227">
        <v>520</v>
      </c>
      <c r="J49" s="227">
        <v>65</v>
      </c>
      <c r="K49" s="227">
        <v>10</v>
      </c>
      <c r="L49" s="227">
        <v>10</v>
      </c>
      <c r="M49" s="227">
        <v>10</v>
      </c>
      <c r="N49" s="227">
        <v>0</v>
      </c>
    </row>
    <row r="50" spans="1:14" ht="15.75" thickBot="1" x14ac:dyDescent="0.3">
      <c r="A50" s="226">
        <v>9150210</v>
      </c>
      <c r="B50" s="227">
        <v>150</v>
      </c>
      <c r="C50" s="227">
        <v>162</v>
      </c>
      <c r="D50" s="227">
        <v>24</v>
      </c>
      <c r="E50" s="227">
        <v>21</v>
      </c>
      <c r="F50" s="227">
        <v>56.5</v>
      </c>
      <c r="G50" s="227">
        <v>2.65</v>
      </c>
      <c r="H50" s="227">
        <v>40</v>
      </c>
      <c r="I50" s="227">
        <v>20</v>
      </c>
      <c r="J50" s="227">
        <v>0</v>
      </c>
      <c r="K50" s="227">
        <v>0</v>
      </c>
      <c r="L50" s="227">
        <v>0</v>
      </c>
      <c r="M50" s="227">
        <v>0</v>
      </c>
      <c r="N50" s="227">
        <v>0</v>
      </c>
    </row>
    <row r="51" spans="1:14" ht="15.75" thickBot="1" x14ac:dyDescent="0.3">
      <c r="A51" s="226">
        <v>9150211</v>
      </c>
      <c r="B51" s="227">
        <v>198</v>
      </c>
      <c r="C51" s="227">
        <v>214</v>
      </c>
      <c r="D51" s="227">
        <v>132</v>
      </c>
      <c r="E51" s="227">
        <v>125</v>
      </c>
      <c r="F51" s="227">
        <v>164</v>
      </c>
      <c r="G51" s="227">
        <v>1.21</v>
      </c>
      <c r="H51" s="227">
        <v>115</v>
      </c>
      <c r="I51" s="227">
        <v>95</v>
      </c>
      <c r="J51" s="227">
        <v>20</v>
      </c>
      <c r="K51" s="227">
        <v>0</v>
      </c>
      <c r="L51" s="227">
        <v>0</v>
      </c>
      <c r="M51" s="227">
        <v>0</v>
      </c>
      <c r="N51" s="227">
        <v>0</v>
      </c>
    </row>
    <row r="52" spans="1:14" ht="15.75" thickBot="1" x14ac:dyDescent="0.3">
      <c r="A52" s="226">
        <v>9150212</v>
      </c>
      <c r="B52" s="227">
        <v>5562</v>
      </c>
      <c r="C52" s="227">
        <v>5016</v>
      </c>
      <c r="D52" s="227">
        <v>2015</v>
      </c>
      <c r="E52" s="227">
        <v>1951</v>
      </c>
      <c r="F52" s="227">
        <v>823.5</v>
      </c>
      <c r="G52" s="227">
        <v>6.75</v>
      </c>
      <c r="H52" s="227">
        <v>2205</v>
      </c>
      <c r="I52" s="227">
        <v>1965</v>
      </c>
      <c r="J52" s="227">
        <v>130</v>
      </c>
      <c r="K52" s="227">
        <v>25</v>
      </c>
      <c r="L52" s="227">
        <v>25</v>
      </c>
      <c r="M52" s="227">
        <v>0</v>
      </c>
      <c r="N52" s="227">
        <v>55</v>
      </c>
    </row>
    <row r="53" spans="1:14" ht="15.75" thickBot="1" x14ac:dyDescent="0.3">
      <c r="A53" s="226">
        <v>9150213</v>
      </c>
      <c r="B53" s="227">
        <v>223</v>
      </c>
      <c r="C53" s="227">
        <v>211</v>
      </c>
      <c r="D53" s="227">
        <v>88</v>
      </c>
      <c r="E53" s="227">
        <v>78</v>
      </c>
      <c r="F53" s="227">
        <v>30.8</v>
      </c>
      <c r="G53" s="227">
        <v>7.24</v>
      </c>
      <c r="H53" s="227">
        <v>105</v>
      </c>
      <c r="I53" s="227">
        <v>95</v>
      </c>
      <c r="J53" s="227">
        <v>0</v>
      </c>
      <c r="K53" s="227">
        <v>0</v>
      </c>
      <c r="L53" s="227">
        <v>0</v>
      </c>
      <c r="M53" s="227">
        <v>0</v>
      </c>
      <c r="N53" s="227">
        <v>0</v>
      </c>
    </row>
    <row r="54" spans="1:14" ht="15.75" thickBot="1" x14ac:dyDescent="0.3">
      <c r="A54" s="226">
        <v>9150214</v>
      </c>
      <c r="B54" s="227">
        <v>0</v>
      </c>
      <c r="C54" s="227">
        <v>10</v>
      </c>
      <c r="D54" s="227">
        <v>2</v>
      </c>
      <c r="E54" s="227">
        <v>1</v>
      </c>
      <c r="F54" s="227">
        <v>0</v>
      </c>
      <c r="G54" s="227">
        <v>44.53</v>
      </c>
      <c r="H54" s="226" t="s">
        <v>177</v>
      </c>
      <c r="I54" s="226" t="s">
        <v>177</v>
      </c>
      <c r="J54" s="226" t="s">
        <v>177</v>
      </c>
      <c r="K54" s="226" t="s">
        <v>177</v>
      </c>
      <c r="L54" s="226" t="s">
        <v>177</v>
      </c>
      <c r="M54" s="226" t="s">
        <v>177</v>
      </c>
      <c r="N54" s="226" t="s">
        <v>177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W54"/>
  <sheetViews>
    <sheetView zoomScaleNormal="100" workbookViewId="0">
      <selection activeCell="K13" sqref="K13"/>
    </sheetView>
  </sheetViews>
  <sheetFormatPr defaultColWidth="11.7109375" defaultRowHeight="15" x14ac:dyDescent="0.25"/>
  <cols>
    <col min="1" max="1" width="41.7109375" style="174" bestFit="1" customWidth="1"/>
    <col min="2" max="2" width="15" style="4" customWidth="1"/>
    <col min="3" max="3" width="11.7109375" style="74"/>
    <col min="4" max="4" width="17.140625" style="74" bestFit="1" customWidth="1"/>
    <col min="5" max="5" width="11.7109375" style="20" customWidth="1"/>
    <col min="6" max="6" width="11.7109375" style="120" customWidth="1"/>
    <col min="7" max="8" width="11.7109375" style="64" customWidth="1"/>
    <col min="9" max="9" width="11.7109375" style="65" customWidth="1"/>
    <col min="10" max="10" width="11.7109375" style="75" customWidth="1"/>
    <col min="11" max="12" width="11.7109375" style="243"/>
    <col min="13" max="13" width="11.7109375" style="76"/>
    <col min="14" max="14" width="11.7109375" style="85"/>
    <col min="15" max="15" width="11.7109375" style="244"/>
    <col min="16" max="18" width="11.7109375" style="64"/>
    <col min="19" max="19" width="12.28515625" style="64" customWidth="1"/>
    <col min="20" max="21" width="11.7109375" style="64"/>
    <col min="22" max="22" width="11.7109375" style="77"/>
    <col min="23" max="23" width="11.7109375" style="247"/>
    <col min="24" max="24" width="15.28515625" style="247" customWidth="1"/>
    <col min="25" max="25" width="11.7109375" style="78"/>
    <col min="26" max="30" width="11.7109375" style="79"/>
    <col min="31" max="32" width="11.7109375" style="176"/>
    <col min="33" max="33" width="11.7109375" style="70"/>
    <col min="34" max="39" width="11.7109375" style="64"/>
    <col min="40" max="40" width="11.7109375" style="178"/>
    <col min="41" max="41" width="11.7109375" style="82"/>
    <col min="42" max="42" width="11.7109375" style="80"/>
    <col min="43" max="45" width="11.7109375" style="64"/>
    <col min="46" max="46" width="11.7109375" style="83"/>
    <col min="47" max="47" width="11.7109375" style="86"/>
    <col min="48" max="48" width="11.7109375" style="81"/>
    <col min="49" max="49" width="11.7109375" style="83"/>
    <col min="50" max="50" width="11.7109375" style="86"/>
    <col min="51" max="51" width="11.7109375" style="81"/>
    <col min="52" max="53" width="11.7109375" style="64"/>
    <col min="54" max="54" width="11.7109375" style="83"/>
    <col min="55" max="55" width="11.7109375" style="86"/>
    <col min="56" max="56" width="11.7109375" style="81"/>
    <col min="57" max="57" width="11.7109375" style="64"/>
    <col min="58" max="60" width="11.7109375" style="64" customWidth="1"/>
    <col min="61" max="65" width="11.7109375" style="64"/>
    <col min="66" max="67" width="0" style="64" hidden="1" customWidth="1"/>
    <col min="68" max="71" width="11.7109375" style="64"/>
    <col min="72" max="72" width="16.5703125" style="251" bestFit="1" customWidth="1"/>
    <col min="73" max="73" width="11.7109375" style="69"/>
    <col min="74" max="74" width="11.7109375" style="63"/>
    <col min="75" max="75" width="42" style="184" bestFit="1" customWidth="1"/>
    <col min="76" max="16384" width="11.7109375" style="21"/>
  </cols>
  <sheetData>
    <row r="1" spans="1:75" s="12" customFormat="1" ht="78" customHeight="1" thickTop="1" thickBot="1" x14ac:dyDescent="0.3">
      <c r="A1" s="179" t="s">
        <v>51</v>
      </c>
      <c r="B1" s="218" t="s">
        <v>180</v>
      </c>
      <c r="C1" s="218" t="s">
        <v>141</v>
      </c>
      <c r="D1" s="14" t="s">
        <v>224</v>
      </c>
      <c r="E1" s="14" t="s">
        <v>142</v>
      </c>
      <c r="F1" s="8" t="s">
        <v>143</v>
      </c>
      <c r="G1" s="6" t="s">
        <v>144</v>
      </c>
      <c r="H1" s="6" t="s">
        <v>145</v>
      </c>
      <c r="I1" s="6" t="s">
        <v>146</v>
      </c>
      <c r="J1" s="218" t="s">
        <v>147</v>
      </c>
      <c r="K1" s="5" t="s">
        <v>181</v>
      </c>
      <c r="L1" s="16" t="s">
        <v>182</v>
      </c>
      <c r="M1" s="5" t="s">
        <v>148</v>
      </c>
      <c r="N1" s="16" t="s">
        <v>149</v>
      </c>
      <c r="O1" s="245" t="s">
        <v>183</v>
      </c>
      <c r="P1" s="175" t="s">
        <v>36</v>
      </c>
      <c r="Q1" s="175" t="s">
        <v>225</v>
      </c>
      <c r="R1" s="175" t="s">
        <v>150</v>
      </c>
      <c r="S1" s="246" t="s">
        <v>184</v>
      </c>
      <c r="T1" s="246" t="s">
        <v>185</v>
      </c>
      <c r="U1" s="246" t="s">
        <v>186</v>
      </c>
      <c r="V1" s="6" t="s">
        <v>151</v>
      </c>
      <c r="W1" s="245" t="s">
        <v>187</v>
      </c>
      <c r="X1" s="219" t="s">
        <v>226</v>
      </c>
      <c r="Y1" s="219" t="s">
        <v>61</v>
      </c>
      <c r="Z1" s="219" t="s">
        <v>227</v>
      </c>
      <c r="AA1" s="175" t="s">
        <v>59</v>
      </c>
      <c r="AB1" s="246" t="s">
        <v>188</v>
      </c>
      <c r="AC1" s="246" t="s">
        <v>189</v>
      </c>
      <c r="AD1" s="6" t="s">
        <v>152</v>
      </c>
      <c r="AE1" s="175" t="s">
        <v>153</v>
      </c>
      <c r="AF1" s="219" t="s">
        <v>190</v>
      </c>
      <c r="AG1" s="219" t="s">
        <v>68</v>
      </c>
      <c r="AH1" s="175" t="s">
        <v>228</v>
      </c>
      <c r="AI1" s="175" t="s">
        <v>154</v>
      </c>
      <c r="AJ1" s="246" t="s">
        <v>191</v>
      </c>
      <c r="AK1" s="246" t="s">
        <v>192</v>
      </c>
      <c r="AL1" s="246" t="s">
        <v>193</v>
      </c>
      <c r="AM1" s="6" t="s">
        <v>155</v>
      </c>
      <c r="AN1" s="8" t="s">
        <v>156</v>
      </c>
      <c r="AO1" s="9" t="s">
        <v>157</v>
      </c>
      <c r="AP1" s="6" t="s">
        <v>158</v>
      </c>
      <c r="AQ1" s="7" t="s">
        <v>194</v>
      </c>
      <c r="AR1" s="6" t="s">
        <v>195</v>
      </c>
      <c r="AS1" s="6" t="s">
        <v>196</v>
      </c>
      <c r="AT1" s="8" t="s">
        <v>197</v>
      </c>
      <c r="AU1" s="10" t="s">
        <v>198</v>
      </c>
      <c r="AV1" s="7" t="s">
        <v>199</v>
      </c>
      <c r="AW1" s="8" t="s">
        <v>200</v>
      </c>
      <c r="AX1" s="10" t="s">
        <v>201</v>
      </c>
      <c r="AY1" s="6" t="s">
        <v>202</v>
      </c>
      <c r="AZ1" s="6" t="s">
        <v>203</v>
      </c>
      <c r="BA1" s="6" t="s">
        <v>204</v>
      </c>
      <c r="BB1" s="8" t="s">
        <v>205</v>
      </c>
      <c r="BC1" s="8" t="s">
        <v>206</v>
      </c>
      <c r="BD1" s="11" t="s">
        <v>207</v>
      </c>
      <c r="BE1" s="6" t="s">
        <v>208</v>
      </c>
      <c r="BF1" s="7" t="s">
        <v>209</v>
      </c>
      <c r="BG1" s="6" t="s">
        <v>210</v>
      </c>
      <c r="BH1" s="6" t="s">
        <v>211</v>
      </c>
      <c r="BI1" s="8" t="s">
        <v>212</v>
      </c>
      <c r="BJ1" s="10" t="s">
        <v>213</v>
      </c>
      <c r="BK1" s="7" t="s">
        <v>214</v>
      </c>
      <c r="BL1" s="8" t="s">
        <v>215</v>
      </c>
      <c r="BM1" s="10" t="s">
        <v>216</v>
      </c>
      <c r="BN1" s="6" t="s">
        <v>217</v>
      </c>
      <c r="BO1" s="6" t="s">
        <v>218</v>
      </c>
      <c r="BP1" s="6" t="s">
        <v>219</v>
      </c>
      <c r="BQ1" s="8" t="s">
        <v>220</v>
      </c>
      <c r="BR1" s="8" t="s">
        <v>221</v>
      </c>
      <c r="BS1" s="7" t="s">
        <v>222</v>
      </c>
      <c r="BT1" s="250" t="s">
        <v>223</v>
      </c>
      <c r="BU1" s="248" t="s">
        <v>159</v>
      </c>
      <c r="BV1" s="15" t="s">
        <v>160</v>
      </c>
      <c r="BW1" s="179" t="s">
        <v>9</v>
      </c>
    </row>
    <row r="2" spans="1:75" s="35" customFormat="1" ht="14.25" thickTop="1" thickBot="1" x14ac:dyDescent="0.25">
      <c r="A2" s="170" t="s">
        <v>232</v>
      </c>
      <c r="B2" s="121">
        <v>9150000</v>
      </c>
      <c r="C2" s="121">
        <v>9150000</v>
      </c>
      <c r="D2" s="121">
        <v>1</v>
      </c>
      <c r="E2" s="121"/>
      <c r="F2" s="122"/>
      <c r="G2" s="123"/>
      <c r="H2" s="123"/>
      <c r="I2" s="417"/>
      <c r="J2" s="418">
        <v>0</v>
      </c>
      <c r="K2" s="320">
        <v>2902.45</v>
      </c>
      <c r="L2" s="123">
        <v>290245</v>
      </c>
      <c r="M2" s="124">
        <v>2904.86</v>
      </c>
      <c r="N2" s="125">
        <v>290486</v>
      </c>
      <c r="O2" s="320">
        <v>222162</v>
      </c>
      <c r="P2" s="123">
        <v>194882</v>
      </c>
      <c r="Q2" s="123">
        <v>194882</v>
      </c>
      <c r="R2" s="123">
        <v>179839</v>
      </c>
      <c r="S2" s="256">
        <v>27280</v>
      </c>
      <c r="T2" s="257">
        <v>0.13998214304040393</v>
      </c>
      <c r="U2" s="320">
        <v>76.5</v>
      </c>
      <c r="V2" s="128">
        <v>67.099999999999994</v>
      </c>
      <c r="W2" s="320">
        <v>102097</v>
      </c>
      <c r="X2" s="121">
        <v>1</v>
      </c>
      <c r="Y2" s="129">
        <v>88374</v>
      </c>
      <c r="Z2" s="258">
        <v>88374</v>
      </c>
      <c r="AA2" s="262">
        <v>71889</v>
      </c>
      <c r="AB2" s="262">
        <v>13723</v>
      </c>
      <c r="AC2" s="263">
        <v>0.15528322809876208</v>
      </c>
      <c r="AD2" s="262">
        <v>16485</v>
      </c>
      <c r="AE2" s="264">
        <v>0.22931185577765723</v>
      </c>
      <c r="AF2" s="320">
        <v>94335</v>
      </c>
      <c r="AG2" s="129">
        <v>81383</v>
      </c>
      <c r="AH2" s="123">
        <v>81383</v>
      </c>
      <c r="AI2" s="262">
        <v>66961</v>
      </c>
      <c r="AJ2" s="262">
        <v>12952</v>
      </c>
      <c r="AK2" s="263">
        <v>0.15914871656242705</v>
      </c>
      <c r="AL2" s="265">
        <v>0.3250185188375338</v>
      </c>
      <c r="AM2" s="126">
        <v>14422</v>
      </c>
      <c r="AN2" s="180">
        <v>0.21537910126790222</v>
      </c>
      <c r="AO2" s="130">
        <v>0.28016152241416109</v>
      </c>
      <c r="AP2" s="131">
        <v>87160</v>
      </c>
      <c r="AQ2" s="123">
        <v>70450</v>
      </c>
      <c r="AR2" s="123">
        <v>3370</v>
      </c>
      <c r="AS2" s="126">
        <v>73820</v>
      </c>
      <c r="AT2" s="127">
        <v>0.84694814134924279</v>
      </c>
      <c r="AU2" s="132">
        <v>1.000000166892469</v>
      </c>
      <c r="AV2" s="123">
        <v>3985</v>
      </c>
      <c r="AW2" s="127">
        <v>4.5720513997246442E-2</v>
      </c>
      <c r="AX2" s="133">
        <v>0.99998937025101031</v>
      </c>
      <c r="AY2" s="123">
        <v>4565</v>
      </c>
      <c r="AZ2" s="123">
        <v>2315</v>
      </c>
      <c r="BA2" s="126">
        <v>6880</v>
      </c>
      <c r="BB2" s="127">
        <v>7.8935291418081685E-2</v>
      </c>
      <c r="BC2" s="133">
        <v>1.0000036918740949</v>
      </c>
      <c r="BD2" s="123">
        <v>2475</v>
      </c>
      <c r="BE2" s="320">
        <v>88055</v>
      </c>
      <c r="BF2" s="320">
        <v>71340</v>
      </c>
      <c r="BG2" s="320">
        <v>4920</v>
      </c>
      <c r="BH2" s="123">
        <v>76260</v>
      </c>
      <c r="BI2" s="276">
        <v>0.86604962807336328</v>
      </c>
      <c r="BJ2" s="261">
        <v>1.0000573072440684</v>
      </c>
      <c r="BK2" s="320">
        <v>2805</v>
      </c>
      <c r="BL2" s="276">
        <v>3.1855090568394751E-2</v>
      </c>
      <c r="BM2" s="261">
        <v>0.99859218082742174</v>
      </c>
      <c r="BN2" s="320">
        <v>4780</v>
      </c>
      <c r="BO2" s="320">
        <v>1750</v>
      </c>
      <c r="BP2" s="123">
        <v>6530</v>
      </c>
      <c r="BQ2" s="276">
        <v>7.4158196581681907E-2</v>
      </c>
      <c r="BR2" s="261">
        <v>0.99943661161296371</v>
      </c>
      <c r="BS2" s="320">
        <v>2455</v>
      </c>
      <c r="BT2" s="249" t="s">
        <v>18</v>
      </c>
      <c r="BU2" s="249" t="s">
        <v>18</v>
      </c>
      <c r="BV2" s="426" t="s">
        <v>18</v>
      </c>
      <c r="BW2" s="185"/>
    </row>
    <row r="3" spans="1:75" ht="13.5" thickBot="1" x14ac:dyDescent="0.25">
      <c r="A3" s="171" t="s">
        <v>55</v>
      </c>
      <c r="B3" s="321">
        <v>9150001</v>
      </c>
      <c r="C3" s="13">
        <v>9150001</v>
      </c>
      <c r="D3" s="13">
        <v>1</v>
      </c>
      <c r="E3" s="13"/>
      <c r="F3" s="117"/>
      <c r="G3" s="22"/>
      <c r="H3" s="22"/>
      <c r="I3" s="23"/>
      <c r="J3" s="24">
        <v>1</v>
      </c>
      <c r="K3" s="322">
        <v>18.940000000000001</v>
      </c>
      <c r="L3" s="22">
        <v>1894.0000000000002</v>
      </c>
      <c r="M3" s="25">
        <v>18.95</v>
      </c>
      <c r="N3" s="26">
        <v>1895</v>
      </c>
      <c r="O3" s="322">
        <v>11365</v>
      </c>
      <c r="P3" s="22">
        <v>9961</v>
      </c>
      <c r="Q3" s="22">
        <v>9961</v>
      </c>
      <c r="R3" s="22">
        <v>8628</v>
      </c>
      <c r="S3" s="323">
        <v>1404</v>
      </c>
      <c r="T3" s="324">
        <v>0.14094970384499547</v>
      </c>
      <c r="U3" s="322">
        <v>599.9</v>
      </c>
      <c r="V3" s="29">
        <v>525.5</v>
      </c>
      <c r="W3" s="322">
        <v>3967</v>
      </c>
      <c r="X3" s="13">
        <v>1</v>
      </c>
      <c r="Y3" s="30">
        <v>3440</v>
      </c>
      <c r="Z3" s="325">
        <v>3440</v>
      </c>
      <c r="AA3" s="266">
        <v>2239</v>
      </c>
      <c r="AB3" s="267">
        <v>527</v>
      </c>
      <c r="AC3" s="326">
        <v>0.15319767441860466</v>
      </c>
      <c r="AD3" s="267">
        <v>1201</v>
      </c>
      <c r="AE3" s="268">
        <v>0.53640017865118361</v>
      </c>
      <c r="AF3" s="322">
        <v>3800</v>
      </c>
      <c r="AG3" s="30">
        <v>3292</v>
      </c>
      <c r="AH3" s="22">
        <v>3292</v>
      </c>
      <c r="AI3" s="266">
        <v>1989</v>
      </c>
      <c r="AJ3" s="267">
        <v>508</v>
      </c>
      <c r="AK3" s="326">
        <v>0.1543134872417983</v>
      </c>
      <c r="AL3" s="327">
        <v>2.0063357972544877</v>
      </c>
      <c r="AM3" s="27">
        <v>1303</v>
      </c>
      <c r="AN3" s="181">
        <v>0.65510306686777275</v>
      </c>
      <c r="AO3" s="31">
        <v>1.737203166226913</v>
      </c>
      <c r="AP3" s="32">
        <v>4240</v>
      </c>
      <c r="AQ3" s="22">
        <v>3730</v>
      </c>
      <c r="AR3" s="22">
        <v>65</v>
      </c>
      <c r="AS3" s="27">
        <v>3795</v>
      </c>
      <c r="AT3" s="28">
        <v>0.89504716981132071</v>
      </c>
      <c r="AU3" s="33">
        <v>1.0567911723167427</v>
      </c>
      <c r="AV3" s="22">
        <v>90</v>
      </c>
      <c r="AW3" s="28">
        <v>2.1226415094339621E-2</v>
      </c>
      <c r="AX3" s="34">
        <v>0.46425964205375259</v>
      </c>
      <c r="AY3" s="22">
        <v>230</v>
      </c>
      <c r="AZ3" s="22">
        <v>35</v>
      </c>
      <c r="BA3" s="27">
        <v>265</v>
      </c>
      <c r="BB3" s="28">
        <v>6.25E-2</v>
      </c>
      <c r="BC3" s="34">
        <v>0.79179071387850763</v>
      </c>
      <c r="BD3" s="22">
        <v>85</v>
      </c>
      <c r="BE3" s="322">
        <v>3975</v>
      </c>
      <c r="BF3" s="322">
        <v>3515</v>
      </c>
      <c r="BG3" s="322">
        <v>170</v>
      </c>
      <c r="BH3" s="22">
        <v>3685</v>
      </c>
      <c r="BI3" s="328">
        <v>0.92704402515723272</v>
      </c>
      <c r="BJ3" s="329">
        <v>1.0704896364402225</v>
      </c>
      <c r="BK3" s="322">
        <v>40</v>
      </c>
      <c r="BL3" s="328">
        <v>1.0062893081761006E-2</v>
      </c>
      <c r="BM3" s="329">
        <v>0.31545119378561148</v>
      </c>
      <c r="BN3" s="322">
        <v>55</v>
      </c>
      <c r="BO3" s="322">
        <v>35</v>
      </c>
      <c r="BP3" s="22">
        <v>90</v>
      </c>
      <c r="BQ3" s="328">
        <v>2.2641509433962263E-2</v>
      </c>
      <c r="BR3" s="329">
        <v>0.30514163657631083</v>
      </c>
      <c r="BS3" s="322">
        <v>160</v>
      </c>
      <c r="BT3" s="29" t="s">
        <v>7</v>
      </c>
      <c r="BU3" s="29" t="s">
        <v>7</v>
      </c>
      <c r="BV3" s="213" t="s">
        <v>7</v>
      </c>
      <c r="BW3" s="184" t="s">
        <v>56</v>
      </c>
    </row>
    <row r="4" spans="1:75" ht="13.5" thickBot="1" x14ac:dyDescent="0.25">
      <c r="A4" s="171" t="s">
        <v>275</v>
      </c>
      <c r="B4" s="321">
        <v>9150002</v>
      </c>
      <c r="C4" s="13">
        <v>9150002</v>
      </c>
      <c r="D4" s="13">
        <v>1</v>
      </c>
      <c r="E4" s="13"/>
      <c r="F4" s="117"/>
      <c r="G4" s="22"/>
      <c r="H4" s="22"/>
      <c r="I4" s="23"/>
      <c r="J4" s="24">
        <v>2</v>
      </c>
      <c r="K4" s="322">
        <v>5.63</v>
      </c>
      <c r="L4" s="22">
        <v>563</v>
      </c>
      <c r="M4" s="25">
        <v>5.63</v>
      </c>
      <c r="N4" s="26">
        <v>563</v>
      </c>
      <c r="O4" s="322">
        <v>7161</v>
      </c>
      <c r="P4" s="22">
        <v>6486</v>
      </c>
      <c r="Q4" s="22">
        <v>6486</v>
      </c>
      <c r="R4" s="22">
        <v>5854</v>
      </c>
      <c r="S4" s="323">
        <v>675</v>
      </c>
      <c r="T4" s="324">
        <v>0.10407030527289547</v>
      </c>
      <c r="U4" s="322">
        <v>1273</v>
      </c>
      <c r="V4" s="29">
        <v>1151.2</v>
      </c>
      <c r="W4" s="322">
        <v>2936</v>
      </c>
      <c r="X4" s="13">
        <v>1</v>
      </c>
      <c r="Y4" s="30">
        <v>2672</v>
      </c>
      <c r="Z4" s="325">
        <v>2672</v>
      </c>
      <c r="AA4" s="266">
        <v>2211</v>
      </c>
      <c r="AB4" s="267">
        <v>264</v>
      </c>
      <c r="AC4" s="326">
        <v>9.880239520958084E-2</v>
      </c>
      <c r="AD4" s="267">
        <v>461</v>
      </c>
      <c r="AE4" s="268">
        <v>0.20850293984622342</v>
      </c>
      <c r="AF4" s="322">
        <v>2822</v>
      </c>
      <c r="AG4" s="30">
        <v>2488</v>
      </c>
      <c r="AH4" s="22">
        <v>2488</v>
      </c>
      <c r="AI4" s="266">
        <v>2075</v>
      </c>
      <c r="AJ4" s="267">
        <v>334</v>
      </c>
      <c r="AK4" s="326">
        <v>0.13424437299035369</v>
      </c>
      <c r="AL4" s="327">
        <v>5.0124333925399647</v>
      </c>
      <c r="AM4" s="27">
        <v>413</v>
      </c>
      <c r="AN4" s="181">
        <v>0.19903614457831326</v>
      </c>
      <c r="AO4" s="31">
        <v>4.4191829484902305</v>
      </c>
      <c r="AP4" s="32">
        <v>2730</v>
      </c>
      <c r="AQ4" s="22">
        <v>2200</v>
      </c>
      <c r="AR4" s="22">
        <v>40</v>
      </c>
      <c r="AS4" s="27">
        <v>2240</v>
      </c>
      <c r="AT4" s="28">
        <v>0.82051282051282048</v>
      </c>
      <c r="AU4" s="33">
        <v>0.96878771838745759</v>
      </c>
      <c r="AV4" s="22">
        <v>75</v>
      </c>
      <c r="AW4" s="28">
        <v>2.7472527472527472E-2</v>
      </c>
      <c r="AX4" s="34">
        <v>0.60087328519777505</v>
      </c>
      <c r="AY4" s="22">
        <v>190</v>
      </c>
      <c r="AZ4" s="22">
        <v>120</v>
      </c>
      <c r="BA4" s="27">
        <v>310</v>
      </c>
      <c r="BB4" s="28">
        <v>0.11355311355311355</v>
      </c>
      <c r="BC4" s="34">
        <v>1.4385648134935523</v>
      </c>
      <c r="BD4" s="22">
        <v>105</v>
      </c>
      <c r="BE4" s="322">
        <v>2755</v>
      </c>
      <c r="BF4" s="322">
        <v>2260</v>
      </c>
      <c r="BG4" s="322">
        <v>190</v>
      </c>
      <c r="BH4" s="22">
        <v>2450</v>
      </c>
      <c r="BI4" s="328">
        <v>0.88929219600725951</v>
      </c>
      <c r="BJ4" s="329">
        <v>1.0268963002393297</v>
      </c>
      <c r="BK4" s="322">
        <v>75</v>
      </c>
      <c r="BL4" s="328">
        <v>2.7223230490018149E-2</v>
      </c>
      <c r="BM4" s="329">
        <v>0.85339280532972261</v>
      </c>
      <c r="BN4" s="322">
        <v>90</v>
      </c>
      <c r="BO4" s="322">
        <v>65</v>
      </c>
      <c r="BP4" s="22">
        <v>155</v>
      </c>
      <c r="BQ4" s="328">
        <v>5.6261343012704176E-2</v>
      </c>
      <c r="BR4" s="329">
        <v>0.7582391241604336</v>
      </c>
      <c r="BS4" s="322">
        <v>75</v>
      </c>
      <c r="BT4" s="29" t="s">
        <v>7</v>
      </c>
      <c r="BU4" s="29" t="s">
        <v>7</v>
      </c>
      <c r="BV4" s="213" t="s">
        <v>7</v>
      </c>
    </row>
    <row r="5" spans="1:75" ht="13.5" thickBot="1" x14ac:dyDescent="0.25">
      <c r="A5" s="171" t="s">
        <v>274</v>
      </c>
      <c r="B5" s="321">
        <v>9150003.0099999998</v>
      </c>
      <c r="C5" s="13">
        <v>9150003.0099999998</v>
      </c>
      <c r="D5" s="13">
        <v>1</v>
      </c>
      <c r="E5" s="13">
        <v>9150003</v>
      </c>
      <c r="F5" s="117">
        <v>0.57664874600000005</v>
      </c>
      <c r="G5" s="22">
        <v>7908</v>
      </c>
      <c r="H5" s="22">
        <v>2927</v>
      </c>
      <c r="I5" s="23">
        <v>2764</v>
      </c>
      <c r="J5" s="24"/>
      <c r="K5" s="322">
        <v>26.52</v>
      </c>
      <c r="L5" s="22">
        <v>2652</v>
      </c>
      <c r="M5" s="25">
        <v>26.54</v>
      </c>
      <c r="N5" s="26">
        <v>2654</v>
      </c>
      <c r="O5" s="322">
        <v>4896</v>
      </c>
      <c r="P5" s="22">
        <v>4798</v>
      </c>
      <c r="Q5" s="22">
        <v>4798</v>
      </c>
      <c r="R5" s="22">
        <v>4609</v>
      </c>
      <c r="S5" s="323">
        <v>98</v>
      </c>
      <c r="T5" s="324">
        <v>2.0425177157148811E-2</v>
      </c>
      <c r="U5" s="322">
        <v>184.6</v>
      </c>
      <c r="V5" s="29">
        <v>180.8</v>
      </c>
      <c r="W5" s="322">
        <v>1752</v>
      </c>
      <c r="X5" s="13">
        <v>1</v>
      </c>
      <c r="Y5" s="30">
        <v>1674</v>
      </c>
      <c r="Z5" s="325">
        <v>1674</v>
      </c>
      <c r="AA5" s="22">
        <v>1687.850879542</v>
      </c>
      <c r="AB5" s="267">
        <v>78</v>
      </c>
      <c r="AC5" s="326">
        <v>4.6594982078853049E-2</v>
      </c>
      <c r="AD5" s="267">
        <v>-13.85087954200003</v>
      </c>
      <c r="AE5" s="268">
        <v>-8.206222309022038E-3</v>
      </c>
      <c r="AF5" s="322">
        <v>1677</v>
      </c>
      <c r="AG5" s="30">
        <v>1620</v>
      </c>
      <c r="AH5" s="22">
        <v>1620</v>
      </c>
      <c r="AI5" s="22">
        <v>1593.8571339440002</v>
      </c>
      <c r="AJ5" s="267">
        <v>57</v>
      </c>
      <c r="AK5" s="326">
        <v>3.5185185185185187E-2</v>
      </c>
      <c r="AL5" s="327">
        <v>0.63235294117647056</v>
      </c>
      <c r="AM5" s="27">
        <v>26.142866055999775</v>
      </c>
      <c r="AN5" s="181">
        <v>1.6402264355594557E-2</v>
      </c>
      <c r="AO5" s="31">
        <v>0.6103993971363979</v>
      </c>
      <c r="AP5" s="32">
        <v>2035</v>
      </c>
      <c r="AQ5" s="22">
        <v>1745</v>
      </c>
      <c r="AR5" s="22">
        <v>20</v>
      </c>
      <c r="AS5" s="27">
        <v>1765</v>
      </c>
      <c r="AT5" s="28">
        <v>0.86732186732186733</v>
      </c>
      <c r="AU5" s="33">
        <v>1.0240556295331795</v>
      </c>
      <c r="AV5" s="22">
        <v>50</v>
      </c>
      <c r="AW5" s="28">
        <v>2.4570024570024569E-2</v>
      </c>
      <c r="AX5" s="34">
        <v>0.53739035826041792</v>
      </c>
      <c r="AY5" s="22">
        <v>115</v>
      </c>
      <c r="AZ5" s="22">
        <v>55</v>
      </c>
      <c r="BA5" s="27">
        <v>170</v>
      </c>
      <c r="BB5" s="28">
        <v>8.3538083538083535E-2</v>
      </c>
      <c r="BC5" s="34">
        <v>1.058314860810585</v>
      </c>
      <c r="BD5" s="22">
        <v>50</v>
      </c>
      <c r="BE5" s="322">
        <v>1745</v>
      </c>
      <c r="BF5" s="322">
        <v>1470</v>
      </c>
      <c r="BG5" s="322">
        <v>95</v>
      </c>
      <c r="BH5" s="22">
        <v>1565</v>
      </c>
      <c r="BI5" s="328">
        <v>0.8968481375358166</v>
      </c>
      <c r="BJ5" s="329">
        <v>1.0356214059305042</v>
      </c>
      <c r="BK5" s="322">
        <v>15</v>
      </c>
      <c r="BL5" s="328">
        <v>8.5959885386819486E-3</v>
      </c>
      <c r="BM5" s="329">
        <v>0.26946672535053134</v>
      </c>
      <c r="BN5" s="322">
        <v>80</v>
      </c>
      <c r="BO5" s="322">
        <v>25</v>
      </c>
      <c r="BP5" s="22">
        <v>105</v>
      </c>
      <c r="BQ5" s="328">
        <v>6.0171919770773637E-2</v>
      </c>
      <c r="BR5" s="329">
        <v>0.81094231496999503</v>
      </c>
      <c r="BS5" s="322">
        <v>60</v>
      </c>
      <c r="BT5" s="29" t="s">
        <v>7</v>
      </c>
      <c r="BU5" s="29" t="s">
        <v>7</v>
      </c>
      <c r="BV5" s="213" t="s">
        <v>7</v>
      </c>
    </row>
    <row r="6" spans="1:75" ht="13.5" thickBot="1" x14ac:dyDescent="0.25">
      <c r="A6" s="171" t="s">
        <v>273</v>
      </c>
      <c r="B6" s="321">
        <v>9150003.0199999996</v>
      </c>
      <c r="C6" s="13">
        <v>9150003.0199999996</v>
      </c>
      <c r="D6" s="13">
        <v>1</v>
      </c>
      <c r="E6" s="13">
        <v>9150003</v>
      </c>
      <c r="F6" s="117">
        <v>0.42312710399999998</v>
      </c>
      <c r="G6" s="22">
        <v>7908</v>
      </c>
      <c r="H6" s="22">
        <v>2927</v>
      </c>
      <c r="I6" s="23">
        <v>2764</v>
      </c>
      <c r="J6" s="24"/>
      <c r="K6" s="322">
        <v>17.190000000000001</v>
      </c>
      <c r="L6" s="22">
        <v>1719.0000000000002</v>
      </c>
      <c r="M6" s="25">
        <v>17.2</v>
      </c>
      <c r="N6" s="26">
        <v>1720</v>
      </c>
      <c r="O6" s="322">
        <v>3612</v>
      </c>
      <c r="P6" s="22">
        <v>3655</v>
      </c>
      <c r="Q6" s="22">
        <v>3655</v>
      </c>
      <c r="R6" s="22">
        <v>3375</v>
      </c>
      <c r="S6" s="323">
        <v>-43</v>
      </c>
      <c r="T6" s="324">
        <v>-1.1764705882352941E-2</v>
      </c>
      <c r="U6" s="322">
        <v>210.1</v>
      </c>
      <c r="V6" s="29">
        <v>212.5</v>
      </c>
      <c r="W6" s="322">
        <v>1584</v>
      </c>
      <c r="X6" s="13">
        <v>1</v>
      </c>
      <c r="Y6" s="30">
        <v>1567</v>
      </c>
      <c r="Z6" s="325">
        <v>1567</v>
      </c>
      <c r="AA6" s="22">
        <v>1238.493033408</v>
      </c>
      <c r="AB6" s="267">
        <v>17</v>
      </c>
      <c r="AC6" s="326">
        <v>1.0848755583918315E-2</v>
      </c>
      <c r="AD6" s="267">
        <v>328.50696659200003</v>
      </c>
      <c r="AE6" s="268">
        <v>0.26524732697771997</v>
      </c>
      <c r="AF6" s="322">
        <v>1519</v>
      </c>
      <c r="AG6" s="30">
        <v>1486</v>
      </c>
      <c r="AH6" s="22">
        <v>1486</v>
      </c>
      <c r="AI6" s="22">
        <v>1169.5233154559999</v>
      </c>
      <c r="AJ6" s="267">
        <v>33</v>
      </c>
      <c r="AK6" s="326">
        <v>2.2207267833109019E-2</v>
      </c>
      <c r="AL6" s="327">
        <v>0.88365328679464794</v>
      </c>
      <c r="AM6" s="27">
        <v>316.47668454400014</v>
      </c>
      <c r="AN6" s="181">
        <v>0.27060314263218016</v>
      </c>
      <c r="AO6" s="31">
        <v>0.86395348837209307</v>
      </c>
      <c r="AP6" s="32">
        <v>1310</v>
      </c>
      <c r="AQ6" s="22">
        <v>1140</v>
      </c>
      <c r="AR6" s="22">
        <v>20</v>
      </c>
      <c r="AS6" s="27">
        <v>1160</v>
      </c>
      <c r="AT6" s="28">
        <v>0.8854961832061069</v>
      </c>
      <c r="AU6" s="33">
        <v>1.0455142266185253</v>
      </c>
      <c r="AV6" s="22">
        <v>55</v>
      </c>
      <c r="AW6" s="28">
        <v>4.1984732824427481E-2</v>
      </c>
      <c r="AX6" s="34">
        <v>0.91828115798927157</v>
      </c>
      <c r="AY6" s="22">
        <v>40</v>
      </c>
      <c r="AZ6" s="22">
        <v>10</v>
      </c>
      <c r="BA6" s="27">
        <v>50</v>
      </c>
      <c r="BB6" s="28">
        <v>3.8167938931297711E-2</v>
      </c>
      <c r="BC6" s="34">
        <v>0.48353631381893591</v>
      </c>
      <c r="BD6" s="22">
        <v>45</v>
      </c>
      <c r="BE6" s="322">
        <v>1145</v>
      </c>
      <c r="BF6" s="322">
        <v>970</v>
      </c>
      <c r="BG6" s="322">
        <v>70</v>
      </c>
      <c r="BH6" s="22">
        <v>1040</v>
      </c>
      <c r="BI6" s="328">
        <v>0.90829694323144106</v>
      </c>
      <c r="BJ6" s="329">
        <v>1.0488417358330728</v>
      </c>
      <c r="BK6" s="322">
        <v>0</v>
      </c>
      <c r="BL6" s="328">
        <v>0</v>
      </c>
      <c r="BM6" s="329">
        <v>0</v>
      </c>
      <c r="BN6" s="322">
        <v>55</v>
      </c>
      <c r="BO6" s="322">
        <v>15</v>
      </c>
      <c r="BP6" s="22">
        <v>70</v>
      </c>
      <c r="BQ6" s="328">
        <v>6.1135371179039298E-2</v>
      </c>
      <c r="BR6" s="329">
        <v>0.82392683529702559</v>
      </c>
      <c r="BS6" s="322">
        <v>35</v>
      </c>
      <c r="BT6" s="29" t="s">
        <v>7</v>
      </c>
      <c r="BU6" s="29" t="s">
        <v>7</v>
      </c>
      <c r="BV6" s="213" t="s">
        <v>7</v>
      </c>
    </row>
    <row r="7" spans="1:75" ht="13.5" thickBot="1" x14ac:dyDescent="0.25">
      <c r="A7" s="171" t="s">
        <v>272</v>
      </c>
      <c r="B7" s="321">
        <v>9150004</v>
      </c>
      <c r="C7" s="13">
        <v>9150004</v>
      </c>
      <c r="D7" s="13">
        <v>1</v>
      </c>
      <c r="E7" s="13"/>
      <c r="F7" s="117"/>
      <c r="G7" s="22"/>
      <c r="H7" s="22"/>
      <c r="I7" s="23"/>
      <c r="J7" s="24">
        <v>4</v>
      </c>
      <c r="K7" s="322">
        <v>19.899999999999999</v>
      </c>
      <c r="L7" s="22">
        <v>1989.9999999999998</v>
      </c>
      <c r="M7" s="25">
        <v>19.95</v>
      </c>
      <c r="N7" s="26">
        <v>1995</v>
      </c>
      <c r="O7" s="322">
        <v>7002</v>
      </c>
      <c r="P7" s="22">
        <v>5928</v>
      </c>
      <c r="Q7" s="22">
        <v>5928</v>
      </c>
      <c r="R7" s="22">
        <v>5164</v>
      </c>
      <c r="S7" s="323">
        <v>1074</v>
      </c>
      <c r="T7" s="324">
        <v>0.1811740890688259</v>
      </c>
      <c r="U7" s="322">
        <v>351.9</v>
      </c>
      <c r="V7" s="29">
        <v>297.2</v>
      </c>
      <c r="W7" s="322">
        <v>2636</v>
      </c>
      <c r="X7" s="13">
        <v>1</v>
      </c>
      <c r="Y7" s="30">
        <v>2144</v>
      </c>
      <c r="Z7" s="325">
        <v>2144</v>
      </c>
      <c r="AA7" s="266">
        <v>1429</v>
      </c>
      <c r="AB7" s="267">
        <v>492</v>
      </c>
      <c r="AC7" s="326">
        <v>0.2294776119402985</v>
      </c>
      <c r="AD7" s="267">
        <v>715</v>
      </c>
      <c r="AE7" s="268">
        <v>0.50034989503149052</v>
      </c>
      <c r="AF7" s="322">
        <v>2493</v>
      </c>
      <c r="AG7" s="30">
        <v>2084</v>
      </c>
      <c r="AH7" s="22">
        <v>2084</v>
      </c>
      <c r="AI7" s="266">
        <v>1399</v>
      </c>
      <c r="AJ7" s="267">
        <v>409</v>
      </c>
      <c r="AK7" s="326">
        <v>0.19625719769673705</v>
      </c>
      <c r="AL7" s="327">
        <v>1.2527638190954775</v>
      </c>
      <c r="AM7" s="27">
        <v>685</v>
      </c>
      <c r="AN7" s="181">
        <v>0.48963545389563973</v>
      </c>
      <c r="AO7" s="31">
        <v>1.0446115288220552</v>
      </c>
      <c r="AP7" s="32">
        <v>2975</v>
      </c>
      <c r="AQ7" s="22">
        <v>2635</v>
      </c>
      <c r="AR7" s="22">
        <v>70</v>
      </c>
      <c r="AS7" s="27">
        <v>2705</v>
      </c>
      <c r="AT7" s="28">
        <v>0.90924369747899159</v>
      </c>
      <c r="AU7" s="33">
        <v>1.0735531549504711</v>
      </c>
      <c r="AV7" s="22">
        <v>30</v>
      </c>
      <c r="AW7" s="28">
        <v>1.0084033613445379E-2</v>
      </c>
      <c r="AX7" s="34">
        <v>0.22055584115494803</v>
      </c>
      <c r="AY7" s="22">
        <v>125</v>
      </c>
      <c r="AZ7" s="22">
        <v>20</v>
      </c>
      <c r="BA7" s="27">
        <v>145</v>
      </c>
      <c r="BB7" s="28">
        <v>4.8739495798319328E-2</v>
      </c>
      <c r="BC7" s="34">
        <v>0.61746368275567654</v>
      </c>
      <c r="BD7" s="22">
        <v>100</v>
      </c>
      <c r="BE7" s="322">
        <v>2945</v>
      </c>
      <c r="BF7" s="322">
        <v>2635</v>
      </c>
      <c r="BG7" s="322">
        <v>165</v>
      </c>
      <c r="BH7" s="22">
        <v>2800</v>
      </c>
      <c r="BI7" s="328">
        <v>0.95076400679117146</v>
      </c>
      <c r="BJ7" s="329">
        <v>1.0978799154632466</v>
      </c>
      <c r="BK7" s="322">
        <v>40</v>
      </c>
      <c r="BL7" s="328">
        <v>1.3582342954159592E-2</v>
      </c>
      <c r="BM7" s="329">
        <v>0.42577877599246372</v>
      </c>
      <c r="BN7" s="322">
        <v>35</v>
      </c>
      <c r="BO7" s="322">
        <v>10</v>
      </c>
      <c r="BP7" s="22">
        <v>45</v>
      </c>
      <c r="BQ7" s="328">
        <v>1.5280135823429542E-2</v>
      </c>
      <c r="BR7" s="329">
        <v>0.20593174964190755</v>
      </c>
      <c r="BS7" s="322">
        <v>55</v>
      </c>
      <c r="BT7" s="29" t="s">
        <v>7</v>
      </c>
      <c r="BU7" s="29" t="s">
        <v>7</v>
      </c>
      <c r="BV7" s="213" t="s">
        <v>7</v>
      </c>
      <c r="BW7" s="358" t="s">
        <v>291</v>
      </c>
    </row>
    <row r="8" spans="1:75" ht="13.5" thickBot="1" x14ac:dyDescent="0.25">
      <c r="A8" s="171" t="s">
        <v>271</v>
      </c>
      <c r="B8" s="321">
        <v>9150005</v>
      </c>
      <c r="C8" s="13">
        <v>9150005</v>
      </c>
      <c r="D8" s="13">
        <v>1</v>
      </c>
      <c r="E8" s="13"/>
      <c r="F8" s="117"/>
      <c r="G8" s="22"/>
      <c r="H8" s="22"/>
      <c r="I8" s="23"/>
      <c r="J8" s="24">
        <v>5</v>
      </c>
      <c r="K8" s="322">
        <v>1.95</v>
      </c>
      <c r="L8" s="22">
        <v>195</v>
      </c>
      <c r="M8" s="25">
        <v>1.95</v>
      </c>
      <c r="N8" s="26">
        <v>195</v>
      </c>
      <c r="O8" s="322">
        <v>4201</v>
      </c>
      <c r="P8" s="22">
        <v>4008</v>
      </c>
      <c r="Q8" s="22">
        <v>4008</v>
      </c>
      <c r="R8" s="22">
        <v>3946</v>
      </c>
      <c r="S8" s="323">
        <v>193</v>
      </c>
      <c r="T8" s="324">
        <v>4.8153692614770462E-2</v>
      </c>
      <c r="U8" s="322">
        <v>2154.5</v>
      </c>
      <c r="V8" s="29">
        <v>2055.6</v>
      </c>
      <c r="W8" s="322">
        <v>1651</v>
      </c>
      <c r="X8" s="13">
        <v>1</v>
      </c>
      <c r="Y8" s="30">
        <v>1558</v>
      </c>
      <c r="Z8" s="325">
        <v>1558</v>
      </c>
      <c r="AA8" s="266">
        <v>1450</v>
      </c>
      <c r="AB8" s="267">
        <v>93</v>
      </c>
      <c r="AC8" s="326">
        <v>5.9691912708600768E-2</v>
      </c>
      <c r="AD8" s="267">
        <v>108</v>
      </c>
      <c r="AE8" s="268">
        <v>7.4482758620689649E-2</v>
      </c>
      <c r="AF8" s="322">
        <v>1589</v>
      </c>
      <c r="AG8" s="30">
        <v>1495</v>
      </c>
      <c r="AH8" s="22">
        <v>1495</v>
      </c>
      <c r="AI8" s="266">
        <v>1425</v>
      </c>
      <c r="AJ8" s="267">
        <v>94</v>
      </c>
      <c r="AK8" s="326">
        <v>6.2876254180602012E-2</v>
      </c>
      <c r="AL8" s="327">
        <v>8.1487179487179482</v>
      </c>
      <c r="AM8" s="27">
        <v>70</v>
      </c>
      <c r="AN8" s="181">
        <v>4.912280701754386E-2</v>
      </c>
      <c r="AO8" s="31">
        <v>7.666666666666667</v>
      </c>
      <c r="AP8" s="32">
        <v>1980</v>
      </c>
      <c r="AQ8" s="22">
        <v>1645</v>
      </c>
      <c r="AR8" s="22">
        <v>105</v>
      </c>
      <c r="AS8" s="27">
        <v>1750</v>
      </c>
      <c r="AT8" s="28">
        <v>0.88383838383838387</v>
      </c>
      <c r="AU8" s="33">
        <v>1.0435568462743685</v>
      </c>
      <c r="AV8" s="22">
        <v>50</v>
      </c>
      <c r="AW8" s="28">
        <v>2.5252525252525252E-2</v>
      </c>
      <c r="AX8" s="34">
        <v>0.55231786821209627</v>
      </c>
      <c r="AY8" s="22">
        <v>100</v>
      </c>
      <c r="AZ8" s="22">
        <v>30</v>
      </c>
      <c r="BA8" s="27">
        <v>130</v>
      </c>
      <c r="BB8" s="28">
        <v>6.5656565656565663E-2</v>
      </c>
      <c r="BC8" s="34">
        <v>0.83178014387237165</v>
      </c>
      <c r="BD8" s="22">
        <v>40</v>
      </c>
      <c r="BE8" s="322">
        <v>1935</v>
      </c>
      <c r="BF8" s="322">
        <v>1575</v>
      </c>
      <c r="BG8" s="322">
        <v>145</v>
      </c>
      <c r="BH8" s="22">
        <v>1720</v>
      </c>
      <c r="BI8" s="328">
        <v>0.88888888888888884</v>
      </c>
      <c r="BJ8" s="329">
        <v>1.0264305876315114</v>
      </c>
      <c r="BK8" s="322">
        <v>80</v>
      </c>
      <c r="BL8" s="328">
        <v>4.1343669250645997E-2</v>
      </c>
      <c r="BM8" s="329">
        <v>1.2960397884215047</v>
      </c>
      <c r="BN8" s="322">
        <v>70</v>
      </c>
      <c r="BO8" s="322">
        <v>15</v>
      </c>
      <c r="BP8" s="22">
        <v>85</v>
      </c>
      <c r="BQ8" s="328">
        <v>4.3927648578811367E-2</v>
      </c>
      <c r="BR8" s="329">
        <v>0.59201682720770032</v>
      </c>
      <c r="BS8" s="322">
        <v>50</v>
      </c>
      <c r="BT8" s="29" t="s">
        <v>7</v>
      </c>
      <c r="BU8" s="29" t="s">
        <v>7</v>
      </c>
      <c r="BV8" s="213" t="s">
        <v>7</v>
      </c>
    </row>
    <row r="9" spans="1:75" ht="13.5" thickBot="1" x14ac:dyDescent="0.25">
      <c r="A9" s="171" t="s">
        <v>270</v>
      </c>
      <c r="B9" s="321">
        <v>9150006</v>
      </c>
      <c r="C9" s="13">
        <v>9150006</v>
      </c>
      <c r="D9" s="13">
        <v>1</v>
      </c>
      <c r="E9" s="13"/>
      <c r="F9" s="117"/>
      <c r="G9" s="22"/>
      <c r="H9" s="22"/>
      <c r="I9" s="23"/>
      <c r="J9" s="24">
        <v>6</v>
      </c>
      <c r="K9" s="322">
        <v>2.33</v>
      </c>
      <c r="L9" s="22">
        <v>233</v>
      </c>
      <c r="M9" s="25">
        <v>2.33</v>
      </c>
      <c r="N9" s="26">
        <v>233</v>
      </c>
      <c r="O9" s="322">
        <v>5848</v>
      </c>
      <c r="P9" s="22">
        <v>5628</v>
      </c>
      <c r="Q9" s="22">
        <v>5628</v>
      </c>
      <c r="R9" s="22">
        <v>5434</v>
      </c>
      <c r="S9" s="323">
        <v>220</v>
      </c>
      <c r="T9" s="324">
        <v>3.9090262970859983E-2</v>
      </c>
      <c r="U9" s="322">
        <v>2511.6</v>
      </c>
      <c r="V9" s="29">
        <v>2417.5</v>
      </c>
      <c r="W9" s="322">
        <v>2284</v>
      </c>
      <c r="X9" s="13">
        <v>1</v>
      </c>
      <c r="Y9" s="30">
        <v>2248</v>
      </c>
      <c r="Z9" s="325">
        <v>2248</v>
      </c>
      <c r="AA9" s="266">
        <v>2002</v>
      </c>
      <c r="AB9" s="267">
        <v>36</v>
      </c>
      <c r="AC9" s="326">
        <v>1.601423487544484E-2</v>
      </c>
      <c r="AD9" s="267">
        <v>246</v>
      </c>
      <c r="AE9" s="268">
        <v>0.12287712287712288</v>
      </c>
      <c r="AF9" s="322">
        <v>2207</v>
      </c>
      <c r="AG9" s="30">
        <v>2138</v>
      </c>
      <c r="AH9" s="22">
        <v>2138</v>
      </c>
      <c r="AI9" s="266">
        <v>1959</v>
      </c>
      <c r="AJ9" s="267">
        <v>69</v>
      </c>
      <c r="AK9" s="326">
        <v>3.2273152478952294E-2</v>
      </c>
      <c r="AL9" s="327">
        <v>9.4721030042918457</v>
      </c>
      <c r="AM9" s="27">
        <v>179</v>
      </c>
      <c r="AN9" s="181">
        <v>9.137314956610515E-2</v>
      </c>
      <c r="AO9" s="31">
        <v>9.1759656652360508</v>
      </c>
      <c r="AP9" s="32">
        <v>2825</v>
      </c>
      <c r="AQ9" s="22">
        <v>2325</v>
      </c>
      <c r="AR9" s="22">
        <v>95</v>
      </c>
      <c r="AS9" s="27">
        <v>2420</v>
      </c>
      <c r="AT9" s="28">
        <v>0.85663716814159296</v>
      </c>
      <c r="AU9" s="33">
        <v>1.0114400980244276</v>
      </c>
      <c r="AV9" s="22">
        <v>100</v>
      </c>
      <c r="AW9" s="28">
        <v>3.5398230088495575E-2</v>
      </c>
      <c r="AX9" s="34">
        <v>0.77422256924598276</v>
      </c>
      <c r="AY9" s="22">
        <v>175</v>
      </c>
      <c r="AZ9" s="22">
        <v>65</v>
      </c>
      <c r="BA9" s="27">
        <v>240</v>
      </c>
      <c r="BB9" s="28">
        <v>8.4955752212389379E-2</v>
      </c>
      <c r="BC9" s="34">
        <v>1.0762748110773341</v>
      </c>
      <c r="BD9" s="22">
        <v>70</v>
      </c>
      <c r="BE9" s="322">
        <v>2610</v>
      </c>
      <c r="BF9" s="322">
        <v>2160</v>
      </c>
      <c r="BG9" s="322">
        <v>160</v>
      </c>
      <c r="BH9" s="22">
        <v>2320</v>
      </c>
      <c r="BI9" s="328">
        <v>0.88888888888888884</v>
      </c>
      <c r="BJ9" s="329">
        <v>1.0264305876315114</v>
      </c>
      <c r="BK9" s="322">
        <v>115</v>
      </c>
      <c r="BL9" s="328">
        <v>4.4061302681992334E-2</v>
      </c>
      <c r="BM9" s="329">
        <v>1.3812320589966249</v>
      </c>
      <c r="BN9" s="322">
        <v>70</v>
      </c>
      <c r="BO9" s="322">
        <v>40</v>
      </c>
      <c r="BP9" s="22">
        <v>110</v>
      </c>
      <c r="BQ9" s="328">
        <v>4.2145593869731802E-2</v>
      </c>
      <c r="BR9" s="329">
        <v>0.5679999173818302</v>
      </c>
      <c r="BS9" s="322">
        <v>70</v>
      </c>
      <c r="BT9" s="29" t="s">
        <v>7</v>
      </c>
      <c r="BU9" s="29" t="s">
        <v>7</v>
      </c>
      <c r="BV9" s="213" t="s">
        <v>7</v>
      </c>
    </row>
    <row r="10" spans="1:75" ht="13.5" thickBot="1" x14ac:dyDescent="0.25">
      <c r="A10" s="171" t="s">
        <v>268</v>
      </c>
      <c r="B10" s="321">
        <v>9150007</v>
      </c>
      <c r="C10" s="13">
        <v>9150007</v>
      </c>
      <c r="D10" s="13">
        <v>1</v>
      </c>
      <c r="E10" s="13"/>
      <c r="F10" s="117"/>
      <c r="G10" s="22"/>
      <c r="H10" s="22"/>
      <c r="I10" s="23"/>
      <c r="J10" s="24">
        <v>7</v>
      </c>
      <c r="K10" s="322">
        <v>2.13</v>
      </c>
      <c r="L10" s="22">
        <v>213</v>
      </c>
      <c r="M10" s="25">
        <v>2.13</v>
      </c>
      <c r="N10" s="26">
        <v>213</v>
      </c>
      <c r="O10" s="322">
        <v>8491</v>
      </c>
      <c r="P10" s="22">
        <v>8150</v>
      </c>
      <c r="Q10" s="22">
        <v>8150</v>
      </c>
      <c r="R10" s="22">
        <v>7636</v>
      </c>
      <c r="S10" s="323">
        <v>341</v>
      </c>
      <c r="T10" s="324">
        <v>4.1840490797546009E-2</v>
      </c>
      <c r="U10" s="322">
        <v>3994.6</v>
      </c>
      <c r="V10" s="29">
        <v>3834.4</v>
      </c>
      <c r="W10" s="322">
        <v>4177</v>
      </c>
      <c r="X10" s="13">
        <v>1</v>
      </c>
      <c r="Y10" s="30">
        <v>3916</v>
      </c>
      <c r="Z10" s="325">
        <v>3916</v>
      </c>
      <c r="AA10" s="266">
        <v>3420</v>
      </c>
      <c r="AB10" s="267">
        <v>261</v>
      </c>
      <c r="AC10" s="326">
        <v>6.6649642492339123E-2</v>
      </c>
      <c r="AD10" s="267">
        <v>496</v>
      </c>
      <c r="AE10" s="268">
        <v>0.14502923976608187</v>
      </c>
      <c r="AF10" s="322">
        <v>3989</v>
      </c>
      <c r="AG10" s="30">
        <v>3738</v>
      </c>
      <c r="AH10" s="22">
        <v>3738</v>
      </c>
      <c r="AI10" s="266">
        <v>3305</v>
      </c>
      <c r="AJ10" s="267">
        <v>251</v>
      </c>
      <c r="AK10" s="326">
        <v>6.7148207597645795E-2</v>
      </c>
      <c r="AL10" s="327">
        <v>18.727699530516432</v>
      </c>
      <c r="AM10" s="27">
        <v>433</v>
      </c>
      <c r="AN10" s="181">
        <v>0.13101361573373677</v>
      </c>
      <c r="AO10" s="31">
        <v>17.549295774647888</v>
      </c>
      <c r="AP10" s="32">
        <v>3795</v>
      </c>
      <c r="AQ10" s="22">
        <v>2765</v>
      </c>
      <c r="AR10" s="22">
        <v>315</v>
      </c>
      <c r="AS10" s="27">
        <v>3080</v>
      </c>
      <c r="AT10" s="28">
        <v>0.81159420289855078</v>
      </c>
      <c r="AU10" s="33">
        <v>0.9582574171006375</v>
      </c>
      <c r="AV10" s="22">
        <v>255</v>
      </c>
      <c r="AW10" s="28">
        <v>6.7193675889328064E-2</v>
      </c>
      <c r="AX10" s="34">
        <v>1.4696458058513171</v>
      </c>
      <c r="AY10" s="22">
        <v>270</v>
      </c>
      <c r="AZ10" s="22">
        <v>100</v>
      </c>
      <c r="BA10" s="27">
        <v>370</v>
      </c>
      <c r="BB10" s="28">
        <v>9.7496706192358368E-2</v>
      </c>
      <c r="BC10" s="34">
        <v>1.2351517855496086</v>
      </c>
      <c r="BD10" s="22">
        <v>95</v>
      </c>
      <c r="BE10" s="322">
        <v>3830</v>
      </c>
      <c r="BF10" s="322">
        <v>2805</v>
      </c>
      <c r="BG10" s="322">
        <v>270</v>
      </c>
      <c r="BH10" s="22">
        <v>3075</v>
      </c>
      <c r="BI10" s="328">
        <v>0.80287206266318534</v>
      </c>
      <c r="BJ10" s="329">
        <v>0.92710399845633407</v>
      </c>
      <c r="BK10" s="322">
        <v>345</v>
      </c>
      <c r="BL10" s="328">
        <v>9.0078328981723244E-2</v>
      </c>
      <c r="BM10" s="329">
        <v>2.8237720683925782</v>
      </c>
      <c r="BN10" s="322">
        <v>270</v>
      </c>
      <c r="BO10" s="322">
        <v>55</v>
      </c>
      <c r="BP10" s="22">
        <v>325</v>
      </c>
      <c r="BQ10" s="328">
        <v>8.4856396866840725E-2</v>
      </c>
      <c r="BR10" s="329">
        <v>1.1436172084479881</v>
      </c>
      <c r="BS10" s="322">
        <v>75</v>
      </c>
      <c r="BT10" s="29" t="s">
        <v>7</v>
      </c>
      <c r="BU10" s="29" t="s">
        <v>7</v>
      </c>
      <c r="BV10" s="213" t="s">
        <v>7</v>
      </c>
      <c r="BW10" s="184" t="s">
        <v>289</v>
      </c>
    </row>
    <row r="11" spans="1:75" ht="13.5" thickBot="1" x14ac:dyDescent="0.25">
      <c r="A11" s="172" t="s">
        <v>284</v>
      </c>
      <c r="B11" s="339">
        <v>9150008</v>
      </c>
      <c r="C11" s="19">
        <v>9150008</v>
      </c>
      <c r="D11" s="19">
        <v>1</v>
      </c>
      <c r="E11" s="19"/>
      <c r="F11" s="118"/>
      <c r="G11" s="36"/>
      <c r="H11" s="36"/>
      <c r="I11" s="37"/>
      <c r="J11" s="38">
        <v>8</v>
      </c>
      <c r="K11" s="340">
        <v>10.199999999999999</v>
      </c>
      <c r="L11" s="36">
        <v>1019.9999999999999</v>
      </c>
      <c r="M11" s="39">
        <v>10.210000000000001</v>
      </c>
      <c r="N11" s="40">
        <v>1021.0000000000001</v>
      </c>
      <c r="O11" s="340">
        <v>7983</v>
      </c>
      <c r="P11" s="36">
        <v>6777</v>
      </c>
      <c r="Q11" s="36">
        <v>6777</v>
      </c>
      <c r="R11" s="36">
        <v>6533</v>
      </c>
      <c r="S11" s="341">
        <v>1206</v>
      </c>
      <c r="T11" s="342">
        <v>0.17795484727755645</v>
      </c>
      <c r="U11" s="340">
        <v>782.9</v>
      </c>
      <c r="V11" s="43">
        <v>663.8</v>
      </c>
      <c r="W11" s="340">
        <v>4361</v>
      </c>
      <c r="X11" s="19">
        <v>1</v>
      </c>
      <c r="Y11" s="44">
        <v>3624</v>
      </c>
      <c r="Z11" s="343">
        <v>3624</v>
      </c>
      <c r="AA11" s="269">
        <v>3240</v>
      </c>
      <c r="AB11" s="270">
        <v>737</v>
      </c>
      <c r="AC11" s="344">
        <v>0.2033664459161148</v>
      </c>
      <c r="AD11" s="270">
        <v>384</v>
      </c>
      <c r="AE11" s="271">
        <v>0.11851851851851852</v>
      </c>
      <c r="AF11" s="340">
        <v>4125</v>
      </c>
      <c r="AG11" s="44">
        <v>3469</v>
      </c>
      <c r="AH11" s="36">
        <v>3469</v>
      </c>
      <c r="AI11" s="269">
        <v>3093</v>
      </c>
      <c r="AJ11" s="270">
        <v>656</v>
      </c>
      <c r="AK11" s="344">
        <v>0.18910348803689825</v>
      </c>
      <c r="AL11" s="345">
        <v>4.0441176470588243</v>
      </c>
      <c r="AM11" s="41">
        <v>376</v>
      </c>
      <c r="AN11" s="183">
        <v>0.12156482379566763</v>
      </c>
      <c r="AO11" s="45">
        <v>3.3976493633692453</v>
      </c>
      <c r="AP11" s="46">
        <v>1965</v>
      </c>
      <c r="AQ11" s="36">
        <v>1455</v>
      </c>
      <c r="AR11" s="36">
        <v>80</v>
      </c>
      <c r="AS11" s="41">
        <v>1535</v>
      </c>
      <c r="AT11" s="42">
        <v>0.78117048346055984</v>
      </c>
      <c r="AU11" s="47">
        <v>0.92233582635599798</v>
      </c>
      <c r="AV11" s="422">
        <v>250</v>
      </c>
      <c r="AW11" s="42">
        <v>0.1272264631043257</v>
      </c>
      <c r="AX11" s="48">
        <v>2.7826701757250651</v>
      </c>
      <c r="AY11" s="422">
        <v>65</v>
      </c>
      <c r="AZ11" s="36">
        <v>75</v>
      </c>
      <c r="BA11" s="41">
        <v>140</v>
      </c>
      <c r="BB11" s="42">
        <v>7.124681933842239E-2</v>
      </c>
      <c r="BC11" s="48">
        <v>0.90260111912868035</v>
      </c>
      <c r="BD11" s="422">
        <v>35</v>
      </c>
      <c r="BE11" s="340">
        <v>2370</v>
      </c>
      <c r="BF11" s="340">
        <v>1775</v>
      </c>
      <c r="BG11" s="340">
        <v>90</v>
      </c>
      <c r="BH11" s="36">
        <v>1865</v>
      </c>
      <c r="BI11" s="346">
        <v>0.78691983122362874</v>
      </c>
      <c r="BJ11" s="347">
        <v>0.90868340787947888</v>
      </c>
      <c r="BK11" s="340">
        <v>135</v>
      </c>
      <c r="BL11" s="346">
        <v>5.6962025316455694E-2</v>
      </c>
      <c r="BM11" s="347">
        <v>1.7856434268481409</v>
      </c>
      <c r="BN11" s="340">
        <v>220</v>
      </c>
      <c r="BO11" s="340">
        <v>75</v>
      </c>
      <c r="BP11" s="36">
        <v>295</v>
      </c>
      <c r="BQ11" s="346">
        <v>0.12447257383966245</v>
      </c>
      <c r="BR11" s="347">
        <v>1.6775279493215964</v>
      </c>
      <c r="BS11" s="340">
        <v>55</v>
      </c>
      <c r="BT11" s="43" t="s">
        <v>6</v>
      </c>
      <c r="BU11" s="43" t="s">
        <v>6</v>
      </c>
      <c r="BV11" s="427" t="s">
        <v>5</v>
      </c>
      <c r="BW11" s="184" t="s">
        <v>288</v>
      </c>
    </row>
    <row r="12" spans="1:75" ht="13.5" thickBot="1" x14ac:dyDescent="0.25">
      <c r="A12" s="173" t="s">
        <v>283</v>
      </c>
      <c r="B12" s="356">
        <v>9150009.0099999998</v>
      </c>
      <c r="C12" s="49">
        <v>9150009.0099999998</v>
      </c>
      <c r="D12" s="49">
        <v>1</v>
      </c>
      <c r="E12" s="49"/>
      <c r="F12" s="119"/>
      <c r="G12" s="50"/>
      <c r="H12" s="50"/>
      <c r="I12" s="51"/>
      <c r="J12" s="52">
        <v>9.01</v>
      </c>
      <c r="K12" s="348">
        <v>0.86</v>
      </c>
      <c r="L12" s="50">
        <v>86</v>
      </c>
      <c r="M12" s="53">
        <v>0.87</v>
      </c>
      <c r="N12" s="54">
        <v>87</v>
      </c>
      <c r="O12" s="348">
        <v>3546</v>
      </c>
      <c r="P12" s="50">
        <v>3120</v>
      </c>
      <c r="Q12" s="50">
        <v>3120</v>
      </c>
      <c r="R12" s="50">
        <v>2802</v>
      </c>
      <c r="S12" s="349">
        <v>426</v>
      </c>
      <c r="T12" s="350">
        <v>0.13653846153846153</v>
      </c>
      <c r="U12" s="348">
        <v>4103.7</v>
      </c>
      <c r="V12" s="57">
        <v>3578.4</v>
      </c>
      <c r="W12" s="348">
        <v>2047</v>
      </c>
      <c r="X12" s="49">
        <v>1</v>
      </c>
      <c r="Y12" s="58">
        <v>1837</v>
      </c>
      <c r="Z12" s="351">
        <v>1837</v>
      </c>
      <c r="AA12" s="272">
        <v>1653</v>
      </c>
      <c r="AB12" s="273">
        <v>210</v>
      </c>
      <c r="AC12" s="352">
        <v>0.11431682090364725</v>
      </c>
      <c r="AD12" s="273">
        <v>184</v>
      </c>
      <c r="AE12" s="274">
        <v>0.11131276467029642</v>
      </c>
      <c r="AF12" s="348">
        <v>1976</v>
      </c>
      <c r="AG12" s="58">
        <v>1754</v>
      </c>
      <c r="AH12" s="50">
        <v>1754</v>
      </c>
      <c r="AI12" s="272">
        <v>1592</v>
      </c>
      <c r="AJ12" s="273">
        <v>222</v>
      </c>
      <c r="AK12" s="352">
        <v>0.12656784492588369</v>
      </c>
      <c r="AL12" s="353">
        <v>22.976744186046513</v>
      </c>
      <c r="AM12" s="55">
        <v>162</v>
      </c>
      <c r="AN12" s="182">
        <v>0.10175879396984924</v>
      </c>
      <c r="AO12" s="59">
        <v>20.160919540229884</v>
      </c>
      <c r="AP12" s="60">
        <v>1500</v>
      </c>
      <c r="AQ12" s="50">
        <v>1010</v>
      </c>
      <c r="AR12" s="50">
        <v>75</v>
      </c>
      <c r="AS12" s="55">
        <v>1085</v>
      </c>
      <c r="AT12" s="56">
        <v>0.72333333333333338</v>
      </c>
      <c r="AU12" s="61">
        <v>0.8540469229909432</v>
      </c>
      <c r="AV12" s="50">
        <v>185</v>
      </c>
      <c r="AW12" s="56">
        <v>0.12333333333333334</v>
      </c>
      <c r="AX12" s="62">
        <v>2.6975204683478782</v>
      </c>
      <c r="AY12" s="50">
        <v>115</v>
      </c>
      <c r="AZ12" s="50">
        <v>90</v>
      </c>
      <c r="BA12" s="55">
        <v>205</v>
      </c>
      <c r="BB12" s="56">
        <v>0.13666666666666666</v>
      </c>
      <c r="BC12" s="62">
        <v>1.7313823610143364</v>
      </c>
      <c r="BD12" s="50">
        <v>20</v>
      </c>
      <c r="BE12" s="348">
        <v>1610</v>
      </c>
      <c r="BF12" s="348">
        <v>1055</v>
      </c>
      <c r="BG12" s="348">
        <v>85</v>
      </c>
      <c r="BH12" s="50">
        <v>1140</v>
      </c>
      <c r="BI12" s="354">
        <v>0.70807453416149069</v>
      </c>
      <c r="BJ12" s="355">
        <v>0.8176380302095736</v>
      </c>
      <c r="BK12" s="348">
        <v>110</v>
      </c>
      <c r="BL12" s="354">
        <v>6.8322981366459631E-2</v>
      </c>
      <c r="BM12" s="355">
        <v>2.1417862497322768</v>
      </c>
      <c r="BN12" s="348">
        <v>230</v>
      </c>
      <c r="BO12" s="348">
        <v>75</v>
      </c>
      <c r="BP12" s="50">
        <v>305</v>
      </c>
      <c r="BQ12" s="354">
        <v>0.18944099378881987</v>
      </c>
      <c r="BR12" s="355">
        <v>2.5531131238385427</v>
      </c>
      <c r="BS12" s="348">
        <v>60</v>
      </c>
      <c r="BT12" s="57" t="s">
        <v>5</v>
      </c>
      <c r="BU12" s="57" t="s">
        <v>5</v>
      </c>
      <c r="BV12" s="214" t="s">
        <v>5</v>
      </c>
    </row>
    <row r="13" spans="1:75" ht="13.5" thickBot="1" x14ac:dyDescent="0.25">
      <c r="A13" s="173" t="s">
        <v>280</v>
      </c>
      <c r="B13" s="356">
        <v>9150009.0199999996</v>
      </c>
      <c r="C13" s="49">
        <v>9150009.0199999996</v>
      </c>
      <c r="D13" s="49">
        <v>1</v>
      </c>
      <c r="E13" s="49"/>
      <c r="F13" s="119"/>
      <c r="G13" s="50"/>
      <c r="H13" s="50"/>
      <c r="I13" s="51"/>
      <c r="J13" s="52">
        <v>9.02</v>
      </c>
      <c r="K13" s="348">
        <v>1.49</v>
      </c>
      <c r="L13" s="50">
        <v>149</v>
      </c>
      <c r="M13" s="53">
        <v>1.49</v>
      </c>
      <c r="N13" s="54">
        <v>149</v>
      </c>
      <c r="O13" s="348">
        <v>5055</v>
      </c>
      <c r="P13" s="50">
        <v>4618</v>
      </c>
      <c r="Q13" s="50">
        <v>4618</v>
      </c>
      <c r="R13" s="50">
        <v>4396</v>
      </c>
      <c r="S13" s="349">
        <v>437</v>
      </c>
      <c r="T13" s="350">
        <v>9.4629709831095712E-2</v>
      </c>
      <c r="U13" s="348">
        <v>3386.5</v>
      </c>
      <c r="V13" s="57">
        <v>3093.5</v>
      </c>
      <c r="W13" s="348">
        <v>2488</v>
      </c>
      <c r="X13" s="49">
        <v>1</v>
      </c>
      <c r="Y13" s="58">
        <v>2268</v>
      </c>
      <c r="Z13" s="351">
        <v>2268</v>
      </c>
      <c r="AA13" s="272">
        <v>2109</v>
      </c>
      <c r="AB13" s="273">
        <v>220</v>
      </c>
      <c r="AC13" s="352">
        <v>9.700176366843033E-2</v>
      </c>
      <c r="AD13" s="273">
        <v>159</v>
      </c>
      <c r="AE13" s="274">
        <v>7.5391180654338544E-2</v>
      </c>
      <c r="AF13" s="348">
        <v>2379</v>
      </c>
      <c r="AG13" s="58">
        <v>2194</v>
      </c>
      <c r="AH13" s="50">
        <v>2194</v>
      </c>
      <c r="AI13" s="272">
        <v>1998</v>
      </c>
      <c r="AJ13" s="273">
        <v>185</v>
      </c>
      <c r="AK13" s="352">
        <v>8.4320875113947133E-2</v>
      </c>
      <c r="AL13" s="353">
        <v>15.966442953020135</v>
      </c>
      <c r="AM13" s="55">
        <v>196</v>
      </c>
      <c r="AN13" s="182">
        <v>9.8098098098098094E-2</v>
      </c>
      <c r="AO13" s="59">
        <v>14.724832214765101</v>
      </c>
      <c r="AP13" s="60">
        <v>1915</v>
      </c>
      <c r="AQ13" s="50">
        <v>1255</v>
      </c>
      <c r="AR13" s="50">
        <v>135</v>
      </c>
      <c r="AS13" s="55">
        <v>1390</v>
      </c>
      <c r="AT13" s="56">
        <v>0.72584856396866837</v>
      </c>
      <c r="AU13" s="61">
        <v>0.85701668103433548</v>
      </c>
      <c r="AV13" s="50">
        <v>170</v>
      </c>
      <c r="AW13" s="56">
        <v>8.877284595300261E-2</v>
      </c>
      <c r="AX13" s="62">
        <v>1.9416208296625754</v>
      </c>
      <c r="AY13" s="50">
        <v>70</v>
      </c>
      <c r="AZ13" s="50">
        <v>235</v>
      </c>
      <c r="BA13" s="55">
        <v>305</v>
      </c>
      <c r="BB13" s="56">
        <v>0.15926892950391644</v>
      </c>
      <c r="BC13" s="62">
        <v>2.0177225502491472</v>
      </c>
      <c r="BD13" s="50">
        <v>55</v>
      </c>
      <c r="BE13" s="348">
        <v>1800</v>
      </c>
      <c r="BF13" s="348">
        <v>1295</v>
      </c>
      <c r="BG13" s="348">
        <v>115</v>
      </c>
      <c r="BH13" s="50">
        <v>1410</v>
      </c>
      <c r="BI13" s="354">
        <v>0.78333333333333333</v>
      </c>
      <c r="BJ13" s="355">
        <v>0.90454195535026949</v>
      </c>
      <c r="BK13" s="348">
        <v>60</v>
      </c>
      <c r="BL13" s="354">
        <v>3.3333333333333333E-2</v>
      </c>
      <c r="BM13" s="355">
        <v>1.044932079414838</v>
      </c>
      <c r="BN13" s="348">
        <v>185</v>
      </c>
      <c r="BO13" s="348">
        <v>100</v>
      </c>
      <c r="BP13" s="50">
        <v>285</v>
      </c>
      <c r="BQ13" s="354">
        <v>0.15833333333333333</v>
      </c>
      <c r="BR13" s="355">
        <v>2.1338724168912848</v>
      </c>
      <c r="BS13" s="348">
        <v>45</v>
      </c>
      <c r="BT13" s="57" t="s">
        <v>5</v>
      </c>
      <c r="BU13" s="57" t="s">
        <v>5</v>
      </c>
      <c r="BV13" s="214" t="s">
        <v>5</v>
      </c>
    </row>
    <row r="14" spans="1:75" ht="13.5" thickBot="1" x14ac:dyDescent="0.25">
      <c r="A14" s="172" t="s">
        <v>282</v>
      </c>
      <c r="B14" s="339">
        <v>9150009.0299999993</v>
      </c>
      <c r="C14" s="19">
        <v>9150009.0299999993</v>
      </c>
      <c r="D14" s="19">
        <v>1</v>
      </c>
      <c r="E14" s="19"/>
      <c r="F14" s="118"/>
      <c r="G14" s="36"/>
      <c r="H14" s="36"/>
      <c r="I14" s="37"/>
      <c r="J14" s="38">
        <v>9.0299999999999994</v>
      </c>
      <c r="K14" s="340">
        <v>1.05</v>
      </c>
      <c r="L14" s="36">
        <v>105</v>
      </c>
      <c r="M14" s="39">
        <v>1.04</v>
      </c>
      <c r="N14" s="40">
        <v>104</v>
      </c>
      <c r="O14" s="340">
        <v>3102</v>
      </c>
      <c r="P14" s="36">
        <v>2946</v>
      </c>
      <c r="Q14" s="36">
        <v>2946</v>
      </c>
      <c r="R14" s="36">
        <v>2692</v>
      </c>
      <c r="S14" s="341">
        <v>156</v>
      </c>
      <c r="T14" s="342">
        <v>5.2953156822810592E-2</v>
      </c>
      <c r="U14" s="340">
        <v>2959.9</v>
      </c>
      <c r="V14" s="43">
        <v>2832.4</v>
      </c>
      <c r="W14" s="340">
        <v>1543</v>
      </c>
      <c r="X14" s="19">
        <v>1</v>
      </c>
      <c r="Y14" s="44">
        <v>1529</v>
      </c>
      <c r="Z14" s="343">
        <v>1529</v>
      </c>
      <c r="AA14" s="269">
        <v>1519</v>
      </c>
      <c r="AB14" s="270">
        <v>14</v>
      </c>
      <c r="AC14" s="344">
        <v>9.1563113145846954E-3</v>
      </c>
      <c r="AD14" s="270">
        <v>10</v>
      </c>
      <c r="AE14" s="271">
        <v>6.5832784726793945E-3</v>
      </c>
      <c r="AF14" s="340">
        <v>1485</v>
      </c>
      <c r="AG14" s="44">
        <v>1478</v>
      </c>
      <c r="AH14" s="36">
        <v>1478</v>
      </c>
      <c r="AI14" s="269">
        <v>1460</v>
      </c>
      <c r="AJ14" s="270">
        <v>7</v>
      </c>
      <c r="AK14" s="344">
        <v>4.736129905277402E-3</v>
      </c>
      <c r="AL14" s="345">
        <v>14.142857142857142</v>
      </c>
      <c r="AM14" s="41">
        <v>18</v>
      </c>
      <c r="AN14" s="183">
        <v>1.2328767123287671E-2</v>
      </c>
      <c r="AO14" s="45">
        <v>14.211538461538462</v>
      </c>
      <c r="AP14" s="46">
        <v>1340</v>
      </c>
      <c r="AQ14" s="36">
        <v>930</v>
      </c>
      <c r="AR14" s="36">
        <v>60</v>
      </c>
      <c r="AS14" s="41">
        <v>990</v>
      </c>
      <c r="AT14" s="42">
        <v>0.73880597014925375</v>
      </c>
      <c r="AU14" s="47">
        <v>0.87231562049766187</v>
      </c>
      <c r="AV14" s="422">
        <v>190</v>
      </c>
      <c r="AW14" s="42">
        <v>0.1417910447761194</v>
      </c>
      <c r="AX14" s="48">
        <v>3.1012236122595613</v>
      </c>
      <c r="AY14" s="422">
        <v>60</v>
      </c>
      <c r="AZ14" s="36">
        <v>75</v>
      </c>
      <c r="BA14" s="41">
        <v>135</v>
      </c>
      <c r="BB14" s="42">
        <v>0.10074626865671642</v>
      </c>
      <c r="BC14" s="48">
        <v>1.2763193596847584</v>
      </c>
      <c r="BD14" s="422">
        <v>30</v>
      </c>
      <c r="BE14" s="340">
        <v>1255</v>
      </c>
      <c r="BF14" s="340">
        <v>900</v>
      </c>
      <c r="BG14" s="340">
        <v>65</v>
      </c>
      <c r="BH14" s="36">
        <v>965</v>
      </c>
      <c r="BI14" s="346">
        <v>0.7689243027888446</v>
      </c>
      <c r="BJ14" s="347">
        <v>0.88790335195016701</v>
      </c>
      <c r="BK14" s="340">
        <v>60</v>
      </c>
      <c r="BL14" s="346">
        <v>4.7808764940239043E-2</v>
      </c>
      <c r="BM14" s="347">
        <v>1.4987073648977758</v>
      </c>
      <c r="BN14" s="340">
        <v>140</v>
      </c>
      <c r="BO14" s="340">
        <v>40</v>
      </c>
      <c r="BP14" s="36">
        <v>180</v>
      </c>
      <c r="BQ14" s="346">
        <v>0.14342629482071714</v>
      </c>
      <c r="BR14" s="347">
        <v>1.932968932893762</v>
      </c>
      <c r="BS14" s="340">
        <v>45</v>
      </c>
      <c r="BT14" s="43" t="s">
        <v>6</v>
      </c>
      <c r="BU14" s="43" t="s">
        <v>6</v>
      </c>
      <c r="BV14" s="427" t="s">
        <v>5</v>
      </c>
      <c r="BW14" s="184" t="s">
        <v>288</v>
      </c>
    </row>
    <row r="15" spans="1:75" ht="13.5" thickBot="1" x14ac:dyDescent="0.25">
      <c r="A15" s="173" t="s">
        <v>58</v>
      </c>
      <c r="B15" s="356">
        <v>9150010.0099999998</v>
      </c>
      <c r="C15" s="49">
        <v>9150010.0099999998</v>
      </c>
      <c r="D15" s="49">
        <v>1</v>
      </c>
      <c r="E15" s="49"/>
      <c r="F15" s="119"/>
      <c r="G15" s="50"/>
      <c r="H15" s="50"/>
      <c r="I15" s="51"/>
      <c r="J15" s="52">
        <v>10.01</v>
      </c>
      <c r="K15" s="348">
        <v>1.08</v>
      </c>
      <c r="L15" s="50">
        <v>108</v>
      </c>
      <c r="M15" s="53">
        <v>1.08</v>
      </c>
      <c r="N15" s="54">
        <v>108</v>
      </c>
      <c r="O15" s="348">
        <v>3396</v>
      </c>
      <c r="P15" s="50">
        <v>3224</v>
      </c>
      <c r="Q15" s="50">
        <v>3224</v>
      </c>
      <c r="R15" s="50">
        <v>3095</v>
      </c>
      <c r="S15" s="349">
        <v>172</v>
      </c>
      <c r="T15" s="350">
        <v>5.3349875930521089E-2</v>
      </c>
      <c r="U15" s="348">
        <v>3149.1</v>
      </c>
      <c r="V15" s="57">
        <v>2983</v>
      </c>
      <c r="W15" s="348">
        <v>1689</v>
      </c>
      <c r="X15" s="49">
        <v>1</v>
      </c>
      <c r="Y15" s="58">
        <v>1608</v>
      </c>
      <c r="Z15" s="351">
        <v>1608</v>
      </c>
      <c r="AA15" s="272">
        <v>1615</v>
      </c>
      <c r="AB15" s="273">
        <v>81</v>
      </c>
      <c r="AC15" s="352">
        <v>5.0373134328358209E-2</v>
      </c>
      <c r="AD15" s="273">
        <v>-7</v>
      </c>
      <c r="AE15" s="274">
        <v>-4.3343653250773996E-3</v>
      </c>
      <c r="AF15" s="348">
        <v>1577</v>
      </c>
      <c r="AG15" s="58">
        <v>1519</v>
      </c>
      <c r="AH15" s="50">
        <v>1519</v>
      </c>
      <c r="AI15" s="272">
        <v>1525</v>
      </c>
      <c r="AJ15" s="273">
        <v>58</v>
      </c>
      <c r="AK15" s="352">
        <v>3.8183015141540488E-2</v>
      </c>
      <c r="AL15" s="353">
        <v>14.601851851851851</v>
      </c>
      <c r="AM15" s="55">
        <v>-6</v>
      </c>
      <c r="AN15" s="182">
        <v>-3.9344262295081967E-3</v>
      </c>
      <c r="AO15" s="59">
        <v>14.064814814814815</v>
      </c>
      <c r="AP15" s="60">
        <v>1455</v>
      </c>
      <c r="AQ15" s="50">
        <v>935</v>
      </c>
      <c r="AR15" s="50">
        <v>115</v>
      </c>
      <c r="AS15" s="55">
        <v>1050</v>
      </c>
      <c r="AT15" s="56">
        <v>0.72164948453608246</v>
      </c>
      <c r="AU15" s="61">
        <v>0.85205878582402039</v>
      </c>
      <c r="AV15" s="50">
        <v>165</v>
      </c>
      <c r="AW15" s="56">
        <v>0.1134020618556701</v>
      </c>
      <c r="AX15" s="62">
        <v>2.4803058081772078</v>
      </c>
      <c r="AY15" s="50">
        <v>90</v>
      </c>
      <c r="AZ15" s="50">
        <v>105</v>
      </c>
      <c r="BA15" s="55">
        <v>195</v>
      </c>
      <c r="BB15" s="56">
        <v>0.13402061855670103</v>
      </c>
      <c r="BC15" s="62">
        <v>1.6978604998631914</v>
      </c>
      <c r="BD15" s="50">
        <v>50</v>
      </c>
      <c r="BE15" s="348">
        <v>1370</v>
      </c>
      <c r="BF15" s="348">
        <v>960</v>
      </c>
      <c r="BG15" s="348">
        <v>70</v>
      </c>
      <c r="BH15" s="50">
        <v>1030</v>
      </c>
      <c r="BI15" s="354">
        <v>0.75182481751824815</v>
      </c>
      <c r="BJ15" s="355">
        <v>0.86815798789636045</v>
      </c>
      <c r="BK15" s="348">
        <v>125</v>
      </c>
      <c r="BL15" s="354">
        <v>9.1240875912408759E-2</v>
      </c>
      <c r="BM15" s="355">
        <v>2.860215545843535</v>
      </c>
      <c r="BN15" s="348">
        <v>130</v>
      </c>
      <c r="BO15" s="348">
        <v>65</v>
      </c>
      <c r="BP15" s="50">
        <v>195</v>
      </c>
      <c r="BQ15" s="354">
        <v>0.14233576642335766</v>
      </c>
      <c r="BR15" s="355">
        <v>1.9182717846813699</v>
      </c>
      <c r="BS15" s="348">
        <v>10</v>
      </c>
      <c r="BT15" s="424" t="s">
        <v>5</v>
      </c>
      <c r="BU15" s="57" t="s">
        <v>5</v>
      </c>
      <c r="BV15" s="214" t="s">
        <v>5</v>
      </c>
    </row>
    <row r="16" spans="1:75" ht="13.5" thickBot="1" x14ac:dyDescent="0.25">
      <c r="A16" s="171" t="s">
        <v>277</v>
      </c>
      <c r="B16" s="321">
        <v>9150010.0199999996</v>
      </c>
      <c r="C16" s="13">
        <v>9150010.0199999996</v>
      </c>
      <c r="D16" s="13">
        <v>1</v>
      </c>
      <c r="E16" s="13"/>
      <c r="F16" s="117"/>
      <c r="G16" s="22"/>
      <c r="H16" s="22"/>
      <c r="I16" s="23"/>
      <c r="J16" s="24">
        <v>10.02</v>
      </c>
      <c r="K16" s="322">
        <v>2.0299999999999998</v>
      </c>
      <c r="L16" s="22">
        <v>202.99999999999997</v>
      </c>
      <c r="M16" s="25">
        <v>2.0299999999999998</v>
      </c>
      <c r="N16" s="26">
        <v>202.99999999999997</v>
      </c>
      <c r="O16" s="322">
        <v>4387</v>
      </c>
      <c r="P16" s="22">
        <v>3928</v>
      </c>
      <c r="Q16" s="22">
        <v>3928</v>
      </c>
      <c r="R16" s="22">
        <v>3471</v>
      </c>
      <c r="S16" s="323">
        <v>459</v>
      </c>
      <c r="T16" s="324">
        <v>0.11685336048879837</v>
      </c>
      <c r="U16" s="322">
        <v>2164.8000000000002</v>
      </c>
      <c r="V16" s="29">
        <v>1939.1</v>
      </c>
      <c r="W16" s="322">
        <v>2585</v>
      </c>
      <c r="X16" s="13">
        <v>1</v>
      </c>
      <c r="Y16" s="30">
        <v>2248</v>
      </c>
      <c r="Z16" s="325">
        <v>2248</v>
      </c>
      <c r="AA16" s="266">
        <v>1703</v>
      </c>
      <c r="AB16" s="267">
        <v>337</v>
      </c>
      <c r="AC16" s="326">
        <v>0.14991103202846975</v>
      </c>
      <c r="AD16" s="267">
        <v>545</v>
      </c>
      <c r="AE16" s="268">
        <v>0.32002348796241925</v>
      </c>
      <c r="AF16" s="322">
        <v>2256</v>
      </c>
      <c r="AG16" s="30">
        <v>1874</v>
      </c>
      <c r="AH16" s="22">
        <v>1874</v>
      </c>
      <c r="AI16" s="266">
        <v>1577</v>
      </c>
      <c r="AJ16" s="267">
        <v>382</v>
      </c>
      <c r="AK16" s="326">
        <v>0.20384204909284953</v>
      </c>
      <c r="AL16" s="327">
        <v>11.11330049261084</v>
      </c>
      <c r="AM16" s="27">
        <v>297</v>
      </c>
      <c r="AN16" s="181">
        <v>0.18833227647431833</v>
      </c>
      <c r="AO16" s="31">
        <v>9.2315270935960605</v>
      </c>
      <c r="AP16" s="32">
        <v>1670</v>
      </c>
      <c r="AQ16" s="22">
        <v>1260</v>
      </c>
      <c r="AR16" s="22">
        <v>80</v>
      </c>
      <c r="AS16" s="27">
        <v>1340</v>
      </c>
      <c r="AT16" s="28">
        <v>0.80239520958083832</v>
      </c>
      <c r="AU16" s="33">
        <v>0.94739607340809384</v>
      </c>
      <c r="AV16" s="22">
        <v>95</v>
      </c>
      <c r="AW16" s="28">
        <v>5.6886227544910177E-2</v>
      </c>
      <c r="AX16" s="34">
        <v>1.2442034851580277</v>
      </c>
      <c r="AY16" s="22">
        <v>75</v>
      </c>
      <c r="AZ16" s="22">
        <v>105</v>
      </c>
      <c r="BA16" s="27">
        <v>180</v>
      </c>
      <c r="BB16" s="28">
        <v>0.10778443113772455</v>
      </c>
      <c r="BC16" s="34">
        <v>1.3654833868084442</v>
      </c>
      <c r="BD16" s="22">
        <v>55</v>
      </c>
      <c r="BE16" s="322">
        <v>1445</v>
      </c>
      <c r="BF16" s="322">
        <v>1135</v>
      </c>
      <c r="BG16" s="322">
        <v>75</v>
      </c>
      <c r="BH16" s="22">
        <v>1210</v>
      </c>
      <c r="BI16" s="328">
        <v>0.83737024221453282</v>
      </c>
      <c r="BJ16" s="329">
        <v>0.96694023350407943</v>
      </c>
      <c r="BK16" s="322">
        <v>25</v>
      </c>
      <c r="BL16" s="328">
        <v>1.7301038062283738E-2</v>
      </c>
      <c r="BM16" s="329">
        <v>0.54235229035372223</v>
      </c>
      <c r="BN16" s="322">
        <v>90</v>
      </c>
      <c r="BO16" s="322">
        <v>85</v>
      </c>
      <c r="BP16" s="22">
        <v>175</v>
      </c>
      <c r="BQ16" s="328">
        <v>0.12110726643598616</v>
      </c>
      <c r="BR16" s="329">
        <v>1.6321734021022392</v>
      </c>
      <c r="BS16" s="322">
        <v>35</v>
      </c>
      <c r="BT16" s="29" t="s">
        <v>7</v>
      </c>
      <c r="BU16" s="29" t="s">
        <v>7</v>
      </c>
      <c r="BV16" s="213" t="s">
        <v>7</v>
      </c>
      <c r="BW16" s="184" t="s">
        <v>289</v>
      </c>
    </row>
    <row r="17" spans="1:75" ht="13.5" thickBot="1" x14ac:dyDescent="0.25">
      <c r="A17" s="172" t="s">
        <v>278</v>
      </c>
      <c r="B17" s="339">
        <v>9150010.0299999993</v>
      </c>
      <c r="C17" s="19">
        <v>9150010.0299999993</v>
      </c>
      <c r="D17" s="19">
        <v>1</v>
      </c>
      <c r="E17" s="19"/>
      <c r="F17" s="118"/>
      <c r="G17" s="36"/>
      <c r="H17" s="36"/>
      <c r="I17" s="37"/>
      <c r="J17" s="38">
        <v>10.029999999999999</v>
      </c>
      <c r="K17" s="340">
        <v>1.3</v>
      </c>
      <c r="L17" s="36">
        <v>130</v>
      </c>
      <c r="M17" s="39">
        <v>1.3</v>
      </c>
      <c r="N17" s="40">
        <v>130</v>
      </c>
      <c r="O17" s="340">
        <v>3236</v>
      </c>
      <c r="P17" s="36">
        <v>2908</v>
      </c>
      <c r="Q17" s="36">
        <v>2908</v>
      </c>
      <c r="R17" s="36">
        <v>2883</v>
      </c>
      <c r="S17" s="341">
        <v>328</v>
      </c>
      <c r="T17" s="342">
        <v>0.11279229711141678</v>
      </c>
      <c r="U17" s="340">
        <v>2487.6999999999998</v>
      </c>
      <c r="V17" s="43">
        <v>2236.1</v>
      </c>
      <c r="W17" s="340">
        <v>1769</v>
      </c>
      <c r="X17" s="19">
        <v>1</v>
      </c>
      <c r="Y17" s="44">
        <v>1611</v>
      </c>
      <c r="Z17" s="343">
        <v>1611</v>
      </c>
      <c r="AA17" s="269">
        <v>1440</v>
      </c>
      <c r="AB17" s="270">
        <v>158</v>
      </c>
      <c r="AC17" s="344">
        <v>9.8075729360645555E-2</v>
      </c>
      <c r="AD17" s="270">
        <v>171</v>
      </c>
      <c r="AE17" s="271">
        <v>0.11874999999999999</v>
      </c>
      <c r="AF17" s="340">
        <v>1630</v>
      </c>
      <c r="AG17" s="44">
        <v>1433</v>
      </c>
      <c r="AH17" s="36">
        <v>1433</v>
      </c>
      <c r="AI17" s="269">
        <v>1340</v>
      </c>
      <c r="AJ17" s="270">
        <v>197</v>
      </c>
      <c r="AK17" s="344">
        <v>0.1374738311235171</v>
      </c>
      <c r="AL17" s="345">
        <v>12.538461538461538</v>
      </c>
      <c r="AM17" s="41">
        <v>93</v>
      </c>
      <c r="AN17" s="183">
        <v>6.9402985074626861E-2</v>
      </c>
      <c r="AO17" s="45">
        <v>11.023076923076923</v>
      </c>
      <c r="AP17" s="46">
        <v>1410</v>
      </c>
      <c r="AQ17" s="36">
        <v>995</v>
      </c>
      <c r="AR17" s="36">
        <v>75</v>
      </c>
      <c r="AS17" s="41">
        <v>1070</v>
      </c>
      <c r="AT17" s="42">
        <v>0.75886524822695034</v>
      </c>
      <c r="AU17" s="47">
        <v>0.89599981135435747</v>
      </c>
      <c r="AV17" s="36">
        <v>185</v>
      </c>
      <c r="AW17" s="42">
        <v>0.13120567375886524</v>
      </c>
      <c r="AX17" s="48">
        <v>2.869702625901998</v>
      </c>
      <c r="AY17" s="36">
        <v>35</v>
      </c>
      <c r="AZ17" s="36">
        <v>80</v>
      </c>
      <c r="BA17" s="41">
        <v>115</v>
      </c>
      <c r="BB17" s="42">
        <v>8.1560283687943269E-2</v>
      </c>
      <c r="BC17" s="48">
        <v>1.0332588039265631</v>
      </c>
      <c r="BD17" s="36">
        <v>40</v>
      </c>
      <c r="BE17" s="340">
        <v>1335</v>
      </c>
      <c r="BF17" s="340">
        <v>875</v>
      </c>
      <c r="BG17" s="340">
        <v>50</v>
      </c>
      <c r="BH17" s="36">
        <v>925</v>
      </c>
      <c r="BI17" s="346">
        <v>0.69288389513108617</v>
      </c>
      <c r="BJ17" s="347">
        <v>0.80009687659478779</v>
      </c>
      <c r="BK17" s="340">
        <v>40</v>
      </c>
      <c r="BL17" s="346">
        <v>2.9962546816479401E-2</v>
      </c>
      <c r="BM17" s="347">
        <v>0.9392647904852478</v>
      </c>
      <c r="BN17" s="340">
        <v>265</v>
      </c>
      <c r="BO17" s="340">
        <v>65</v>
      </c>
      <c r="BP17" s="36">
        <v>330</v>
      </c>
      <c r="BQ17" s="346">
        <v>0.24719101123595505</v>
      </c>
      <c r="BR17" s="347">
        <v>3.3314152457675883</v>
      </c>
      <c r="BS17" s="340">
        <v>40</v>
      </c>
      <c r="BT17" s="423" t="s">
        <v>6</v>
      </c>
      <c r="BU17" s="43" t="s">
        <v>6</v>
      </c>
      <c r="BV17" s="214" t="s">
        <v>5</v>
      </c>
      <c r="BW17" s="184" t="s">
        <v>288</v>
      </c>
    </row>
    <row r="18" spans="1:75" ht="13.5" thickBot="1" x14ac:dyDescent="0.25">
      <c r="A18" s="173" t="s">
        <v>279</v>
      </c>
      <c r="B18" s="356">
        <v>9150011</v>
      </c>
      <c r="C18" s="49">
        <v>9150011</v>
      </c>
      <c r="D18" s="49">
        <v>1</v>
      </c>
      <c r="E18" s="49"/>
      <c r="F18" s="119"/>
      <c r="G18" s="50"/>
      <c r="H18" s="50"/>
      <c r="I18" s="51"/>
      <c r="J18" s="52">
        <v>11</v>
      </c>
      <c r="K18" s="348">
        <v>0.94</v>
      </c>
      <c r="L18" s="50">
        <v>94</v>
      </c>
      <c r="M18" s="53">
        <v>0.94</v>
      </c>
      <c r="N18" s="54">
        <v>94</v>
      </c>
      <c r="O18" s="348">
        <v>4643</v>
      </c>
      <c r="P18" s="50">
        <v>3666</v>
      </c>
      <c r="Q18" s="50">
        <v>3666</v>
      </c>
      <c r="R18" s="50">
        <v>3349</v>
      </c>
      <c r="S18" s="349">
        <v>977</v>
      </c>
      <c r="T18" s="350">
        <v>0.26650300054555376</v>
      </c>
      <c r="U18" s="348">
        <v>4923.1000000000004</v>
      </c>
      <c r="V18" s="57">
        <v>3896.3</v>
      </c>
      <c r="W18" s="348">
        <v>2740</v>
      </c>
      <c r="X18" s="49">
        <v>1</v>
      </c>
      <c r="Y18" s="58">
        <v>2187</v>
      </c>
      <c r="Z18" s="351">
        <v>2187</v>
      </c>
      <c r="AA18" s="272">
        <v>2151</v>
      </c>
      <c r="AB18" s="273">
        <v>553</v>
      </c>
      <c r="AC18" s="352">
        <v>0.25285779606767261</v>
      </c>
      <c r="AD18" s="273">
        <v>36</v>
      </c>
      <c r="AE18" s="274">
        <v>1.6736401673640166E-2</v>
      </c>
      <c r="AF18" s="348">
        <v>2619</v>
      </c>
      <c r="AG18" s="58">
        <v>2090</v>
      </c>
      <c r="AH18" s="50">
        <v>2090</v>
      </c>
      <c r="AI18" s="272">
        <v>1989</v>
      </c>
      <c r="AJ18" s="273">
        <v>529</v>
      </c>
      <c r="AK18" s="352">
        <v>0.25311004784688995</v>
      </c>
      <c r="AL18" s="353">
        <v>27.861702127659573</v>
      </c>
      <c r="AM18" s="55">
        <v>101</v>
      </c>
      <c r="AN18" s="182">
        <v>5.077928607340372E-2</v>
      </c>
      <c r="AO18" s="59">
        <v>22.23404255319149</v>
      </c>
      <c r="AP18" s="60">
        <v>2010</v>
      </c>
      <c r="AQ18" s="50">
        <v>1185</v>
      </c>
      <c r="AR18" s="50">
        <v>250</v>
      </c>
      <c r="AS18" s="55">
        <v>1435</v>
      </c>
      <c r="AT18" s="56">
        <v>0.71393034825870649</v>
      </c>
      <c r="AU18" s="61">
        <v>0.84294472418460931</v>
      </c>
      <c r="AV18" s="50">
        <v>300</v>
      </c>
      <c r="AW18" s="56">
        <v>0.14925373134328357</v>
      </c>
      <c r="AX18" s="62">
        <v>3.2644459076416434</v>
      </c>
      <c r="AY18" s="50">
        <v>110</v>
      </c>
      <c r="AZ18" s="50">
        <v>145</v>
      </c>
      <c r="BA18" s="55">
        <v>255</v>
      </c>
      <c r="BB18" s="56">
        <v>0.12686567164179105</v>
      </c>
      <c r="BC18" s="62">
        <v>1.6072169714548812</v>
      </c>
      <c r="BD18" s="50">
        <v>25</v>
      </c>
      <c r="BE18" s="348">
        <v>2325</v>
      </c>
      <c r="BF18" s="348">
        <v>1385</v>
      </c>
      <c r="BG18" s="348">
        <v>125</v>
      </c>
      <c r="BH18" s="50">
        <v>1510</v>
      </c>
      <c r="BI18" s="354">
        <v>0.64946236559139781</v>
      </c>
      <c r="BJ18" s="355">
        <v>0.74995654225334618</v>
      </c>
      <c r="BK18" s="348">
        <v>205</v>
      </c>
      <c r="BL18" s="354">
        <v>8.8172043010752682E-2</v>
      </c>
      <c r="BM18" s="355">
        <v>2.7640138874844102</v>
      </c>
      <c r="BN18" s="348">
        <v>465</v>
      </c>
      <c r="BO18" s="348">
        <v>125</v>
      </c>
      <c r="BP18" s="50">
        <v>590</v>
      </c>
      <c r="BQ18" s="354">
        <v>0.25376344086021507</v>
      </c>
      <c r="BR18" s="355">
        <v>3.4199924644233834</v>
      </c>
      <c r="BS18" s="348">
        <v>20</v>
      </c>
      <c r="BT18" s="57" t="s">
        <v>5</v>
      </c>
      <c r="BU18" s="57" t="s">
        <v>5</v>
      </c>
      <c r="BV18" s="427" t="s">
        <v>5</v>
      </c>
    </row>
    <row r="19" spans="1:75" ht="13.5" thickBot="1" x14ac:dyDescent="0.25">
      <c r="A19" s="172" t="s">
        <v>52</v>
      </c>
      <c r="B19" s="339">
        <v>9150012</v>
      </c>
      <c r="C19" s="19">
        <v>9150012</v>
      </c>
      <c r="D19" s="19">
        <v>1</v>
      </c>
      <c r="E19" s="19"/>
      <c r="F19" s="118"/>
      <c r="G19" s="36"/>
      <c r="H19" s="36"/>
      <c r="I19" s="37"/>
      <c r="J19" s="38">
        <v>12</v>
      </c>
      <c r="K19" s="340">
        <v>1.46</v>
      </c>
      <c r="L19" s="36">
        <v>146</v>
      </c>
      <c r="M19" s="39">
        <v>1.46</v>
      </c>
      <c r="N19" s="40">
        <v>146</v>
      </c>
      <c r="O19" s="340">
        <v>3750</v>
      </c>
      <c r="P19" s="36">
        <v>2606</v>
      </c>
      <c r="Q19" s="36">
        <v>2606</v>
      </c>
      <c r="R19" s="36">
        <v>2219</v>
      </c>
      <c r="S19" s="341">
        <v>1144</v>
      </c>
      <c r="T19" s="342">
        <v>0.43898695318495778</v>
      </c>
      <c r="U19" s="340">
        <v>2576.8000000000002</v>
      </c>
      <c r="V19" s="43">
        <v>1788.1</v>
      </c>
      <c r="W19" s="340">
        <v>3123</v>
      </c>
      <c r="X19" s="19">
        <v>1</v>
      </c>
      <c r="Y19" s="44">
        <v>2029</v>
      </c>
      <c r="Z19" s="343">
        <v>2029</v>
      </c>
      <c r="AA19" s="269">
        <v>1314</v>
      </c>
      <c r="AB19" s="270">
        <v>1094</v>
      </c>
      <c r="AC19" s="344">
        <v>0.53918186298669291</v>
      </c>
      <c r="AD19" s="270">
        <v>715</v>
      </c>
      <c r="AE19" s="271">
        <v>0.54414003044140036</v>
      </c>
      <c r="AF19" s="340">
        <v>2155</v>
      </c>
      <c r="AG19" s="44">
        <v>1569</v>
      </c>
      <c r="AH19" s="36">
        <v>1569</v>
      </c>
      <c r="AI19" s="269">
        <v>950</v>
      </c>
      <c r="AJ19" s="270">
        <v>586</v>
      </c>
      <c r="AK19" s="344">
        <v>0.37348629700446145</v>
      </c>
      <c r="AL19" s="345">
        <v>14.760273972602739</v>
      </c>
      <c r="AM19" s="41">
        <v>619</v>
      </c>
      <c r="AN19" s="183">
        <v>0.65157894736842104</v>
      </c>
      <c r="AO19" s="45">
        <v>10.746575342465754</v>
      </c>
      <c r="AP19" s="46">
        <v>1325</v>
      </c>
      <c r="AQ19" s="36">
        <v>860</v>
      </c>
      <c r="AR19" s="36">
        <v>70</v>
      </c>
      <c r="AS19" s="41">
        <v>930</v>
      </c>
      <c r="AT19" s="42">
        <v>0.70188679245283014</v>
      </c>
      <c r="AU19" s="47">
        <v>0.82872477702625202</v>
      </c>
      <c r="AV19" s="422">
        <v>240</v>
      </c>
      <c r="AW19" s="42">
        <v>0.1811320754716981</v>
      </c>
      <c r="AX19" s="48">
        <v>3.9616822788586887</v>
      </c>
      <c r="AY19" s="422">
        <v>60</v>
      </c>
      <c r="AZ19" s="36">
        <v>80</v>
      </c>
      <c r="BA19" s="41">
        <v>140</v>
      </c>
      <c r="BB19" s="42">
        <v>0.10566037735849057</v>
      </c>
      <c r="BC19" s="48">
        <v>1.3385744898776279</v>
      </c>
      <c r="BD19" s="422">
        <v>20</v>
      </c>
      <c r="BE19" s="340">
        <v>1330</v>
      </c>
      <c r="BF19" s="340">
        <v>845</v>
      </c>
      <c r="BG19" s="340">
        <v>40</v>
      </c>
      <c r="BH19" s="36">
        <v>885</v>
      </c>
      <c r="BI19" s="346">
        <v>0.66541353383458646</v>
      </c>
      <c r="BJ19" s="347">
        <v>0.76837590512076959</v>
      </c>
      <c r="BK19" s="340">
        <v>25</v>
      </c>
      <c r="BL19" s="346">
        <v>1.8796992481203006E-2</v>
      </c>
      <c r="BM19" s="347">
        <v>0.5892474132038561</v>
      </c>
      <c r="BN19" s="340">
        <v>305</v>
      </c>
      <c r="BO19" s="340">
        <v>55</v>
      </c>
      <c r="BP19" s="36">
        <v>360</v>
      </c>
      <c r="BQ19" s="346">
        <v>0.27067669172932329</v>
      </c>
      <c r="BR19" s="347">
        <v>3.6479338507995052</v>
      </c>
      <c r="BS19" s="340">
        <v>55</v>
      </c>
      <c r="BT19" s="423" t="s">
        <v>6</v>
      </c>
      <c r="BU19" s="43" t="s">
        <v>6</v>
      </c>
      <c r="BV19" s="428" t="s">
        <v>75</v>
      </c>
      <c r="BW19" s="184" t="s">
        <v>288</v>
      </c>
    </row>
    <row r="20" spans="1:75" ht="13.5" thickBot="1" x14ac:dyDescent="0.25">
      <c r="A20" s="173" t="s">
        <v>53</v>
      </c>
      <c r="B20" s="356">
        <v>9150013</v>
      </c>
      <c r="C20" s="49">
        <v>9150013</v>
      </c>
      <c r="D20" s="49">
        <v>1</v>
      </c>
      <c r="E20" s="49"/>
      <c r="F20" s="119"/>
      <c r="G20" s="50"/>
      <c r="H20" s="50"/>
      <c r="I20" s="51"/>
      <c r="J20" s="52">
        <v>13</v>
      </c>
      <c r="K20" s="348">
        <v>1.05</v>
      </c>
      <c r="L20" s="50">
        <v>105</v>
      </c>
      <c r="M20" s="53">
        <v>1.05</v>
      </c>
      <c r="N20" s="54">
        <v>105</v>
      </c>
      <c r="O20" s="348">
        <v>1332</v>
      </c>
      <c r="P20" s="50">
        <v>1058</v>
      </c>
      <c r="Q20" s="50">
        <v>1058</v>
      </c>
      <c r="R20" s="50">
        <v>924</v>
      </c>
      <c r="S20" s="349">
        <v>274</v>
      </c>
      <c r="T20" s="350">
        <v>0.25897920604914931</v>
      </c>
      <c r="U20" s="348">
        <v>1273.5</v>
      </c>
      <c r="V20" s="57">
        <v>1011.5</v>
      </c>
      <c r="W20" s="348">
        <v>703</v>
      </c>
      <c r="X20" s="49">
        <v>1</v>
      </c>
      <c r="Y20" s="58">
        <v>518</v>
      </c>
      <c r="Z20" s="351">
        <v>518</v>
      </c>
      <c r="AA20" s="272">
        <v>474</v>
      </c>
      <c r="AB20" s="273">
        <v>185</v>
      </c>
      <c r="AC20" s="352">
        <v>0.35714285714285715</v>
      </c>
      <c r="AD20" s="273">
        <v>44</v>
      </c>
      <c r="AE20" s="274">
        <v>9.2827004219409287E-2</v>
      </c>
      <c r="AF20" s="348">
        <v>677</v>
      </c>
      <c r="AG20" s="58">
        <v>492</v>
      </c>
      <c r="AH20" s="50">
        <v>492</v>
      </c>
      <c r="AI20" s="272">
        <v>456</v>
      </c>
      <c r="AJ20" s="273">
        <v>185</v>
      </c>
      <c r="AK20" s="352">
        <v>0.37601626016260165</v>
      </c>
      <c r="AL20" s="353">
        <v>6.4476190476190478</v>
      </c>
      <c r="AM20" s="55">
        <v>36</v>
      </c>
      <c r="AN20" s="182">
        <v>7.8947368421052627E-2</v>
      </c>
      <c r="AO20" s="59">
        <v>4.6857142857142859</v>
      </c>
      <c r="AP20" s="60">
        <v>640</v>
      </c>
      <c r="AQ20" s="50">
        <v>440</v>
      </c>
      <c r="AR20" s="50">
        <v>10</v>
      </c>
      <c r="AS20" s="55">
        <v>450</v>
      </c>
      <c r="AT20" s="56">
        <v>0.703125</v>
      </c>
      <c r="AU20" s="61">
        <v>0.830186741098627</v>
      </c>
      <c r="AV20" s="50">
        <v>55</v>
      </c>
      <c r="AW20" s="56">
        <v>8.59375E-2</v>
      </c>
      <c r="AX20" s="62">
        <v>1.8796067452592902</v>
      </c>
      <c r="AY20" s="50">
        <v>40</v>
      </c>
      <c r="AZ20" s="50">
        <v>80</v>
      </c>
      <c r="BA20" s="55">
        <v>120</v>
      </c>
      <c r="BB20" s="56">
        <v>0.1875</v>
      </c>
      <c r="BC20" s="62">
        <v>2.3753721416355229</v>
      </c>
      <c r="BD20" s="50">
        <v>20</v>
      </c>
      <c r="BE20" s="348">
        <v>780</v>
      </c>
      <c r="BF20" s="348">
        <v>595</v>
      </c>
      <c r="BG20" s="348">
        <v>25</v>
      </c>
      <c r="BH20" s="50">
        <v>620</v>
      </c>
      <c r="BI20" s="354">
        <v>0.79487179487179482</v>
      </c>
      <c r="BJ20" s="355">
        <v>0.91786581393971689</v>
      </c>
      <c r="BK20" s="348">
        <v>20</v>
      </c>
      <c r="BL20" s="354">
        <v>2.564102564102564E-2</v>
      </c>
      <c r="BM20" s="355">
        <v>0.80379390724218314</v>
      </c>
      <c r="BN20" s="348">
        <v>50</v>
      </c>
      <c r="BO20" s="348">
        <v>55</v>
      </c>
      <c r="BP20" s="50">
        <v>105</v>
      </c>
      <c r="BQ20" s="354">
        <v>0.13461538461538461</v>
      </c>
      <c r="BR20" s="355">
        <v>1.8142235123367199</v>
      </c>
      <c r="BS20" s="348">
        <v>30</v>
      </c>
      <c r="BT20" s="57" t="s">
        <v>5</v>
      </c>
      <c r="BU20" s="57" t="s">
        <v>5</v>
      </c>
      <c r="BV20" s="213" t="s">
        <v>7</v>
      </c>
    </row>
    <row r="21" spans="1:75" ht="13.5" thickBot="1" x14ac:dyDescent="0.25">
      <c r="A21" s="173" t="s">
        <v>281</v>
      </c>
      <c r="B21" s="356">
        <v>9150014</v>
      </c>
      <c r="C21" s="49">
        <v>9150014</v>
      </c>
      <c r="D21" s="49">
        <v>1</v>
      </c>
      <c r="E21" s="49"/>
      <c r="F21" s="119"/>
      <c r="G21" s="50"/>
      <c r="H21" s="50"/>
      <c r="I21" s="51"/>
      <c r="J21" s="52">
        <v>14</v>
      </c>
      <c r="K21" s="348">
        <v>0.91</v>
      </c>
      <c r="L21" s="50">
        <v>91</v>
      </c>
      <c r="M21" s="53">
        <v>0.91</v>
      </c>
      <c r="N21" s="54">
        <v>91</v>
      </c>
      <c r="O21" s="348">
        <v>4185</v>
      </c>
      <c r="P21" s="50">
        <v>3531</v>
      </c>
      <c r="Q21" s="50">
        <v>3531</v>
      </c>
      <c r="R21" s="50">
        <v>3203</v>
      </c>
      <c r="S21" s="349">
        <v>654</v>
      </c>
      <c r="T21" s="350">
        <v>0.18521665250637212</v>
      </c>
      <c r="U21" s="348">
        <v>4615.6000000000004</v>
      </c>
      <c r="V21" s="57">
        <v>3894.3</v>
      </c>
      <c r="W21" s="348">
        <v>2264</v>
      </c>
      <c r="X21" s="49">
        <v>1</v>
      </c>
      <c r="Y21" s="58">
        <v>1851</v>
      </c>
      <c r="Z21" s="351">
        <v>1851</v>
      </c>
      <c r="AA21" s="272">
        <v>1623</v>
      </c>
      <c r="AB21" s="273">
        <v>413</v>
      </c>
      <c r="AC21" s="352">
        <v>0.22312263641274988</v>
      </c>
      <c r="AD21" s="273">
        <v>228</v>
      </c>
      <c r="AE21" s="274">
        <v>0.14048059149722736</v>
      </c>
      <c r="AF21" s="348">
        <v>2110</v>
      </c>
      <c r="AG21" s="58">
        <v>1759</v>
      </c>
      <c r="AH21" s="50">
        <v>1759</v>
      </c>
      <c r="AI21" s="272">
        <v>1512</v>
      </c>
      <c r="AJ21" s="273">
        <v>351</v>
      </c>
      <c r="AK21" s="352">
        <v>0.19954519613416713</v>
      </c>
      <c r="AL21" s="353">
        <v>23.186813186813186</v>
      </c>
      <c r="AM21" s="55">
        <v>247</v>
      </c>
      <c r="AN21" s="182">
        <v>0.16335978835978837</v>
      </c>
      <c r="AO21" s="59">
        <v>19.329670329670328</v>
      </c>
      <c r="AP21" s="60">
        <v>1670</v>
      </c>
      <c r="AQ21" s="50">
        <v>1110</v>
      </c>
      <c r="AR21" s="50">
        <v>80</v>
      </c>
      <c r="AS21" s="55">
        <v>1190</v>
      </c>
      <c r="AT21" s="56">
        <v>0.71257485029940115</v>
      </c>
      <c r="AU21" s="61">
        <v>0.84134427414599378</v>
      </c>
      <c r="AV21" s="50">
        <v>235</v>
      </c>
      <c r="AW21" s="56">
        <v>0.1407185628742515</v>
      </c>
      <c r="AX21" s="62">
        <v>3.0777665159172263</v>
      </c>
      <c r="AY21" s="50">
        <v>70</v>
      </c>
      <c r="AZ21" s="50">
        <v>140</v>
      </c>
      <c r="BA21" s="55">
        <v>210</v>
      </c>
      <c r="BB21" s="56">
        <v>0.12574850299401197</v>
      </c>
      <c r="BC21" s="62">
        <v>1.5930639512765181</v>
      </c>
      <c r="BD21" s="50">
        <v>45</v>
      </c>
      <c r="BE21" s="348">
        <v>1855</v>
      </c>
      <c r="BF21" s="348">
        <v>1200</v>
      </c>
      <c r="BG21" s="348">
        <v>105</v>
      </c>
      <c r="BH21" s="50">
        <v>1305</v>
      </c>
      <c r="BI21" s="354">
        <v>0.70350404312668469</v>
      </c>
      <c r="BJ21" s="355">
        <v>0.81236032693612548</v>
      </c>
      <c r="BK21" s="348">
        <v>70</v>
      </c>
      <c r="BL21" s="354">
        <v>3.7735849056603772E-2</v>
      </c>
      <c r="BM21" s="355">
        <v>1.1829419766960432</v>
      </c>
      <c r="BN21" s="348">
        <v>285</v>
      </c>
      <c r="BO21" s="348">
        <v>110</v>
      </c>
      <c r="BP21" s="50">
        <v>395</v>
      </c>
      <c r="BQ21" s="354">
        <v>0.21293800539083557</v>
      </c>
      <c r="BR21" s="355">
        <v>2.8697844392295897</v>
      </c>
      <c r="BS21" s="348">
        <v>85</v>
      </c>
      <c r="BT21" s="424" t="s">
        <v>5</v>
      </c>
      <c r="BU21" s="57" t="s">
        <v>5</v>
      </c>
      <c r="BV21" s="214" t="s">
        <v>5</v>
      </c>
    </row>
    <row r="22" spans="1:75" ht="13.5" thickBot="1" x14ac:dyDescent="0.25">
      <c r="A22" s="171" t="s">
        <v>57</v>
      </c>
      <c r="B22" s="321">
        <v>9150015</v>
      </c>
      <c r="C22" s="13">
        <v>9150015</v>
      </c>
      <c r="D22" s="13">
        <v>1</v>
      </c>
      <c r="E22" s="13"/>
      <c r="F22" s="117"/>
      <c r="G22" s="22"/>
      <c r="H22" s="22"/>
      <c r="I22" s="23"/>
      <c r="J22" s="24">
        <v>15</v>
      </c>
      <c r="K22" s="322">
        <v>3.04</v>
      </c>
      <c r="L22" s="22">
        <v>304</v>
      </c>
      <c r="M22" s="25">
        <v>3.07</v>
      </c>
      <c r="N22" s="26">
        <v>307</v>
      </c>
      <c r="O22" s="322">
        <v>6095</v>
      </c>
      <c r="P22" s="22">
        <v>5993</v>
      </c>
      <c r="Q22" s="22">
        <v>5993</v>
      </c>
      <c r="R22" s="22">
        <v>5192</v>
      </c>
      <c r="S22" s="323">
        <v>102</v>
      </c>
      <c r="T22" s="324">
        <v>1.7019856499249125E-2</v>
      </c>
      <c r="U22" s="322">
        <v>2003.7</v>
      </c>
      <c r="V22" s="29">
        <v>1951.9</v>
      </c>
      <c r="W22" s="322">
        <v>2655</v>
      </c>
      <c r="X22" s="13">
        <v>1</v>
      </c>
      <c r="Y22" s="30">
        <v>2453</v>
      </c>
      <c r="Z22" s="325">
        <v>2453</v>
      </c>
      <c r="AA22" s="266">
        <v>1967</v>
      </c>
      <c r="AB22" s="267">
        <v>202</v>
      </c>
      <c r="AC22" s="326">
        <v>8.2348145128414194E-2</v>
      </c>
      <c r="AD22" s="267">
        <v>486</v>
      </c>
      <c r="AE22" s="268">
        <v>0.24707676664972039</v>
      </c>
      <c r="AF22" s="322">
        <v>2543</v>
      </c>
      <c r="AG22" s="30">
        <v>2350</v>
      </c>
      <c r="AH22" s="22">
        <v>2350</v>
      </c>
      <c r="AI22" s="266">
        <v>1904</v>
      </c>
      <c r="AJ22" s="267">
        <v>193</v>
      </c>
      <c r="AK22" s="326">
        <v>8.212765957446809E-2</v>
      </c>
      <c r="AL22" s="327">
        <v>8.3651315789473681</v>
      </c>
      <c r="AM22" s="27">
        <v>446</v>
      </c>
      <c r="AN22" s="181">
        <v>0.2342436974789916</v>
      </c>
      <c r="AO22" s="31">
        <v>7.6547231270358305</v>
      </c>
      <c r="AP22" s="32">
        <v>3135</v>
      </c>
      <c r="AQ22" s="22">
        <v>2410</v>
      </c>
      <c r="AR22" s="22">
        <v>150</v>
      </c>
      <c r="AS22" s="27">
        <v>2560</v>
      </c>
      <c r="AT22" s="28">
        <v>0.81658692185007975</v>
      </c>
      <c r="AU22" s="33">
        <v>0.96415237045258939</v>
      </c>
      <c r="AV22" s="22">
        <v>155</v>
      </c>
      <c r="AW22" s="28">
        <v>4.9441786283891544E-2</v>
      </c>
      <c r="AX22" s="34">
        <v>1.0813802472363148</v>
      </c>
      <c r="AY22" s="22">
        <v>145</v>
      </c>
      <c r="AZ22" s="22">
        <v>185</v>
      </c>
      <c r="BA22" s="27">
        <v>330</v>
      </c>
      <c r="BB22" s="28">
        <v>0.10526315789473684</v>
      </c>
      <c r="BC22" s="34">
        <v>1.3335422549532758</v>
      </c>
      <c r="BD22" s="22">
        <v>85</v>
      </c>
      <c r="BE22" s="322">
        <v>2695</v>
      </c>
      <c r="BF22" s="322">
        <v>2060</v>
      </c>
      <c r="BG22" s="322">
        <v>160</v>
      </c>
      <c r="BH22" s="22">
        <v>2220</v>
      </c>
      <c r="BI22" s="328">
        <v>0.82374768089053807</v>
      </c>
      <c r="BJ22" s="329">
        <v>0.95120979317614096</v>
      </c>
      <c r="BK22" s="322">
        <v>65</v>
      </c>
      <c r="BL22" s="328">
        <v>2.4118738404452691E-2</v>
      </c>
      <c r="BM22" s="329">
        <v>0.756073304214818</v>
      </c>
      <c r="BN22" s="322">
        <v>160</v>
      </c>
      <c r="BO22" s="322">
        <v>180</v>
      </c>
      <c r="BP22" s="22">
        <v>340</v>
      </c>
      <c r="BQ22" s="328">
        <v>0.12615955473098331</v>
      </c>
      <c r="BR22" s="329">
        <v>1.7002635408488316</v>
      </c>
      <c r="BS22" s="322">
        <v>75</v>
      </c>
      <c r="BT22" s="357" t="s">
        <v>7</v>
      </c>
      <c r="BU22" s="29" t="s">
        <v>7</v>
      </c>
      <c r="BV22" s="213" t="s">
        <v>7</v>
      </c>
      <c r="BW22" s="184" t="s">
        <v>289</v>
      </c>
    </row>
    <row r="23" spans="1:75" ht="13.5" thickBot="1" x14ac:dyDescent="0.25">
      <c r="A23" s="171" t="s">
        <v>267</v>
      </c>
      <c r="B23" s="321">
        <v>9150016</v>
      </c>
      <c r="C23" s="13">
        <v>9150016</v>
      </c>
      <c r="D23" s="13">
        <v>1</v>
      </c>
      <c r="E23" s="13"/>
      <c r="F23" s="117"/>
      <c r="G23" s="22"/>
      <c r="H23" s="22"/>
      <c r="I23" s="23"/>
      <c r="J23" s="24">
        <v>16</v>
      </c>
      <c r="K23" s="322">
        <v>2.9</v>
      </c>
      <c r="L23" s="22">
        <v>290</v>
      </c>
      <c r="M23" s="25">
        <v>2.9</v>
      </c>
      <c r="N23" s="26">
        <v>290</v>
      </c>
      <c r="O23" s="322">
        <v>4293</v>
      </c>
      <c r="P23" s="22">
        <v>3933</v>
      </c>
      <c r="Q23" s="22">
        <v>3933</v>
      </c>
      <c r="R23" s="22">
        <v>3880</v>
      </c>
      <c r="S23" s="323">
        <v>360</v>
      </c>
      <c r="T23" s="324">
        <v>9.1533180778032033E-2</v>
      </c>
      <c r="U23" s="322">
        <v>1480.8</v>
      </c>
      <c r="V23" s="29">
        <v>1355.2</v>
      </c>
      <c r="W23" s="322">
        <v>1699</v>
      </c>
      <c r="X23" s="13">
        <v>1</v>
      </c>
      <c r="Y23" s="30">
        <v>1580</v>
      </c>
      <c r="Z23" s="325">
        <v>1580</v>
      </c>
      <c r="AA23" s="266">
        <v>1345</v>
      </c>
      <c r="AB23" s="267">
        <v>119</v>
      </c>
      <c r="AC23" s="326">
        <v>7.5316455696202531E-2</v>
      </c>
      <c r="AD23" s="267">
        <v>235</v>
      </c>
      <c r="AE23" s="268">
        <v>0.17472118959107807</v>
      </c>
      <c r="AF23" s="322">
        <v>1571</v>
      </c>
      <c r="AG23" s="30">
        <v>1503</v>
      </c>
      <c r="AH23" s="22">
        <v>1503</v>
      </c>
      <c r="AI23" s="266">
        <v>1307</v>
      </c>
      <c r="AJ23" s="267">
        <v>68</v>
      </c>
      <c r="AK23" s="326">
        <v>4.5242847638057221E-2</v>
      </c>
      <c r="AL23" s="327">
        <v>5.4172413793103447</v>
      </c>
      <c r="AM23" s="27">
        <v>196</v>
      </c>
      <c r="AN23" s="181">
        <v>0.14996174445294569</v>
      </c>
      <c r="AO23" s="31">
        <v>5.182758620689655</v>
      </c>
      <c r="AP23" s="32">
        <v>1810</v>
      </c>
      <c r="AQ23" s="22">
        <v>1470</v>
      </c>
      <c r="AR23" s="22">
        <v>115</v>
      </c>
      <c r="AS23" s="27">
        <v>1585</v>
      </c>
      <c r="AT23" s="28">
        <v>0.87569060773480667</v>
      </c>
      <c r="AU23" s="33">
        <v>1.033936685292139</v>
      </c>
      <c r="AV23" s="22">
        <v>60</v>
      </c>
      <c r="AW23" s="28">
        <v>3.3149171270718231E-2</v>
      </c>
      <c r="AX23" s="34">
        <v>0.72503163252593406</v>
      </c>
      <c r="AY23" s="22">
        <v>110</v>
      </c>
      <c r="AZ23" s="22">
        <v>20</v>
      </c>
      <c r="BA23" s="27">
        <v>130</v>
      </c>
      <c r="BB23" s="28">
        <v>7.18232044198895E-2</v>
      </c>
      <c r="BC23" s="34">
        <v>0.90990314081066059</v>
      </c>
      <c r="BD23" s="22">
        <v>35</v>
      </c>
      <c r="BE23" s="322">
        <v>1820</v>
      </c>
      <c r="BF23" s="322">
        <v>1415</v>
      </c>
      <c r="BG23" s="322">
        <v>155</v>
      </c>
      <c r="BH23" s="22">
        <v>1570</v>
      </c>
      <c r="BI23" s="328">
        <v>0.86263736263736268</v>
      </c>
      <c r="BJ23" s="329">
        <v>0.99611704692536107</v>
      </c>
      <c r="BK23" s="322">
        <v>145</v>
      </c>
      <c r="BL23" s="328">
        <v>7.9670329670329665E-2</v>
      </c>
      <c r="BM23" s="329">
        <v>2.4975024975024973</v>
      </c>
      <c r="BN23" s="322">
        <v>35</v>
      </c>
      <c r="BO23" s="322">
        <v>35</v>
      </c>
      <c r="BP23" s="22">
        <v>70</v>
      </c>
      <c r="BQ23" s="328">
        <v>3.8461538461538464E-2</v>
      </c>
      <c r="BR23" s="329">
        <v>0.51834957495334855</v>
      </c>
      <c r="BS23" s="322">
        <v>35</v>
      </c>
      <c r="BT23" s="357" t="s">
        <v>7</v>
      </c>
      <c r="BU23" s="29" t="s">
        <v>7</v>
      </c>
      <c r="BV23" s="213" t="s">
        <v>7</v>
      </c>
    </row>
    <row r="24" spans="1:75" ht="13.5" thickBot="1" x14ac:dyDescent="0.25">
      <c r="A24" s="171" t="s">
        <v>269</v>
      </c>
      <c r="B24" s="321">
        <v>9150017</v>
      </c>
      <c r="C24" s="13">
        <v>9150017</v>
      </c>
      <c r="D24" s="13">
        <v>1</v>
      </c>
      <c r="E24" s="13"/>
      <c r="F24" s="117"/>
      <c r="G24" s="22"/>
      <c r="H24" s="22"/>
      <c r="I24" s="23"/>
      <c r="J24" s="24">
        <v>17</v>
      </c>
      <c r="K24" s="322">
        <v>2.59</v>
      </c>
      <c r="L24" s="22">
        <v>259</v>
      </c>
      <c r="M24" s="25">
        <v>2.59</v>
      </c>
      <c r="N24" s="26">
        <v>259</v>
      </c>
      <c r="O24" s="322">
        <v>5981</v>
      </c>
      <c r="P24" s="22">
        <v>5651</v>
      </c>
      <c r="Q24" s="22">
        <v>5651</v>
      </c>
      <c r="R24" s="22">
        <v>5453</v>
      </c>
      <c r="S24" s="323">
        <v>330</v>
      </c>
      <c r="T24" s="324">
        <v>5.839674393912582E-2</v>
      </c>
      <c r="U24" s="322">
        <v>2309.4</v>
      </c>
      <c r="V24" s="29">
        <v>2181.9</v>
      </c>
      <c r="W24" s="322">
        <v>2190</v>
      </c>
      <c r="X24" s="13">
        <v>1</v>
      </c>
      <c r="Y24" s="30">
        <v>2129</v>
      </c>
      <c r="Z24" s="325">
        <v>2129</v>
      </c>
      <c r="AA24" s="266">
        <v>1887</v>
      </c>
      <c r="AB24" s="267">
        <v>61</v>
      </c>
      <c r="AC24" s="326">
        <v>2.8651949271958667E-2</v>
      </c>
      <c r="AD24" s="267">
        <v>242</v>
      </c>
      <c r="AE24" s="268">
        <v>0.1282458929517753</v>
      </c>
      <c r="AF24" s="322">
        <v>2102</v>
      </c>
      <c r="AG24" s="30">
        <v>2039</v>
      </c>
      <c r="AH24" s="22">
        <v>2039</v>
      </c>
      <c r="AI24" s="266">
        <v>1824</v>
      </c>
      <c r="AJ24" s="267">
        <v>63</v>
      </c>
      <c r="AK24" s="326">
        <v>3.089749877390878E-2</v>
      </c>
      <c r="AL24" s="327">
        <v>8.115830115830116</v>
      </c>
      <c r="AM24" s="27">
        <v>215</v>
      </c>
      <c r="AN24" s="181">
        <v>0.11787280701754387</v>
      </c>
      <c r="AO24" s="31">
        <v>7.8725868725868722</v>
      </c>
      <c r="AP24" s="32">
        <v>2875</v>
      </c>
      <c r="AQ24" s="22">
        <v>2335</v>
      </c>
      <c r="AR24" s="22">
        <v>180</v>
      </c>
      <c r="AS24" s="27">
        <v>2515</v>
      </c>
      <c r="AT24" s="28">
        <v>0.87478260869565216</v>
      </c>
      <c r="AU24" s="33">
        <v>1.0328646017177585</v>
      </c>
      <c r="AV24" s="22">
        <v>65</v>
      </c>
      <c r="AW24" s="28">
        <v>2.2608695652173914E-2</v>
      </c>
      <c r="AX24" s="34">
        <v>0.49449258879232549</v>
      </c>
      <c r="AY24" s="22">
        <v>195</v>
      </c>
      <c r="AZ24" s="22">
        <v>40</v>
      </c>
      <c r="BA24" s="27">
        <v>235</v>
      </c>
      <c r="BB24" s="28">
        <v>8.1739130434782606E-2</v>
      </c>
      <c r="BC24" s="34">
        <v>1.0355245510202395</v>
      </c>
      <c r="BD24" s="22">
        <v>65</v>
      </c>
      <c r="BE24" s="322">
        <v>3050</v>
      </c>
      <c r="BF24" s="322">
        <v>2415</v>
      </c>
      <c r="BG24" s="322">
        <v>245</v>
      </c>
      <c r="BH24" s="22">
        <v>2660</v>
      </c>
      <c r="BI24" s="328">
        <v>0.87213114754098364</v>
      </c>
      <c r="BJ24" s="329">
        <v>1.0070798470450157</v>
      </c>
      <c r="BK24" s="322">
        <v>240</v>
      </c>
      <c r="BL24" s="328">
        <v>7.8688524590163941E-2</v>
      </c>
      <c r="BM24" s="329">
        <v>2.4667249087825689</v>
      </c>
      <c r="BN24" s="322">
        <v>70</v>
      </c>
      <c r="BO24" s="322">
        <v>30</v>
      </c>
      <c r="BP24" s="22">
        <v>100</v>
      </c>
      <c r="BQ24" s="328">
        <v>3.2786885245901641E-2</v>
      </c>
      <c r="BR24" s="329">
        <v>0.44187176881269058</v>
      </c>
      <c r="BS24" s="322">
        <v>50</v>
      </c>
      <c r="BT24" s="357" t="s">
        <v>7</v>
      </c>
      <c r="BU24" s="29" t="s">
        <v>7</v>
      </c>
      <c r="BV24" s="213" t="s">
        <v>7</v>
      </c>
    </row>
    <row r="25" spans="1:75" ht="13.5" thickBot="1" x14ac:dyDescent="0.25">
      <c r="A25" s="171" t="s">
        <v>54</v>
      </c>
      <c r="B25" s="321">
        <v>9150018.0099999998</v>
      </c>
      <c r="C25" s="13">
        <v>9150018.0099999998</v>
      </c>
      <c r="D25" s="13">
        <v>1</v>
      </c>
      <c r="E25" s="13">
        <v>9150018</v>
      </c>
      <c r="F25" s="117">
        <v>0.56167622100000003</v>
      </c>
      <c r="G25" s="22">
        <v>3427</v>
      </c>
      <c r="H25" s="22">
        <v>1964</v>
      </c>
      <c r="I25" s="23">
        <v>1507</v>
      </c>
      <c r="J25" s="24"/>
      <c r="K25" s="322">
        <v>2.0099999999999998</v>
      </c>
      <c r="L25" s="22">
        <v>200.99999999999997</v>
      </c>
      <c r="M25" s="25">
        <v>2.02</v>
      </c>
      <c r="N25" s="26">
        <v>202</v>
      </c>
      <c r="O25" s="322">
        <v>1847</v>
      </c>
      <c r="P25" s="22">
        <v>1664</v>
      </c>
      <c r="Q25" s="22">
        <v>1664</v>
      </c>
      <c r="R25" s="22">
        <v>1917</v>
      </c>
      <c r="S25" s="323">
        <v>183</v>
      </c>
      <c r="T25" s="324">
        <v>0.10997596153846154</v>
      </c>
      <c r="U25" s="322">
        <v>918.8</v>
      </c>
      <c r="V25" s="29">
        <v>825</v>
      </c>
      <c r="W25" s="322">
        <v>999</v>
      </c>
      <c r="X25" s="13">
        <v>1</v>
      </c>
      <c r="Y25" s="30">
        <v>1377</v>
      </c>
      <c r="Z25" s="325">
        <v>1377</v>
      </c>
      <c r="AA25" s="22">
        <v>1103.132098044</v>
      </c>
      <c r="AB25" s="267">
        <v>-378</v>
      </c>
      <c r="AC25" s="326">
        <v>-0.27450980392156865</v>
      </c>
      <c r="AD25" s="267">
        <v>273.86790195599997</v>
      </c>
      <c r="AE25" s="268">
        <v>0.24826392273563991</v>
      </c>
      <c r="AF25" s="322">
        <v>937</v>
      </c>
      <c r="AG25" s="30">
        <v>852</v>
      </c>
      <c r="AH25" s="22">
        <v>852</v>
      </c>
      <c r="AI25" s="22">
        <v>846.44606504700005</v>
      </c>
      <c r="AJ25" s="267">
        <v>85</v>
      </c>
      <c r="AK25" s="326">
        <v>9.9765258215962438E-2</v>
      </c>
      <c r="AL25" s="327">
        <v>4.6616915422885583</v>
      </c>
      <c r="AM25" s="27">
        <v>5.5539349529999527</v>
      </c>
      <c r="AN25" s="181">
        <v>6.5614753052122268E-3</v>
      </c>
      <c r="AO25" s="31">
        <v>4.217821782178218</v>
      </c>
      <c r="AP25" s="32">
        <v>720</v>
      </c>
      <c r="AQ25" s="22">
        <v>650</v>
      </c>
      <c r="AR25" s="22">
        <v>20</v>
      </c>
      <c r="AS25" s="27">
        <v>670</v>
      </c>
      <c r="AT25" s="28">
        <v>0.93055555555555558</v>
      </c>
      <c r="AU25" s="33">
        <v>1.0987162795774423</v>
      </c>
      <c r="AV25" s="22">
        <v>20</v>
      </c>
      <c r="AW25" s="28">
        <v>2.7777777777777776E-2</v>
      </c>
      <c r="AX25" s="34">
        <v>0.60754965503330582</v>
      </c>
      <c r="AY25" s="22">
        <v>15</v>
      </c>
      <c r="AZ25" s="22">
        <v>0</v>
      </c>
      <c r="BA25" s="27">
        <v>15</v>
      </c>
      <c r="BB25" s="28">
        <v>2.0833333333333332E-2</v>
      </c>
      <c r="BC25" s="34">
        <v>0.26393023795950249</v>
      </c>
      <c r="BD25" s="22">
        <v>10</v>
      </c>
      <c r="BE25" s="322">
        <v>750</v>
      </c>
      <c r="BF25" s="322">
        <v>600</v>
      </c>
      <c r="BG25" s="322">
        <v>10</v>
      </c>
      <c r="BH25" s="22">
        <v>610</v>
      </c>
      <c r="BI25" s="328">
        <v>0.81333333333333335</v>
      </c>
      <c r="BJ25" s="329">
        <v>0.93918398768283295</v>
      </c>
      <c r="BK25" s="322">
        <v>15</v>
      </c>
      <c r="BL25" s="328">
        <v>0.02</v>
      </c>
      <c r="BM25" s="329">
        <v>0.62695924764890287</v>
      </c>
      <c r="BN25" s="322">
        <v>50</v>
      </c>
      <c r="BO25" s="322">
        <v>25</v>
      </c>
      <c r="BP25" s="22">
        <v>75</v>
      </c>
      <c r="BQ25" s="328">
        <v>0.1</v>
      </c>
      <c r="BR25" s="329">
        <v>1.3477088948787062</v>
      </c>
      <c r="BS25" s="322">
        <v>40</v>
      </c>
      <c r="BT25" s="29" t="s">
        <v>7</v>
      </c>
      <c r="BU25" s="29" t="s">
        <v>7</v>
      </c>
      <c r="BV25" s="169" t="s">
        <v>3</v>
      </c>
      <c r="BW25" s="184" t="s">
        <v>289</v>
      </c>
    </row>
    <row r="26" spans="1:75" ht="13.5" thickBot="1" x14ac:dyDescent="0.25">
      <c r="A26" s="174" t="s">
        <v>285</v>
      </c>
      <c r="B26" s="316">
        <v>9150018.0199999996</v>
      </c>
      <c r="C26" s="20">
        <v>9150018.0199999996</v>
      </c>
      <c r="D26" s="20">
        <v>1</v>
      </c>
      <c r="E26" s="20" t="s">
        <v>48</v>
      </c>
      <c r="F26" s="120">
        <v>0.43832399999999999</v>
      </c>
      <c r="G26" s="64">
        <v>3427</v>
      </c>
      <c r="H26" s="64">
        <v>1964</v>
      </c>
      <c r="I26" s="65">
        <v>1507</v>
      </c>
      <c r="J26" s="304"/>
      <c r="K26" s="305">
        <v>22.75</v>
      </c>
      <c r="L26" s="64">
        <v>2275</v>
      </c>
      <c r="M26" s="306">
        <v>22.36</v>
      </c>
      <c r="N26" s="66">
        <v>2236</v>
      </c>
      <c r="O26" s="305">
        <v>2215</v>
      </c>
      <c r="P26" s="64">
        <v>1714</v>
      </c>
      <c r="Q26" s="64">
        <v>1714</v>
      </c>
      <c r="R26" s="64">
        <v>1715</v>
      </c>
      <c r="S26" s="307">
        <v>501</v>
      </c>
      <c r="T26" s="308">
        <v>0.29229871645274214</v>
      </c>
      <c r="U26" s="305">
        <v>97.4</v>
      </c>
      <c r="V26" s="69">
        <v>76.599999999999994</v>
      </c>
      <c r="W26" s="305">
        <v>878</v>
      </c>
      <c r="X26" s="20">
        <v>1</v>
      </c>
      <c r="Y26" s="70">
        <v>665</v>
      </c>
      <c r="Z26" s="309">
        <v>665</v>
      </c>
      <c r="AA26" s="64" t="e">
        <v>#REF!</v>
      </c>
      <c r="AB26" s="310">
        <v>213</v>
      </c>
      <c r="AC26" s="311">
        <v>0.32030075187969925</v>
      </c>
      <c r="AD26" s="310" t="e">
        <v>#REF!</v>
      </c>
      <c r="AE26" s="275" t="e">
        <v>#REF!</v>
      </c>
      <c r="AF26" s="305">
        <v>836</v>
      </c>
      <c r="AG26" s="70">
        <v>635</v>
      </c>
      <c r="AH26" s="64">
        <v>635</v>
      </c>
      <c r="AI26" s="64" t="e">
        <v>#REF!</v>
      </c>
      <c r="AJ26" s="310">
        <v>201</v>
      </c>
      <c r="AK26" s="311">
        <v>0.31653543307086612</v>
      </c>
      <c r="AL26" s="312">
        <v>0.36747252747252745</v>
      </c>
      <c r="AM26" s="67" t="e">
        <v>#REF!</v>
      </c>
      <c r="AN26" s="177" t="e">
        <v>#REF!</v>
      </c>
      <c r="AO26" s="71">
        <v>0.28398926654740608</v>
      </c>
      <c r="AP26" s="313">
        <v>780</v>
      </c>
      <c r="AQ26" s="64">
        <v>690</v>
      </c>
      <c r="AR26" s="64">
        <v>10</v>
      </c>
      <c r="AS26" s="67">
        <v>700</v>
      </c>
      <c r="AT26" s="68">
        <v>0.89743589743589747</v>
      </c>
      <c r="AU26" s="72">
        <v>1.0596115669862818</v>
      </c>
      <c r="AV26" s="64">
        <v>15</v>
      </c>
      <c r="AW26" s="68">
        <v>1.9230769230769232E-2</v>
      </c>
      <c r="AX26" s="73">
        <v>0.42061129963844257</v>
      </c>
      <c r="AY26" s="64">
        <v>15</v>
      </c>
      <c r="AZ26" s="64">
        <v>15</v>
      </c>
      <c r="BA26" s="67">
        <v>30</v>
      </c>
      <c r="BB26" s="68">
        <v>3.8461538461538464E-2</v>
      </c>
      <c r="BC26" s="73">
        <v>0.48725582392523548</v>
      </c>
      <c r="BD26" s="64">
        <v>30</v>
      </c>
      <c r="BE26" s="305">
        <v>930</v>
      </c>
      <c r="BF26" s="305">
        <v>820</v>
      </c>
      <c r="BG26" s="305">
        <v>40</v>
      </c>
      <c r="BH26" s="64">
        <v>860</v>
      </c>
      <c r="BI26" s="314">
        <v>0.92473118279569888</v>
      </c>
      <c r="BJ26" s="315">
        <v>1.0678189177779434</v>
      </c>
      <c r="BK26" s="305">
        <v>25</v>
      </c>
      <c r="BL26" s="314">
        <v>2.6881720430107527E-2</v>
      </c>
      <c r="BM26" s="315">
        <v>0.84268716081841788</v>
      </c>
      <c r="BN26" s="305">
        <v>25</v>
      </c>
      <c r="BO26" s="305">
        <v>0</v>
      </c>
      <c r="BP26" s="64">
        <v>25</v>
      </c>
      <c r="BQ26" s="314">
        <v>2.6881720430107527E-2</v>
      </c>
      <c r="BR26" s="315">
        <v>0.36228733733298552</v>
      </c>
      <c r="BS26" s="305">
        <v>20</v>
      </c>
      <c r="BT26" s="69" t="s">
        <v>3</v>
      </c>
      <c r="BU26" s="69" t="s">
        <v>3</v>
      </c>
      <c r="BV26" s="169" t="s">
        <v>3</v>
      </c>
    </row>
    <row r="27" spans="1:75" ht="13.5" thickBot="1" x14ac:dyDescent="0.25">
      <c r="A27" s="171" t="s">
        <v>266</v>
      </c>
      <c r="B27" s="321">
        <v>9150019.0099999998</v>
      </c>
      <c r="C27" s="13">
        <v>9150019.0099999998</v>
      </c>
      <c r="D27" s="13">
        <v>1</v>
      </c>
      <c r="E27" s="13"/>
      <c r="F27" s="117"/>
      <c r="G27" s="22"/>
      <c r="H27" s="22"/>
      <c r="I27" s="23"/>
      <c r="J27" s="24">
        <v>19.010000000000002</v>
      </c>
      <c r="K27" s="322">
        <v>33.35</v>
      </c>
      <c r="L27" s="22">
        <v>3335</v>
      </c>
      <c r="M27" s="25">
        <v>33.49</v>
      </c>
      <c r="N27" s="26">
        <v>3349</v>
      </c>
      <c r="O27" s="322">
        <v>9298</v>
      </c>
      <c r="P27" s="22">
        <v>7289</v>
      </c>
      <c r="Q27" s="22">
        <v>7289</v>
      </c>
      <c r="R27" s="22">
        <v>6395</v>
      </c>
      <c r="S27" s="323">
        <v>2009</v>
      </c>
      <c r="T27" s="324">
        <v>0.27562079846343807</v>
      </c>
      <c r="U27" s="322">
        <v>278.8</v>
      </c>
      <c r="V27" s="29">
        <v>217.7</v>
      </c>
      <c r="W27" s="322">
        <v>5035</v>
      </c>
      <c r="X27" s="13">
        <v>1</v>
      </c>
      <c r="Y27" s="30">
        <v>3473</v>
      </c>
      <c r="Z27" s="325">
        <v>3473</v>
      </c>
      <c r="AA27" s="266">
        <v>2320</v>
      </c>
      <c r="AB27" s="267">
        <v>1562</v>
      </c>
      <c r="AC27" s="326">
        <v>0.44975525482291967</v>
      </c>
      <c r="AD27" s="267">
        <v>1153</v>
      </c>
      <c r="AE27" s="268">
        <v>0.49698275862068964</v>
      </c>
      <c r="AF27" s="322">
        <v>4121</v>
      </c>
      <c r="AG27" s="30">
        <v>3034</v>
      </c>
      <c r="AH27" s="22">
        <v>3034</v>
      </c>
      <c r="AI27" s="266">
        <v>2079</v>
      </c>
      <c r="AJ27" s="267">
        <v>1087</v>
      </c>
      <c r="AK27" s="326">
        <v>0.35827290705339487</v>
      </c>
      <c r="AL27" s="327">
        <v>1.2356821589205398</v>
      </c>
      <c r="AM27" s="27">
        <v>955</v>
      </c>
      <c r="AN27" s="181">
        <v>0.45935545935545935</v>
      </c>
      <c r="AO27" s="31">
        <v>0.90594207226037626</v>
      </c>
      <c r="AP27" s="32">
        <v>3600</v>
      </c>
      <c r="AQ27" s="22">
        <v>3065</v>
      </c>
      <c r="AR27" s="22">
        <v>85</v>
      </c>
      <c r="AS27" s="27">
        <v>3150</v>
      </c>
      <c r="AT27" s="28">
        <v>0.875</v>
      </c>
      <c r="AU27" s="33">
        <v>1.0331212778116248</v>
      </c>
      <c r="AV27" s="22">
        <v>125</v>
      </c>
      <c r="AW27" s="28">
        <v>3.4722222222222224E-2</v>
      </c>
      <c r="AX27" s="34">
        <v>0.75943706879163242</v>
      </c>
      <c r="AY27" s="22">
        <v>170</v>
      </c>
      <c r="AZ27" s="22">
        <v>40</v>
      </c>
      <c r="BA27" s="27">
        <v>210</v>
      </c>
      <c r="BB27" s="28">
        <v>5.8333333333333334E-2</v>
      </c>
      <c r="BC27" s="34">
        <v>0.7390046662866071</v>
      </c>
      <c r="BD27" s="22">
        <v>115</v>
      </c>
      <c r="BE27" s="322">
        <v>3785</v>
      </c>
      <c r="BF27" s="322">
        <v>3245</v>
      </c>
      <c r="BG27" s="322">
        <v>210</v>
      </c>
      <c r="BH27" s="22">
        <v>3455</v>
      </c>
      <c r="BI27" s="328">
        <v>0.91281373844121527</v>
      </c>
      <c r="BJ27" s="329">
        <v>1.054057434689625</v>
      </c>
      <c r="BK27" s="322">
        <v>90</v>
      </c>
      <c r="BL27" s="328">
        <v>2.3778071334214002E-2</v>
      </c>
      <c r="BM27" s="329">
        <v>0.74539408571203769</v>
      </c>
      <c r="BN27" s="322">
        <v>85</v>
      </c>
      <c r="BO27" s="322">
        <v>40</v>
      </c>
      <c r="BP27" s="22">
        <v>125</v>
      </c>
      <c r="BQ27" s="328">
        <v>3.3025099075297229E-2</v>
      </c>
      <c r="BR27" s="329">
        <v>0.44508219778028607</v>
      </c>
      <c r="BS27" s="322">
        <v>105</v>
      </c>
      <c r="BT27" s="29" t="s">
        <v>7</v>
      </c>
      <c r="BU27" s="29" t="s">
        <v>7</v>
      </c>
      <c r="BV27" s="213" t="s">
        <v>7</v>
      </c>
    </row>
    <row r="28" spans="1:75" ht="13.5" thickBot="1" x14ac:dyDescent="0.25">
      <c r="A28" s="171" t="s">
        <v>265</v>
      </c>
      <c r="B28" s="321">
        <v>9150019.0199999996</v>
      </c>
      <c r="C28" s="13">
        <v>9150019.0199999996</v>
      </c>
      <c r="D28" s="13">
        <v>1</v>
      </c>
      <c r="E28" s="13"/>
      <c r="F28" s="117"/>
      <c r="G28" s="22"/>
      <c r="H28" s="22"/>
      <c r="I28" s="23"/>
      <c r="J28" s="24">
        <v>19.02</v>
      </c>
      <c r="K28" s="322">
        <v>1.97</v>
      </c>
      <c r="L28" s="22">
        <v>197</v>
      </c>
      <c r="M28" s="25">
        <v>1.97</v>
      </c>
      <c r="N28" s="26">
        <v>197</v>
      </c>
      <c r="O28" s="322">
        <v>6240</v>
      </c>
      <c r="P28" s="22">
        <v>5169</v>
      </c>
      <c r="Q28" s="22">
        <v>5169</v>
      </c>
      <c r="R28" s="22">
        <v>4852</v>
      </c>
      <c r="S28" s="323">
        <v>1071</v>
      </c>
      <c r="T28" s="324">
        <v>0.20719674985490424</v>
      </c>
      <c r="U28" s="322">
        <v>3160.5</v>
      </c>
      <c r="V28" s="29">
        <v>2617.9</v>
      </c>
      <c r="W28" s="322">
        <v>3197</v>
      </c>
      <c r="X28" s="13">
        <v>1</v>
      </c>
      <c r="Y28" s="30">
        <v>2587</v>
      </c>
      <c r="Z28" s="325">
        <v>2587</v>
      </c>
      <c r="AA28" s="266">
        <v>2073</v>
      </c>
      <c r="AB28" s="267">
        <v>610</v>
      </c>
      <c r="AC28" s="326">
        <v>0.23579435639737148</v>
      </c>
      <c r="AD28" s="267">
        <v>514</v>
      </c>
      <c r="AE28" s="268">
        <v>0.24794983116256633</v>
      </c>
      <c r="AF28" s="322">
        <v>3065</v>
      </c>
      <c r="AG28" s="30">
        <v>2516</v>
      </c>
      <c r="AH28" s="22">
        <v>2516</v>
      </c>
      <c r="AI28" s="266">
        <v>1952</v>
      </c>
      <c r="AJ28" s="267">
        <v>549</v>
      </c>
      <c r="AK28" s="326">
        <v>0.21820349761526231</v>
      </c>
      <c r="AL28" s="327">
        <v>15.558375634517766</v>
      </c>
      <c r="AM28" s="27">
        <v>564</v>
      </c>
      <c r="AN28" s="181">
        <v>0.28893442622950821</v>
      </c>
      <c r="AO28" s="31">
        <v>12.771573604060913</v>
      </c>
      <c r="AP28" s="32">
        <v>2140</v>
      </c>
      <c r="AQ28" s="22">
        <v>1755</v>
      </c>
      <c r="AR28" s="22">
        <v>85</v>
      </c>
      <c r="AS28" s="27">
        <v>1840</v>
      </c>
      <c r="AT28" s="28">
        <v>0.85981308411214952</v>
      </c>
      <c r="AU28" s="33">
        <v>1.0151899338709691</v>
      </c>
      <c r="AV28" s="22">
        <v>55</v>
      </c>
      <c r="AW28" s="28">
        <v>2.5700934579439252E-2</v>
      </c>
      <c r="AX28" s="34">
        <v>0.56212538175978766</v>
      </c>
      <c r="AY28" s="22">
        <v>130</v>
      </c>
      <c r="AZ28" s="22">
        <v>55</v>
      </c>
      <c r="BA28" s="27">
        <v>185</v>
      </c>
      <c r="BB28" s="28">
        <v>8.6448598130841117E-2</v>
      </c>
      <c r="BC28" s="34">
        <v>1.0951871556450385</v>
      </c>
      <c r="BD28" s="22">
        <v>50</v>
      </c>
      <c r="BE28" s="322">
        <v>2475</v>
      </c>
      <c r="BF28" s="322">
        <v>1920</v>
      </c>
      <c r="BG28" s="322">
        <v>215</v>
      </c>
      <c r="BH28" s="22">
        <v>2135</v>
      </c>
      <c r="BI28" s="328">
        <v>0.86262626262626263</v>
      </c>
      <c r="BJ28" s="329">
        <v>0.99610422936058041</v>
      </c>
      <c r="BK28" s="322">
        <v>70</v>
      </c>
      <c r="BL28" s="328">
        <v>2.8282828282828285E-2</v>
      </c>
      <c r="BM28" s="329">
        <v>0.88660903707925665</v>
      </c>
      <c r="BN28" s="322">
        <v>140</v>
      </c>
      <c r="BO28" s="322">
        <v>60</v>
      </c>
      <c r="BP28" s="22">
        <v>200</v>
      </c>
      <c r="BQ28" s="328">
        <v>8.0808080808080815E-2</v>
      </c>
      <c r="BR28" s="329">
        <v>1.0890576928312778</v>
      </c>
      <c r="BS28" s="322">
        <v>75</v>
      </c>
      <c r="BT28" s="29" t="s">
        <v>7</v>
      </c>
      <c r="BU28" s="29" t="s">
        <v>7</v>
      </c>
      <c r="BV28" s="213" t="s">
        <v>7</v>
      </c>
    </row>
    <row r="29" spans="1:75" ht="13.5" thickBot="1" x14ac:dyDescent="0.25">
      <c r="A29" s="171" t="s">
        <v>263</v>
      </c>
      <c r="B29" s="321">
        <v>9150019.0299999993</v>
      </c>
      <c r="C29" s="13">
        <v>9150019.0299999993</v>
      </c>
      <c r="D29" s="13">
        <v>1</v>
      </c>
      <c r="E29" s="13"/>
      <c r="F29" s="117"/>
      <c r="G29" s="22"/>
      <c r="H29" s="22"/>
      <c r="I29" s="23"/>
      <c r="J29" s="24">
        <v>19.03</v>
      </c>
      <c r="K29" s="322">
        <v>26.5</v>
      </c>
      <c r="L29" s="22">
        <v>2650</v>
      </c>
      <c r="M29" s="25">
        <v>26.6</v>
      </c>
      <c r="N29" s="26">
        <v>2660</v>
      </c>
      <c r="O29" s="322">
        <v>7645</v>
      </c>
      <c r="P29" s="22">
        <v>5770</v>
      </c>
      <c r="Q29" s="22">
        <v>5770</v>
      </c>
      <c r="R29" s="22">
        <v>4739</v>
      </c>
      <c r="S29" s="323">
        <v>1875</v>
      </c>
      <c r="T29" s="324">
        <v>0.32495667244367415</v>
      </c>
      <c r="U29" s="322">
        <v>288.5</v>
      </c>
      <c r="V29" s="29">
        <v>216.9</v>
      </c>
      <c r="W29" s="322">
        <v>3055</v>
      </c>
      <c r="X29" s="13">
        <v>1</v>
      </c>
      <c r="Y29" s="30">
        <v>2200</v>
      </c>
      <c r="Z29" s="325">
        <v>2200</v>
      </c>
      <c r="AA29" s="266">
        <v>1491</v>
      </c>
      <c r="AB29" s="267">
        <v>855</v>
      </c>
      <c r="AC29" s="326">
        <v>0.38863636363636361</v>
      </c>
      <c r="AD29" s="267">
        <v>709</v>
      </c>
      <c r="AE29" s="268">
        <v>0.4755197853789403</v>
      </c>
      <c r="AF29" s="322">
        <v>2837</v>
      </c>
      <c r="AG29" s="30">
        <v>2070</v>
      </c>
      <c r="AH29" s="22">
        <v>2070</v>
      </c>
      <c r="AI29" s="266">
        <v>1400</v>
      </c>
      <c r="AJ29" s="267">
        <v>767</v>
      </c>
      <c r="AK29" s="326">
        <v>0.37053140096618359</v>
      </c>
      <c r="AL29" s="327">
        <v>1.070566037735849</v>
      </c>
      <c r="AM29" s="27">
        <v>670</v>
      </c>
      <c r="AN29" s="181">
        <v>0.47857142857142859</v>
      </c>
      <c r="AO29" s="31">
        <v>0.77819548872180455</v>
      </c>
      <c r="AP29" s="32">
        <v>2760</v>
      </c>
      <c r="AQ29" s="22">
        <v>2375</v>
      </c>
      <c r="AR29" s="22">
        <v>40</v>
      </c>
      <c r="AS29" s="27">
        <v>2415</v>
      </c>
      <c r="AT29" s="28">
        <v>0.875</v>
      </c>
      <c r="AU29" s="33">
        <v>1.0331212778116248</v>
      </c>
      <c r="AV29" s="22">
        <v>45</v>
      </c>
      <c r="AW29" s="28">
        <v>1.6304347826086956E-2</v>
      </c>
      <c r="AX29" s="34">
        <v>0.35660523230215779</v>
      </c>
      <c r="AY29" s="22">
        <v>135</v>
      </c>
      <c r="AZ29" s="22">
        <v>65</v>
      </c>
      <c r="BA29" s="27">
        <v>200</v>
      </c>
      <c r="BB29" s="28">
        <v>7.2463768115942032E-2</v>
      </c>
      <c r="BC29" s="34">
        <v>0.91801821898957403</v>
      </c>
      <c r="BD29" s="22">
        <v>95</v>
      </c>
      <c r="BE29" s="322">
        <v>2985</v>
      </c>
      <c r="BF29" s="322">
        <v>2620</v>
      </c>
      <c r="BG29" s="322">
        <v>150</v>
      </c>
      <c r="BH29" s="22">
        <v>2770</v>
      </c>
      <c r="BI29" s="328">
        <v>0.92797319932998323</v>
      </c>
      <c r="BJ29" s="329">
        <v>1.0715625858313895</v>
      </c>
      <c r="BK29" s="322">
        <v>30</v>
      </c>
      <c r="BL29" s="328">
        <v>1.0050251256281407E-2</v>
      </c>
      <c r="BM29" s="329">
        <v>0.31505489831603162</v>
      </c>
      <c r="BN29" s="322">
        <v>45</v>
      </c>
      <c r="BO29" s="322">
        <v>85</v>
      </c>
      <c r="BP29" s="22">
        <v>130</v>
      </c>
      <c r="BQ29" s="328">
        <v>4.3551088777219429E-2</v>
      </c>
      <c r="BR29" s="329">
        <v>0.58694189726710821</v>
      </c>
      <c r="BS29" s="322">
        <v>55</v>
      </c>
      <c r="BT29" s="29" t="s">
        <v>7</v>
      </c>
      <c r="BU29" s="29" t="s">
        <v>7</v>
      </c>
      <c r="BV29" s="213" t="s">
        <v>7</v>
      </c>
    </row>
    <row r="30" spans="1:75" ht="13.5" thickBot="1" x14ac:dyDescent="0.25">
      <c r="A30" s="171" t="s">
        <v>264</v>
      </c>
      <c r="B30" s="321">
        <v>9150019.0399999991</v>
      </c>
      <c r="C30" s="13">
        <v>9150019.0399999991</v>
      </c>
      <c r="D30" s="13">
        <v>1</v>
      </c>
      <c r="E30" s="13"/>
      <c r="F30" s="117"/>
      <c r="G30" s="22"/>
      <c r="H30" s="22"/>
      <c r="I30" s="23"/>
      <c r="J30" s="24">
        <v>19.04</v>
      </c>
      <c r="K30" s="322">
        <v>1.65</v>
      </c>
      <c r="L30" s="22">
        <v>165</v>
      </c>
      <c r="M30" s="25">
        <v>1.65</v>
      </c>
      <c r="N30" s="26">
        <v>165</v>
      </c>
      <c r="O30" s="322">
        <v>5212</v>
      </c>
      <c r="P30" s="22">
        <v>4490</v>
      </c>
      <c r="Q30" s="22">
        <v>4490</v>
      </c>
      <c r="R30" s="22">
        <v>4483</v>
      </c>
      <c r="S30" s="323">
        <v>722</v>
      </c>
      <c r="T30" s="324">
        <v>0.16080178173719376</v>
      </c>
      <c r="U30" s="322">
        <v>3165.1</v>
      </c>
      <c r="V30" s="29">
        <v>2726.7</v>
      </c>
      <c r="W30" s="322">
        <v>1970</v>
      </c>
      <c r="X30" s="13">
        <v>1</v>
      </c>
      <c r="Y30" s="30">
        <v>1680</v>
      </c>
      <c r="Z30" s="325">
        <v>1680</v>
      </c>
      <c r="AA30" s="266">
        <v>1554</v>
      </c>
      <c r="AB30" s="267">
        <v>290</v>
      </c>
      <c r="AC30" s="326">
        <v>0.17261904761904762</v>
      </c>
      <c r="AD30" s="267">
        <v>126</v>
      </c>
      <c r="AE30" s="268">
        <v>8.1081081081081086E-2</v>
      </c>
      <c r="AF30" s="322">
        <v>1913</v>
      </c>
      <c r="AG30" s="30">
        <v>1651</v>
      </c>
      <c r="AH30" s="22">
        <v>1651</v>
      </c>
      <c r="AI30" s="266">
        <v>1514</v>
      </c>
      <c r="AJ30" s="267">
        <v>262</v>
      </c>
      <c r="AK30" s="326">
        <v>0.15869170199878863</v>
      </c>
      <c r="AL30" s="327">
        <v>11.593939393939394</v>
      </c>
      <c r="AM30" s="27">
        <v>137</v>
      </c>
      <c r="AN30" s="181">
        <v>9.0488771466314399E-2</v>
      </c>
      <c r="AO30" s="31">
        <v>10.006060606060606</v>
      </c>
      <c r="AP30" s="32">
        <v>2375</v>
      </c>
      <c r="AQ30" s="22">
        <v>2055</v>
      </c>
      <c r="AR30" s="22">
        <v>80</v>
      </c>
      <c r="AS30" s="27">
        <v>2135</v>
      </c>
      <c r="AT30" s="28">
        <v>0.89894736842105261</v>
      </c>
      <c r="AU30" s="33">
        <v>1.0613961759412061</v>
      </c>
      <c r="AV30" s="22">
        <v>35</v>
      </c>
      <c r="AW30" s="28">
        <v>1.4736842105263158E-2</v>
      </c>
      <c r="AX30" s="34">
        <v>0.32232108014398542</v>
      </c>
      <c r="AY30" s="22">
        <v>110</v>
      </c>
      <c r="AZ30" s="22">
        <v>60</v>
      </c>
      <c r="BA30" s="27">
        <v>170</v>
      </c>
      <c r="BB30" s="28">
        <v>7.1578947368421048E-2</v>
      </c>
      <c r="BC30" s="34">
        <v>0.90680873336822754</v>
      </c>
      <c r="BD30" s="22">
        <v>35</v>
      </c>
      <c r="BE30" s="322">
        <v>2190</v>
      </c>
      <c r="BF30" s="322">
        <v>1875</v>
      </c>
      <c r="BG30" s="322">
        <v>70</v>
      </c>
      <c r="BH30" s="22">
        <v>1945</v>
      </c>
      <c r="BI30" s="328">
        <v>0.88812785388127857</v>
      </c>
      <c r="BJ30" s="329">
        <v>1.0255517943201831</v>
      </c>
      <c r="BK30" s="322">
        <v>70</v>
      </c>
      <c r="BL30" s="328">
        <v>3.1963470319634701E-2</v>
      </c>
      <c r="BM30" s="329">
        <v>1.0019896651923104</v>
      </c>
      <c r="BN30" s="322">
        <v>80</v>
      </c>
      <c r="BO30" s="322">
        <v>50</v>
      </c>
      <c r="BP30" s="22">
        <v>130</v>
      </c>
      <c r="BQ30" s="328">
        <v>5.9360730593607303E-2</v>
      </c>
      <c r="BR30" s="329">
        <v>0.80000984627503102</v>
      </c>
      <c r="BS30" s="322">
        <v>45</v>
      </c>
      <c r="BT30" s="29" t="s">
        <v>7</v>
      </c>
      <c r="BU30" s="29" t="s">
        <v>7</v>
      </c>
      <c r="BV30" s="213" t="s">
        <v>7</v>
      </c>
    </row>
    <row r="31" spans="1:75" ht="13.5" thickBot="1" x14ac:dyDescent="0.25">
      <c r="A31" s="171" t="s">
        <v>286</v>
      </c>
      <c r="B31" s="321">
        <v>9150102.0399999991</v>
      </c>
      <c r="C31" s="13">
        <v>9150102.0399999991</v>
      </c>
      <c r="D31" s="13">
        <v>1</v>
      </c>
      <c r="E31" s="13"/>
      <c r="F31" s="117"/>
      <c r="G31" s="22"/>
      <c r="H31" s="22"/>
      <c r="I31" s="23"/>
      <c r="J31" s="24">
        <v>102.04</v>
      </c>
      <c r="K31" s="322">
        <v>6.76</v>
      </c>
      <c r="L31" s="22">
        <v>676</v>
      </c>
      <c r="M31" s="25">
        <v>6.9</v>
      </c>
      <c r="N31" s="26">
        <v>690</v>
      </c>
      <c r="O31" s="322">
        <v>9134</v>
      </c>
      <c r="P31" s="22">
        <v>7612</v>
      </c>
      <c r="Q31" s="22">
        <v>7612</v>
      </c>
      <c r="R31" s="22">
        <v>5872</v>
      </c>
      <c r="S31" s="323">
        <v>1522</v>
      </c>
      <c r="T31" s="324">
        <v>0.19994745139253811</v>
      </c>
      <c r="U31" s="322">
        <v>1351.7</v>
      </c>
      <c r="V31" s="29">
        <v>1103.5999999999999</v>
      </c>
      <c r="W31" s="322">
        <v>4937</v>
      </c>
      <c r="X31" s="13">
        <v>1</v>
      </c>
      <c r="Y31" s="30">
        <v>3846</v>
      </c>
      <c r="Z31" s="325">
        <v>3846</v>
      </c>
      <c r="AA31" s="266">
        <v>2501</v>
      </c>
      <c r="AB31" s="267">
        <v>1091</v>
      </c>
      <c r="AC31" s="326">
        <v>0.28367134685387413</v>
      </c>
      <c r="AD31" s="267">
        <v>1345</v>
      </c>
      <c r="AE31" s="268">
        <v>0.53778488604558172</v>
      </c>
      <c r="AF31" s="322">
        <v>4587</v>
      </c>
      <c r="AG31" s="30">
        <v>3649</v>
      </c>
      <c r="AH31" s="22">
        <v>3649</v>
      </c>
      <c r="AI31" s="266">
        <v>2368</v>
      </c>
      <c r="AJ31" s="267">
        <v>938</v>
      </c>
      <c r="AK31" s="326">
        <v>0.25705672787064948</v>
      </c>
      <c r="AL31" s="327">
        <v>6.7855029585798814</v>
      </c>
      <c r="AM31" s="27">
        <v>1281</v>
      </c>
      <c r="AN31" s="181">
        <v>0.54096283783783783</v>
      </c>
      <c r="AO31" s="31">
        <v>5.2884057971014489</v>
      </c>
      <c r="AP31" s="32">
        <v>2815</v>
      </c>
      <c r="AQ31" s="22">
        <v>2340</v>
      </c>
      <c r="AR31" s="22">
        <v>100</v>
      </c>
      <c r="AS31" s="27">
        <v>2440</v>
      </c>
      <c r="AT31" s="28">
        <v>0.86678507992895204</v>
      </c>
      <c r="AU31" s="33">
        <v>1.0234218392734289</v>
      </c>
      <c r="AV31" s="22">
        <v>90</v>
      </c>
      <c r="AW31" s="28">
        <v>3.1971580817051509E-2</v>
      </c>
      <c r="AX31" s="34">
        <v>0.69927562426568779</v>
      </c>
      <c r="AY31" s="22">
        <v>170</v>
      </c>
      <c r="AZ31" s="22">
        <v>20</v>
      </c>
      <c r="BA31" s="27">
        <v>190</v>
      </c>
      <c r="BB31" s="28">
        <v>6.7495559502664296E-2</v>
      </c>
      <c r="BC31" s="34">
        <v>0.85507771587590153</v>
      </c>
      <c r="BD31" s="22">
        <v>95</v>
      </c>
      <c r="BE31" s="322">
        <v>3045</v>
      </c>
      <c r="BF31" s="322">
        <v>2590</v>
      </c>
      <c r="BG31" s="322">
        <v>125</v>
      </c>
      <c r="BH31" s="22">
        <v>2715</v>
      </c>
      <c r="BI31" s="328">
        <v>0.89162561576354682</v>
      </c>
      <c r="BJ31" s="329">
        <v>1.0295907803274214</v>
      </c>
      <c r="BK31" s="322">
        <v>65</v>
      </c>
      <c r="BL31" s="328">
        <v>2.1346469622331693E-2</v>
      </c>
      <c r="BM31" s="329">
        <v>0.66916832671886195</v>
      </c>
      <c r="BN31" s="322">
        <v>150</v>
      </c>
      <c r="BO31" s="322">
        <v>20</v>
      </c>
      <c r="BP31" s="22">
        <v>170</v>
      </c>
      <c r="BQ31" s="328">
        <v>5.5829228243021348E-2</v>
      </c>
      <c r="BR31" s="329">
        <v>0.7524154749733335</v>
      </c>
      <c r="BS31" s="322">
        <v>100</v>
      </c>
      <c r="BT31" s="29" t="s">
        <v>7</v>
      </c>
      <c r="BU31" s="29" t="s">
        <v>7</v>
      </c>
      <c r="BV31" s="213" t="s">
        <v>7</v>
      </c>
    </row>
    <row r="32" spans="1:75" ht="13.5" thickBot="1" x14ac:dyDescent="0.25">
      <c r="A32" s="171" t="s">
        <v>250</v>
      </c>
      <c r="B32" s="321">
        <v>9150103</v>
      </c>
      <c r="C32" s="13">
        <v>9150103</v>
      </c>
      <c r="D32" s="13">
        <v>1</v>
      </c>
      <c r="E32" s="13"/>
      <c r="F32" s="117"/>
      <c r="G32" s="22"/>
      <c r="H32" s="22"/>
      <c r="I32" s="23"/>
      <c r="J32" s="24">
        <v>103</v>
      </c>
      <c r="K32" s="322">
        <v>16.100000000000001</v>
      </c>
      <c r="L32" s="22">
        <v>1610.0000000000002</v>
      </c>
      <c r="M32" s="25">
        <v>15.96</v>
      </c>
      <c r="N32" s="26">
        <v>1596</v>
      </c>
      <c r="O32" s="322">
        <v>5789</v>
      </c>
      <c r="P32" s="22">
        <v>5428</v>
      </c>
      <c r="Q32" s="22">
        <v>5428</v>
      </c>
      <c r="R32" s="22">
        <v>5200</v>
      </c>
      <c r="S32" s="323">
        <v>361</v>
      </c>
      <c r="T32" s="324">
        <v>6.6507000736919675E-2</v>
      </c>
      <c r="U32" s="322">
        <v>359.6</v>
      </c>
      <c r="V32" s="29">
        <v>340.1</v>
      </c>
      <c r="W32" s="322">
        <v>2936</v>
      </c>
      <c r="X32" s="13">
        <v>1</v>
      </c>
      <c r="Y32" s="30">
        <v>2749</v>
      </c>
      <c r="Z32" s="325">
        <v>2749</v>
      </c>
      <c r="AA32" s="266">
        <v>2324</v>
      </c>
      <c r="AB32" s="267">
        <v>187</v>
      </c>
      <c r="AC32" s="326">
        <v>6.8024736267733726E-2</v>
      </c>
      <c r="AD32" s="267">
        <v>425</v>
      </c>
      <c r="AE32" s="268">
        <v>0.18287435456110154</v>
      </c>
      <c r="AF32" s="322">
        <v>2689</v>
      </c>
      <c r="AG32" s="30">
        <v>2458</v>
      </c>
      <c r="AH32" s="22">
        <v>2458</v>
      </c>
      <c r="AI32" s="266">
        <v>2160</v>
      </c>
      <c r="AJ32" s="267">
        <v>231</v>
      </c>
      <c r="AK32" s="326">
        <v>9.3978844589096833E-2</v>
      </c>
      <c r="AL32" s="327">
        <v>1.6701863354037265</v>
      </c>
      <c r="AM32" s="27">
        <v>298</v>
      </c>
      <c r="AN32" s="181">
        <v>0.13796296296296295</v>
      </c>
      <c r="AO32" s="31">
        <v>1.5401002506265664</v>
      </c>
      <c r="AP32" s="32">
        <v>1995</v>
      </c>
      <c r="AQ32" s="22">
        <v>1740</v>
      </c>
      <c r="AR32" s="22">
        <v>80</v>
      </c>
      <c r="AS32" s="27">
        <v>1820</v>
      </c>
      <c r="AT32" s="28">
        <v>0.91228070175438591</v>
      </c>
      <c r="AU32" s="33">
        <v>1.0771389763650021</v>
      </c>
      <c r="AV32" s="22">
        <v>35</v>
      </c>
      <c r="AW32" s="28">
        <v>1.7543859649122806E-2</v>
      </c>
      <c r="AX32" s="34">
        <v>0.38371557159998265</v>
      </c>
      <c r="AY32" s="22">
        <v>85</v>
      </c>
      <c r="AZ32" s="22">
        <v>10</v>
      </c>
      <c r="BA32" s="27">
        <v>95</v>
      </c>
      <c r="BB32" s="28">
        <v>4.7619047619047616E-2</v>
      </c>
      <c r="BC32" s="34">
        <v>0.60326911533600569</v>
      </c>
      <c r="BD32" s="22">
        <v>55</v>
      </c>
      <c r="BE32" s="322">
        <v>1820</v>
      </c>
      <c r="BF32" s="322">
        <v>1530</v>
      </c>
      <c r="BG32" s="322">
        <v>100</v>
      </c>
      <c r="BH32" s="22">
        <v>1630</v>
      </c>
      <c r="BI32" s="328">
        <v>0.89560439560439564</v>
      </c>
      <c r="BJ32" s="329">
        <v>1.0341852143237824</v>
      </c>
      <c r="BK32" s="322">
        <v>15</v>
      </c>
      <c r="BL32" s="328">
        <v>8.241758241758242E-3</v>
      </c>
      <c r="BM32" s="329">
        <v>0.25836232732784459</v>
      </c>
      <c r="BN32" s="322">
        <v>90</v>
      </c>
      <c r="BO32" s="322">
        <v>0</v>
      </c>
      <c r="BP32" s="22">
        <v>90</v>
      </c>
      <c r="BQ32" s="328">
        <v>4.9450549450549448E-2</v>
      </c>
      <c r="BR32" s="329">
        <v>0.66644945351144802</v>
      </c>
      <c r="BS32" s="322">
        <v>75</v>
      </c>
      <c r="BT32" s="29" t="s">
        <v>7</v>
      </c>
      <c r="BU32" s="29" t="s">
        <v>7</v>
      </c>
      <c r="BV32" s="213" t="s">
        <v>7</v>
      </c>
    </row>
    <row r="33" spans="1:75" ht="13.5" thickBot="1" x14ac:dyDescent="0.25">
      <c r="A33" s="171" t="s">
        <v>230</v>
      </c>
      <c r="B33" s="321">
        <v>9150104.0099999998</v>
      </c>
      <c r="C33" s="13">
        <v>9150104.0099999998</v>
      </c>
      <c r="D33" s="322">
        <v>0.99358816000000005</v>
      </c>
      <c r="E33" s="13">
        <v>9150104</v>
      </c>
      <c r="F33" s="117">
        <v>0.15256694800000001</v>
      </c>
      <c r="G33" s="22">
        <v>7159</v>
      </c>
      <c r="H33" s="22">
        <v>3226</v>
      </c>
      <c r="I33" s="23">
        <v>2748</v>
      </c>
      <c r="J33" s="24"/>
      <c r="K33" s="322">
        <v>3.31</v>
      </c>
      <c r="L33" s="22">
        <v>331</v>
      </c>
      <c r="M33" s="25">
        <v>3.46</v>
      </c>
      <c r="N33" s="26">
        <v>346</v>
      </c>
      <c r="O33" s="322">
        <v>1766</v>
      </c>
      <c r="P33" s="22">
        <v>1416</v>
      </c>
      <c r="Q33" s="22">
        <v>1406.92083456</v>
      </c>
      <c r="R33" s="22">
        <v>1186</v>
      </c>
      <c r="S33" s="323">
        <v>359.07916544</v>
      </c>
      <c r="T33" s="324">
        <v>0.25522343305996908</v>
      </c>
      <c r="U33" s="322">
        <v>533.9</v>
      </c>
      <c r="V33" s="29">
        <v>408.8</v>
      </c>
      <c r="W33" s="322">
        <v>885</v>
      </c>
      <c r="X33" s="322">
        <v>0.99351624999999999</v>
      </c>
      <c r="Y33" s="30">
        <v>615</v>
      </c>
      <c r="Z33" s="325">
        <v>611.01249374999998</v>
      </c>
      <c r="AA33" s="22">
        <v>492.18097424800004</v>
      </c>
      <c r="AB33" s="267">
        <v>273.98750625000002</v>
      </c>
      <c r="AC33" s="326">
        <v>0.4484155545960144</v>
      </c>
      <c r="AD33" s="267">
        <v>122.81902575199996</v>
      </c>
      <c r="AE33" s="268">
        <v>0.24954037676822902</v>
      </c>
      <c r="AF33" s="322">
        <v>751</v>
      </c>
      <c r="AG33" s="30">
        <v>571</v>
      </c>
      <c r="AH33" s="22">
        <v>567.29777875000002</v>
      </c>
      <c r="AI33" s="22">
        <v>419.25397310400001</v>
      </c>
      <c r="AJ33" s="267">
        <v>183.70222124999998</v>
      </c>
      <c r="AK33" s="326">
        <v>0.32381974358294624</v>
      </c>
      <c r="AL33" s="327">
        <v>2.2688821752265862</v>
      </c>
      <c r="AM33" s="27">
        <v>151.74602689599999</v>
      </c>
      <c r="AN33" s="181">
        <v>0.36194296686690652</v>
      </c>
      <c r="AO33" s="31">
        <v>1.6502890173410405</v>
      </c>
      <c r="AP33" s="32">
        <v>625</v>
      </c>
      <c r="AQ33" s="22">
        <v>525</v>
      </c>
      <c r="AR33" s="22">
        <v>20</v>
      </c>
      <c r="AS33" s="27">
        <v>545</v>
      </c>
      <c r="AT33" s="28">
        <v>0.872</v>
      </c>
      <c r="AU33" s="33">
        <v>1.0295791477162706</v>
      </c>
      <c r="AV33" s="22">
        <v>0</v>
      </c>
      <c r="AW33" s="28">
        <v>0</v>
      </c>
      <c r="AX33" s="34">
        <v>0</v>
      </c>
      <c r="AY33" s="22">
        <v>50</v>
      </c>
      <c r="AZ33" s="22">
        <v>10</v>
      </c>
      <c r="BA33" s="27">
        <v>60</v>
      </c>
      <c r="BB33" s="28">
        <v>9.6000000000000002E-2</v>
      </c>
      <c r="BC33" s="34">
        <v>1.2161905365173877</v>
      </c>
      <c r="BD33" s="22">
        <v>15</v>
      </c>
      <c r="BE33" s="322">
        <v>700</v>
      </c>
      <c r="BF33" s="322">
        <v>650</v>
      </c>
      <c r="BG33" s="322">
        <v>25</v>
      </c>
      <c r="BH33" s="22">
        <v>675</v>
      </c>
      <c r="BI33" s="328">
        <v>0.9642857142857143</v>
      </c>
      <c r="BJ33" s="329">
        <v>1.1134938964038272</v>
      </c>
      <c r="BK33" s="322">
        <v>10</v>
      </c>
      <c r="BL33" s="328">
        <v>1.4285714285714285E-2</v>
      </c>
      <c r="BM33" s="329">
        <v>0.4478280340349306</v>
      </c>
      <c r="BN33" s="322">
        <v>0</v>
      </c>
      <c r="BO33" s="322">
        <v>0</v>
      </c>
      <c r="BP33" s="22">
        <v>0</v>
      </c>
      <c r="BQ33" s="328">
        <v>0</v>
      </c>
      <c r="BR33" s="329">
        <v>0</v>
      </c>
      <c r="BS33" s="322">
        <v>10</v>
      </c>
      <c r="BT33" s="29" t="s">
        <v>7</v>
      </c>
      <c r="BU33" s="29" t="s">
        <v>7</v>
      </c>
      <c r="BV33" s="169" t="s">
        <v>3</v>
      </c>
      <c r="BW33" s="184" t="s">
        <v>17</v>
      </c>
    </row>
    <row r="34" spans="1:75" ht="13.5" thickBot="1" x14ac:dyDescent="0.25">
      <c r="A34" s="174" t="s">
        <v>251</v>
      </c>
      <c r="B34" s="316">
        <v>9150104.0299999993</v>
      </c>
      <c r="C34" s="20">
        <v>9150102.0099999998</v>
      </c>
      <c r="D34" s="20" t="s">
        <v>229</v>
      </c>
      <c r="J34" s="304">
        <v>102.01</v>
      </c>
      <c r="K34" s="305">
        <v>1173.0999999999999</v>
      </c>
      <c r="L34" s="64">
        <v>117309.99999999999</v>
      </c>
      <c r="M34" s="306">
        <v>28.16</v>
      </c>
      <c r="N34" s="66">
        <v>2816</v>
      </c>
      <c r="O34" s="305">
        <v>2897</v>
      </c>
      <c r="P34" s="64">
        <v>1273</v>
      </c>
      <c r="Q34" s="64">
        <v>1983.03286574</v>
      </c>
      <c r="R34" s="64">
        <v>1282</v>
      </c>
      <c r="S34" s="307">
        <v>913.96713425999997</v>
      </c>
      <c r="T34" s="308">
        <v>0.46089358883063125</v>
      </c>
      <c r="U34" s="305">
        <v>2.5</v>
      </c>
      <c r="V34" s="69">
        <v>45.2</v>
      </c>
      <c r="W34" s="305">
        <v>1852</v>
      </c>
      <c r="X34" s="20" t="s">
        <v>229</v>
      </c>
      <c r="Y34" s="70">
        <v>492</v>
      </c>
      <c r="Z34" s="64">
        <v>952.56756165000002</v>
      </c>
      <c r="AA34" s="317">
        <v>415</v>
      </c>
      <c r="AB34" s="310">
        <v>899.43243834999998</v>
      </c>
      <c r="AC34" s="311">
        <v>0.94421905023937469</v>
      </c>
      <c r="AD34" s="310">
        <v>77</v>
      </c>
      <c r="AE34" s="275">
        <v>0.1855421686746988</v>
      </c>
      <c r="AF34" s="305">
        <v>1290</v>
      </c>
      <c r="AG34" s="70">
        <v>468</v>
      </c>
      <c r="AH34" s="64">
        <v>756.48743304000004</v>
      </c>
      <c r="AI34" s="317">
        <v>403</v>
      </c>
      <c r="AJ34" s="310">
        <v>533.51256695999996</v>
      </c>
      <c r="AK34" s="311">
        <v>0.70524974197659929</v>
      </c>
      <c r="AL34" s="312">
        <v>1.0996504986787146E-2</v>
      </c>
      <c r="AM34" s="67">
        <v>65</v>
      </c>
      <c r="AN34" s="177">
        <v>0.16129032258064516</v>
      </c>
      <c r="AO34" s="71">
        <v>0.16619318181818182</v>
      </c>
      <c r="AP34" s="313">
        <v>525</v>
      </c>
      <c r="AQ34" s="64">
        <v>470</v>
      </c>
      <c r="AR34" s="64">
        <v>25</v>
      </c>
      <c r="AS34" s="67">
        <v>495</v>
      </c>
      <c r="AT34" s="68">
        <v>0.94285714285714284</v>
      </c>
      <c r="AU34" s="72">
        <v>1.1132408871113018</v>
      </c>
      <c r="AV34" s="64">
        <v>10</v>
      </c>
      <c r="AW34" s="68">
        <v>1.9047619047619049E-2</v>
      </c>
      <c r="AX34" s="73">
        <v>0.41660547773712409</v>
      </c>
      <c r="AY34" s="64">
        <v>15</v>
      </c>
      <c r="AZ34" s="64">
        <v>10</v>
      </c>
      <c r="BA34" s="67">
        <v>25</v>
      </c>
      <c r="BB34" s="68">
        <v>4.7619047619047616E-2</v>
      </c>
      <c r="BC34" s="73">
        <v>0.60326911533600569</v>
      </c>
      <c r="BD34" s="64">
        <v>0</v>
      </c>
      <c r="BE34" s="305">
        <v>910</v>
      </c>
      <c r="BF34" s="305">
        <v>825</v>
      </c>
      <c r="BG34" s="305">
        <v>45</v>
      </c>
      <c r="BH34" s="64">
        <v>870</v>
      </c>
      <c r="BI34" s="314">
        <v>0.95604395604395609</v>
      </c>
      <c r="BJ34" s="315">
        <v>1.1039768545542219</v>
      </c>
      <c r="BK34" s="305">
        <v>10</v>
      </c>
      <c r="BL34" s="314">
        <v>1.098901098901099E-2</v>
      </c>
      <c r="BM34" s="315">
        <v>0.34448310310379282</v>
      </c>
      <c r="BN34" s="305">
        <v>10</v>
      </c>
      <c r="BO34" s="305">
        <v>0</v>
      </c>
      <c r="BP34" s="64">
        <v>10</v>
      </c>
      <c r="BQ34" s="314">
        <v>1.098901098901099E-2</v>
      </c>
      <c r="BR34" s="315">
        <v>0.14809987855809958</v>
      </c>
      <c r="BS34" s="305">
        <v>20</v>
      </c>
      <c r="BT34" s="69" t="s">
        <v>3</v>
      </c>
      <c r="BU34" s="69" t="s">
        <v>3</v>
      </c>
      <c r="BV34" s="169" t="s">
        <v>3</v>
      </c>
      <c r="BW34" s="184" t="s">
        <v>17</v>
      </c>
    </row>
    <row r="35" spans="1:75" ht="13.5" thickBot="1" x14ac:dyDescent="0.25">
      <c r="A35" s="174" t="s">
        <v>276</v>
      </c>
      <c r="B35" s="316">
        <v>9150105.0199999996</v>
      </c>
      <c r="C35" s="20">
        <v>9150105.0199999996</v>
      </c>
      <c r="D35" s="20">
        <v>1</v>
      </c>
      <c r="J35" s="304">
        <v>105.02</v>
      </c>
      <c r="K35" s="305">
        <v>1245.24</v>
      </c>
      <c r="L35" s="64">
        <v>124524</v>
      </c>
      <c r="M35" s="306">
        <v>1246.6400000000001</v>
      </c>
      <c r="N35" s="66">
        <v>124664.00000000001</v>
      </c>
      <c r="O35" s="305">
        <v>4664</v>
      </c>
      <c r="P35" s="64">
        <v>4199</v>
      </c>
      <c r="Q35" s="64">
        <v>4199</v>
      </c>
      <c r="R35" s="64">
        <v>4185</v>
      </c>
      <c r="S35" s="307">
        <v>465</v>
      </c>
      <c r="T35" s="308">
        <v>0.11074065253631817</v>
      </c>
      <c r="U35" s="305">
        <v>3.7</v>
      </c>
      <c r="V35" s="69">
        <v>3.4</v>
      </c>
      <c r="W35" s="305">
        <v>1912</v>
      </c>
      <c r="X35" s="20">
        <v>1</v>
      </c>
      <c r="Y35" s="70">
        <v>1783</v>
      </c>
      <c r="Z35" s="309">
        <v>1783</v>
      </c>
      <c r="AA35" s="317">
        <v>1552</v>
      </c>
      <c r="AB35" s="310">
        <v>129</v>
      </c>
      <c r="AC35" s="311">
        <v>7.2349971957375206E-2</v>
      </c>
      <c r="AD35" s="310">
        <v>231</v>
      </c>
      <c r="AE35" s="275">
        <v>0.14884020618556701</v>
      </c>
      <c r="AF35" s="305">
        <v>1830</v>
      </c>
      <c r="AG35" s="70">
        <v>1651</v>
      </c>
      <c r="AH35" s="64">
        <v>1651</v>
      </c>
      <c r="AI35" s="317">
        <v>1501</v>
      </c>
      <c r="AJ35" s="310">
        <v>179</v>
      </c>
      <c r="AK35" s="311">
        <v>0.10841913991520291</v>
      </c>
      <c r="AL35" s="312">
        <v>1.4695962224149562E-2</v>
      </c>
      <c r="AM35" s="67">
        <v>150</v>
      </c>
      <c r="AN35" s="177">
        <v>9.9933377748167893E-2</v>
      </c>
      <c r="AO35" s="71">
        <v>1.324359879355708E-2</v>
      </c>
      <c r="AP35" s="313">
        <v>1890</v>
      </c>
      <c r="AQ35" s="64">
        <v>1690</v>
      </c>
      <c r="AR35" s="64">
        <v>20</v>
      </c>
      <c r="AS35" s="67">
        <v>1710</v>
      </c>
      <c r="AT35" s="68">
        <v>0.90476190476190477</v>
      </c>
      <c r="AU35" s="72">
        <v>1.068261457329027</v>
      </c>
      <c r="AV35" s="64">
        <v>20</v>
      </c>
      <c r="AW35" s="68">
        <v>1.0582010582010581E-2</v>
      </c>
      <c r="AX35" s="73">
        <v>0.23144748763173556</v>
      </c>
      <c r="AY35" s="64">
        <v>85</v>
      </c>
      <c r="AZ35" s="64">
        <v>15</v>
      </c>
      <c r="BA35" s="67">
        <v>100</v>
      </c>
      <c r="BB35" s="68">
        <v>5.2910052910052907E-2</v>
      </c>
      <c r="BC35" s="73">
        <v>0.67029901704000638</v>
      </c>
      <c r="BD35" s="64">
        <v>55</v>
      </c>
      <c r="BE35" s="305">
        <v>2000</v>
      </c>
      <c r="BF35" s="305">
        <v>1805</v>
      </c>
      <c r="BG35" s="305">
        <v>90</v>
      </c>
      <c r="BH35" s="64">
        <v>1895</v>
      </c>
      <c r="BI35" s="314">
        <v>0.94750000000000001</v>
      </c>
      <c r="BJ35" s="315">
        <v>1.0941108545034641</v>
      </c>
      <c r="BK35" s="305">
        <v>10</v>
      </c>
      <c r="BL35" s="314">
        <v>5.0000000000000001E-3</v>
      </c>
      <c r="BM35" s="315">
        <v>0.15673981191222572</v>
      </c>
      <c r="BN35" s="305">
        <v>45</v>
      </c>
      <c r="BO35" s="305">
        <v>0</v>
      </c>
      <c r="BP35" s="64">
        <v>45</v>
      </c>
      <c r="BQ35" s="314">
        <v>2.2499999999999999E-2</v>
      </c>
      <c r="BR35" s="315">
        <v>0.30323450134770885</v>
      </c>
      <c r="BS35" s="305">
        <v>45</v>
      </c>
      <c r="BT35" s="69" t="s">
        <v>3</v>
      </c>
      <c r="BU35" s="69" t="s">
        <v>3</v>
      </c>
      <c r="BV35" s="169" t="s">
        <v>3</v>
      </c>
    </row>
    <row r="36" spans="1:75" ht="13.5" thickBot="1" x14ac:dyDescent="0.25">
      <c r="B36" s="316">
        <v>9150105.0399999991</v>
      </c>
      <c r="C36" s="20">
        <v>9150105.0099999998</v>
      </c>
      <c r="D36" s="305">
        <v>7.9088619999999998E-2</v>
      </c>
      <c r="J36" s="304">
        <v>105.01</v>
      </c>
      <c r="K36" s="305">
        <v>25.95</v>
      </c>
      <c r="L36" s="64">
        <v>2595</v>
      </c>
      <c r="M36" s="306">
        <v>61.98</v>
      </c>
      <c r="N36" s="66">
        <v>6198</v>
      </c>
      <c r="O36" s="305">
        <v>804</v>
      </c>
      <c r="P36" s="64">
        <v>8229</v>
      </c>
      <c r="Q36" s="64">
        <v>650.82025397999996</v>
      </c>
      <c r="R36" s="64">
        <v>7250</v>
      </c>
      <c r="S36" s="307">
        <v>153.17974602000004</v>
      </c>
      <c r="T36" s="308">
        <v>0.23536413484867871</v>
      </c>
      <c r="U36" s="305">
        <v>31</v>
      </c>
      <c r="V36" s="69">
        <v>132.80000000000001</v>
      </c>
      <c r="W36" s="305">
        <v>371</v>
      </c>
      <c r="X36" s="305">
        <v>0.1022745</v>
      </c>
      <c r="Y36" s="70">
        <v>3666</v>
      </c>
      <c r="Z36" s="309">
        <v>374.93831700000004</v>
      </c>
      <c r="AA36" s="317">
        <v>2458</v>
      </c>
      <c r="AB36" s="310">
        <v>-3.9383170000000405</v>
      </c>
      <c r="AC36" s="311">
        <v>-1.0503906433228162E-2</v>
      </c>
      <c r="AD36" s="310">
        <v>1208</v>
      </c>
      <c r="AE36" s="275">
        <v>0.49145646867371845</v>
      </c>
      <c r="AF36" s="305">
        <v>309</v>
      </c>
      <c r="AG36" s="70">
        <v>3222</v>
      </c>
      <c r="AH36" s="64">
        <v>329.52843899999999</v>
      </c>
      <c r="AI36" s="317">
        <v>2263</v>
      </c>
      <c r="AJ36" s="310">
        <v>-20.528438999999992</v>
      </c>
      <c r="AK36" s="311">
        <v>-6.229641078110406E-2</v>
      </c>
      <c r="AL36" s="312">
        <v>0.11907514450867052</v>
      </c>
      <c r="AM36" s="67">
        <v>959</v>
      </c>
      <c r="AN36" s="177">
        <v>0.42377375165709236</v>
      </c>
      <c r="AO36" s="71">
        <v>0.51984511132623423</v>
      </c>
      <c r="AP36" s="313">
        <v>3655</v>
      </c>
      <c r="AQ36" s="64">
        <v>3155</v>
      </c>
      <c r="AR36" s="64">
        <v>80</v>
      </c>
      <c r="AS36" s="67">
        <v>3235</v>
      </c>
      <c r="AT36" s="68">
        <v>0.88508891928864564</v>
      </c>
      <c r="AU36" s="72">
        <v>1.045033366025595</v>
      </c>
      <c r="AV36" s="64">
        <v>95</v>
      </c>
      <c r="AW36" s="68">
        <v>2.5991792065663474E-2</v>
      </c>
      <c r="AX36" s="73">
        <v>0.56848695491488543</v>
      </c>
      <c r="AY36" s="64">
        <v>145</v>
      </c>
      <c r="AZ36" s="64">
        <v>25</v>
      </c>
      <c r="BA36" s="67">
        <v>170</v>
      </c>
      <c r="BB36" s="68">
        <v>4.6511627906976744E-2</v>
      </c>
      <c r="BC36" s="73">
        <v>0.58923960102586614</v>
      </c>
      <c r="BD36" s="64">
        <v>160</v>
      </c>
      <c r="BE36" s="305">
        <v>275</v>
      </c>
      <c r="BF36" s="305">
        <v>240</v>
      </c>
      <c r="BG36" s="305">
        <v>15</v>
      </c>
      <c r="BH36" s="64">
        <v>255</v>
      </c>
      <c r="BI36" s="314">
        <v>0.92727272727272725</v>
      </c>
      <c r="BJ36" s="315">
        <v>1.0707537266428722</v>
      </c>
      <c r="BK36" s="305">
        <v>0</v>
      </c>
      <c r="BL36" s="314">
        <v>0</v>
      </c>
      <c r="BM36" s="315">
        <v>0</v>
      </c>
      <c r="BN36" s="305">
        <v>0</v>
      </c>
      <c r="BO36" s="305">
        <v>0</v>
      </c>
      <c r="BP36" s="64">
        <v>0</v>
      </c>
      <c r="BQ36" s="314">
        <v>0</v>
      </c>
      <c r="BR36" s="315">
        <v>0</v>
      </c>
      <c r="BS36" s="305">
        <v>15</v>
      </c>
      <c r="BT36" s="69" t="s">
        <v>3</v>
      </c>
      <c r="BU36" s="69" t="s">
        <v>3</v>
      </c>
      <c r="BV36" s="169" t="s">
        <v>3</v>
      </c>
      <c r="BW36" s="184" t="s">
        <v>17</v>
      </c>
    </row>
    <row r="37" spans="1:75" ht="13.5" thickBot="1" x14ac:dyDescent="0.25">
      <c r="A37" s="171" t="s">
        <v>260</v>
      </c>
      <c r="B37" s="321">
        <v>9150105.0500000007</v>
      </c>
      <c r="C37" s="416"/>
      <c r="D37" s="322">
        <v>0.33993118</v>
      </c>
      <c r="E37" s="416"/>
      <c r="F37" s="213"/>
      <c r="G37" s="213"/>
      <c r="H37" s="213"/>
      <c r="I37" s="416"/>
      <c r="J37" s="416"/>
      <c r="K37" s="322">
        <v>15.12</v>
      </c>
      <c r="L37" s="22">
        <v>1512</v>
      </c>
      <c r="M37" s="416"/>
      <c r="N37" s="416"/>
      <c r="O37" s="322">
        <v>3140</v>
      </c>
      <c r="P37" s="22">
        <v>8229</v>
      </c>
      <c r="Q37" s="22">
        <v>2797.2936802200002</v>
      </c>
      <c r="R37" s="213"/>
      <c r="S37" s="323">
        <v>342.70631977999983</v>
      </c>
      <c r="T37" s="324">
        <v>0.12251352877365627</v>
      </c>
      <c r="U37" s="322">
        <v>207.7</v>
      </c>
      <c r="V37" s="416"/>
      <c r="W37" s="322">
        <v>1377</v>
      </c>
      <c r="X37" s="322">
        <v>0.33272098</v>
      </c>
      <c r="Y37" s="30">
        <v>3666</v>
      </c>
      <c r="Z37" s="325">
        <v>1219.7551126799999</v>
      </c>
      <c r="AA37" s="213"/>
      <c r="AB37" s="267">
        <v>157.24488732000009</v>
      </c>
      <c r="AC37" s="326">
        <v>0.12891512868882965</v>
      </c>
      <c r="AD37" s="213"/>
      <c r="AE37" s="213"/>
      <c r="AF37" s="322">
        <v>1231</v>
      </c>
      <c r="AG37" s="30">
        <v>3222</v>
      </c>
      <c r="AH37" s="22">
        <v>1072.0269975599999</v>
      </c>
      <c r="AI37" s="213"/>
      <c r="AJ37" s="267">
        <v>158.97300244000007</v>
      </c>
      <c r="AK37" s="326">
        <v>0.14829197660304499</v>
      </c>
      <c r="AL37" s="327">
        <v>0.81415343915343918</v>
      </c>
      <c r="AM37" s="213"/>
      <c r="AN37" s="416"/>
      <c r="AO37" s="416"/>
      <c r="AP37" s="416"/>
      <c r="AQ37" s="213"/>
      <c r="AR37" s="213"/>
      <c r="AS37" s="213"/>
      <c r="AT37" s="213"/>
      <c r="AU37" s="416"/>
      <c r="AV37" s="213"/>
      <c r="AW37" s="213"/>
      <c r="AX37" s="416"/>
      <c r="AY37" s="213"/>
      <c r="AZ37" s="213"/>
      <c r="BA37" s="213"/>
      <c r="BB37" s="213"/>
      <c r="BC37" s="416"/>
      <c r="BD37" s="213"/>
      <c r="BE37" s="322">
        <v>1135</v>
      </c>
      <c r="BF37" s="322">
        <v>990</v>
      </c>
      <c r="BG37" s="322">
        <v>75</v>
      </c>
      <c r="BH37" s="22">
        <v>1065</v>
      </c>
      <c r="BI37" s="328">
        <v>0.93832599118942728</v>
      </c>
      <c r="BJ37" s="329">
        <v>1.0835173108422949</v>
      </c>
      <c r="BK37" s="322">
        <v>10</v>
      </c>
      <c r="BL37" s="328">
        <v>8.8105726872246704E-3</v>
      </c>
      <c r="BM37" s="329">
        <v>0.2761935011669176</v>
      </c>
      <c r="BN37" s="322">
        <v>25</v>
      </c>
      <c r="BO37" s="322">
        <v>0</v>
      </c>
      <c r="BP37" s="22">
        <v>25</v>
      </c>
      <c r="BQ37" s="328">
        <v>2.2026431718061675E-2</v>
      </c>
      <c r="BR37" s="329">
        <v>0.2968521794887018</v>
      </c>
      <c r="BS37" s="322">
        <v>35</v>
      </c>
      <c r="BT37" s="29" t="s">
        <v>7</v>
      </c>
      <c r="BU37" s="425" t="s">
        <v>3</v>
      </c>
      <c r="BV37" s="21"/>
      <c r="BW37" s="358" t="s">
        <v>290</v>
      </c>
    </row>
    <row r="38" spans="1:75" ht="13.5" thickBot="1" x14ac:dyDescent="0.25">
      <c r="A38" s="174" t="s">
        <v>262</v>
      </c>
      <c r="B38" s="316">
        <v>9150105.0600000005</v>
      </c>
      <c r="C38" s="20">
        <v>9150105.0299999993</v>
      </c>
      <c r="D38" s="20" t="s">
        <v>229</v>
      </c>
      <c r="J38" s="304">
        <v>105.03</v>
      </c>
      <c r="K38" s="305">
        <v>33.979999999999997</v>
      </c>
      <c r="L38" s="64">
        <v>3397.9999999999995</v>
      </c>
      <c r="M38" s="306">
        <v>60.21</v>
      </c>
      <c r="N38" s="66">
        <v>6021</v>
      </c>
      <c r="O38" s="305">
        <v>2106</v>
      </c>
      <c r="P38" s="64">
        <v>4693</v>
      </c>
      <c r="Q38" s="64">
        <v>2114.8128199900002</v>
      </c>
      <c r="R38" s="64">
        <v>4458</v>
      </c>
      <c r="S38" s="307">
        <v>-8.8128199900002073</v>
      </c>
      <c r="T38" s="308">
        <v>-4.1671867631490325E-3</v>
      </c>
      <c r="U38" s="305">
        <v>62</v>
      </c>
      <c r="V38" s="69">
        <v>77.900000000000006</v>
      </c>
      <c r="W38" s="305">
        <v>919</v>
      </c>
      <c r="X38" s="20" t="s">
        <v>229</v>
      </c>
      <c r="Y38" s="70">
        <v>2231</v>
      </c>
      <c r="Z38" s="64">
        <v>960.44753854999999</v>
      </c>
      <c r="AA38" s="317">
        <v>1530</v>
      </c>
      <c r="AB38" s="310">
        <v>-41.44753854999999</v>
      </c>
      <c r="AC38" s="311">
        <v>-4.3154401345620472E-2</v>
      </c>
      <c r="AD38" s="310">
        <v>701</v>
      </c>
      <c r="AE38" s="275">
        <v>0.45816993464052286</v>
      </c>
      <c r="AF38" s="305">
        <v>798</v>
      </c>
      <c r="AG38" s="70">
        <v>1872</v>
      </c>
      <c r="AH38" s="64">
        <v>819.04327290000003</v>
      </c>
      <c r="AI38" s="317">
        <v>1383</v>
      </c>
      <c r="AJ38" s="310">
        <v>-21.043272900000034</v>
      </c>
      <c r="AK38" s="311">
        <v>-2.5692504408822956E-2</v>
      </c>
      <c r="AL38" s="312">
        <v>0.23484402589758685</v>
      </c>
      <c r="AM38" s="67">
        <v>489</v>
      </c>
      <c r="AN38" s="177">
        <v>0.35357917570498915</v>
      </c>
      <c r="AO38" s="71">
        <v>0.31091180866965618</v>
      </c>
      <c r="AP38" s="313">
        <v>2185</v>
      </c>
      <c r="AQ38" s="64">
        <v>1920</v>
      </c>
      <c r="AR38" s="64">
        <v>35</v>
      </c>
      <c r="AS38" s="67">
        <v>1955</v>
      </c>
      <c r="AT38" s="68">
        <v>0.89473684210526316</v>
      </c>
      <c r="AU38" s="72">
        <v>1.0564247652810599</v>
      </c>
      <c r="AV38" s="64">
        <v>50</v>
      </c>
      <c r="AW38" s="68">
        <v>2.2883295194508008E-2</v>
      </c>
      <c r="AX38" s="73">
        <v>0.50049857165215128</v>
      </c>
      <c r="AY38" s="64">
        <v>120</v>
      </c>
      <c r="AZ38" s="64">
        <v>0</v>
      </c>
      <c r="BA38" s="67">
        <v>120</v>
      </c>
      <c r="BB38" s="68">
        <v>5.4919908466819219E-2</v>
      </c>
      <c r="BC38" s="73">
        <v>0.69576117649736136</v>
      </c>
      <c r="BD38" s="64">
        <v>65</v>
      </c>
      <c r="BE38" s="305">
        <v>725</v>
      </c>
      <c r="BF38" s="305">
        <v>645</v>
      </c>
      <c r="BG38" s="305">
        <v>40</v>
      </c>
      <c r="BH38" s="64">
        <v>685</v>
      </c>
      <c r="BI38" s="314">
        <v>0.94482758620689655</v>
      </c>
      <c r="BJ38" s="315">
        <v>1.0910249263359082</v>
      </c>
      <c r="BK38" s="305">
        <v>0</v>
      </c>
      <c r="BL38" s="314">
        <v>0</v>
      </c>
      <c r="BM38" s="315">
        <v>0</v>
      </c>
      <c r="BN38" s="305">
        <v>30</v>
      </c>
      <c r="BO38" s="305">
        <v>0</v>
      </c>
      <c r="BP38" s="64">
        <v>30</v>
      </c>
      <c r="BQ38" s="314">
        <v>4.1379310344827586E-2</v>
      </c>
      <c r="BR38" s="315">
        <v>0.55767264615670598</v>
      </c>
      <c r="BS38" s="305">
        <v>10</v>
      </c>
      <c r="BT38" s="69" t="s">
        <v>3</v>
      </c>
      <c r="BU38" s="69" t="s">
        <v>3</v>
      </c>
      <c r="BV38" s="169" t="s">
        <v>3</v>
      </c>
      <c r="BW38" s="184" t="s">
        <v>17</v>
      </c>
    </row>
    <row r="39" spans="1:75" ht="13.5" thickBot="1" x14ac:dyDescent="0.25">
      <c r="A39" s="171" t="s">
        <v>261</v>
      </c>
      <c r="B39" s="321">
        <v>9150105.0700000003</v>
      </c>
      <c r="C39" s="416"/>
      <c r="D39" s="13" t="s">
        <v>229</v>
      </c>
      <c r="E39" s="416"/>
      <c r="F39" s="213"/>
      <c r="G39" s="213"/>
      <c r="H39" s="213"/>
      <c r="I39" s="416"/>
      <c r="J39" s="416"/>
      <c r="K39" s="322">
        <v>47.12</v>
      </c>
      <c r="L39" s="22">
        <v>4712</v>
      </c>
      <c r="M39" s="416"/>
      <c r="N39" s="416"/>
      <c r="O39" s="322">
        <v>9767</v>
      </c>
      <c r="P39" s="213"/>
      <c r="Q39" s="22">
        <v>7359.07316352</v>
      </c>
      <c r="R39" s="213"/>
      <c r="S39" s="323">
        <v>2407.92683648</v>
      </c>
      <c r="T39" s="324">
        <v>0.32720517692587225</v>
      </c>
      <c r="U39" s="322">
        <v>207.3</v>
      </c>
      <c r="V39" s="416"/>
      <c r="W39" s="322">
        <v>4185</v>
      </c>
      <c r="X39" s="13" t="s">
        <v>229</v>
      </c>
      <c r="Y39" s="416"/>
      <c r="Z39" s="22">
        <v>3341.85903177</v>
      </c>
      <c r="AA39" s="213"/>
      <c r="AB39" s="267">
        <v>843.14096823</v>
      </c>
      <c r="AC39" s="326">
        <v>0.25229698805800144</v>
      </c>
      <c r="AD39" s="213"/>
      <c r="AE39" s="213"/>
      <c r="AF39" s="322">
        <v>3866</v>
      </c>
      <c r="AG39" s="416"/>
      <c r="AH39" s="22">
        <v>2873.40129054</v>
      </c>
      <c r="AI39" s="213"/>
      <c r="AJ39" s="267">
        <v>992.59870946000001</v>
      </c>
      <c r="AK39" s="326">
        <v>0.34544381695932919</v>
      </c>
      <c r="AL39" s="327">
        <v>0.82045840407470294</v>
      </c>
      <c r="AM39" s="213"/>
      <c r="AN39" s="416"/>
      <c r="AO39" s="416"/>
      <c r="AP39" s="416"/>
      <c r="AQ39" s="213"/>
      <c r="AR39" s="213"/>
      <c r="AS39" s="213"/>
      <c r="AT39" s="213"/>
      <c r="AU39" s="416"/>
      <c r="AV39" s="213"/>
      <c r="AW39" s="213"/>
      <c r="AX39" s="416"/>
      <c r="AY39" s="213"/>
      <c r="AZ39" s="213"/>
      <c r="BA39" s="213"/>
      <c r="BB39" s="213"/>
      <c r="BC39" s="416"/>
      <c r="BD39" s="213"/>
      <c r="BE39" s="322">
        <v>4145</v>
      </c>
      <c r="BF39" s="322">
        <v>3560</v>
      </c>
      <c r="BG39" s="322">
        <v>200</v>
      </c>
      <c r="BH39" s="22">
        <v>3760</v>
      </c>
      <c r="BI39" s="328">
        <v>0.9071170084439083</v>
      </c>
      <c r="BJ39" s="329">
        <v>1.047479224531072</v>
      </c>
      <c r="BK39" s="322">
        <v>50</v>
      </c>
      <c r="BL39" s="328">
        <v>1.2062726176115802E-2</v>
      </c>
      <c r="BM39" s="329">
        <v>0.37814188639861451</v>
      </c>
      <c r="BN39" s="322">
        <v>180</v>
      </c>
      <c r="BO39" s="322">
        <v>30</v>
      </c>
      <c r="BP39" s="22">
        <v>210</v>
      </c>
      <c r="BQ39" s="328">
        <v>5.066344993968637E-2</v>
      </c>
      <c r="BR39" s="329">
        <v>0.68279582128957372</v>
      </c>
      <c r="BS39" s="322">
        <v>130</v>
      </c>
      <c r="BT39" s="29" t="s">
        <v>7</v>
      </c>
      <c r="BU39" s="425" t="s">
        <v>3</v>
      </c>
      <c r="BV39" s="21"/>
      <c r="BW39" s="429" t="s">
        <v>290</v>
      </c>
    </row>
    <row r="40" spans="1:75" ht="13.5" thickBot="1" x14ac:dyDescent="0.25">
      <c r="A40" s="171" t="s">
        <v>255</v>
      </c>
      <c r="B40" s="321">
        <v>9150200</v>
      </c>
      <c r="C40" s="416"/>
      <c r="D40" s="322">
        <v>5.8901509999999997E-2</v>
      </c>
      <c r="E40" s="416"/>
      <c r="F40" s="213"/>
      <c r="G40" s="213"/>
      <c r="H40" s="213"/>
      <c r="I40" s="416"/>
      <c r="J40" s="416"/>
      <c r="K40" s="322">
        <v>0.74</v>
      </c>
      <c r="L40" s="22">
        <v>74</v>
      </c>
      <c r="M40" s="416"/>
      <c r="N40" s="416"/>
      <c r="O40" s="322">
        <v>568</v>
      </c>
      <c r="P40" s="22">
        <v>7980</v>
      </c>
      <c r="Q40" s="22">
        <v>470.03404979999999</v>
      </c>
      <c r="R40" s="213"/>
      <c r="S40" s="323">
        <v>97.965950200000009</v>
      </c>
      <c r="T40" s="324">
        <v>0.20842309241571888</v>
      </c>
      <c r="U40" s="322">
        <v>767.9</v>
      </c>
      <c r="V40" s="416"/>
      <c r="W40" s="322">
        <v>283</v>
      </c>
      <c r="X40" s="322">
        <v>5.8901509999999997E-2</v>
      </c>
      <c r="Y40" s="30">
        <v>3544</v>
      </c>
      <c r="Z40" s="325">
        <v>208.74695144</v>
      </c>
      <c r="AA40" s="213"/>
      <c r="AB40" s="267">
        <v>74.253048559999996</v>
      </c>
      <c r="AC40" s="326">
        <v>0.35570842135791619</v>
      </c>
      <c r="AD40" s="213"/>
      <c r="AE40" s="213"/>
      <c r="AF40" s="322">
        <v>242</v>
      </c>
      <c r="AG40" s="30">
        <v>3134</v>
      </c>
      <c r="AH40" s="22">
        <v>184.59733233999998</v>
      </c>
      <c r="AI40" s="213"/>
      <c r="AJ40" s="267">
        <v>57.40266766000002</v>
      </c>
      <c r="AK40" s="326">
        <v>0.31096152329153443</v>
      </c>
      <c r="AL40" s="327">
        <v>3.2702702702702702</v>
      </c>
      <c r="AM40" s="213"/>
      <c r="AN40" s="416"/>
      <c r="AO40" s="416"/>
      <c r="AP40" s="416"/>
      <c r="AQ40" s="213"/>
      <c r="AR40" s="213"/>
      <c r="AS40" s="213"/>
      <c r="AT40" s="213"/>
      <c r="AU40" s="416"/>
      <c r="AV40" s="213"/>
      <c r="AW40" s="213"/>
      <c r="AX40" s="416"/>
      <c r="AY40" s="213"/>
      <c r="AZ40" s="213"/>
      <c r="BA40" s="213"/>
      <c r="BB40" s="213"/>
      <c r="BC40" s="416"/>
      <c r="BD40" s="213"/>
      <c r="BE40" s="322">
        <v>175</v>
      </c>
      <c r="BF40" s="322">
        <v>160</v>
      </c>
      <c r="BG40" s="322">
        <v>10</v>
      </c>
      <c r="BH40" s="22">
        <v>170</v>
      </c>
      <c r="BI40" s="328">
        <v>0.97142857142857142</v>
      </c>
      <c r="BJ40" s="329">
        <v>1.1217419993401518</v>
      </c>
      <c r="BK40" s="322">
        <v>0</v>
      </c>
      <c r="BL40" s="328">
        <v>0</v>
      </c>
      <c r="BM40" s="329">
        <v>0</v>
      </c>
      <c r="BN40" s="322">
        <v>0</v>
      </c>
      <c r="BO40" s="322">
        <v>0</v>
      </c>
      <c r="BP40" s="22">
        <v>0</v>
      </c>
      <c r="BQ40" s="328">
        <v>0</v>
      </c>
      <c r="BR40" s="329">
        <v>0</v>
      </c>
      <c r="BS40" s="322">
        <v>0</v>
      </c>
      <c r="BT40" s="29" t="s">
        <v>7</v>
      </c>
      <c r="BU40" s="416" t="s">
        <v>7</v>
      </c>
      <c r="BV40" s="21"/>
      <c r="BW40" s="358" t="s">
        <v>291</v>
      </c>
    </row>
    <row r="41" spans="1:75" ht="13.5" thickBot="1" x14ac:dyDescent="0.25">
      <c r="A41" s="171" t="s">
        <v>256</v>
      </c>
      <c r="B41" s="321">
        <v>9150201</v>
      </c>
      <c r="C41" s="13"/>
      <c r="D41" s="322">
        <v>0.41562074999999998</v>
      </c>
      <c r="E41" s="13"/>
      <c r="F41" s="117"/>
      <c r="G41" s="22"/>
      <c r="H41" s="22"/>
      <c r="I41" s="23"/>
      <c r="J41" s="24"/>
      <c r="K41" s="322">
        <v>4.79</v>
      </c>
      <c r="L41" s="22">
        <v>479</v>
      </c>
      <c r="M41" s="25"/>
      <c r="N41" s="26"/>
      <c r="O41" s="322">
        <v>3694</v>
      </c>
      <c r="P41" s="22"/>
      <c r="Q41" s="22">
        <v>3316.653585</v>
      </c>
      <c r="R41" s="22"/>
      <c r="S41" s="323">
        <v>377.34641499999998</v>
      </c>
      <c r="T41" s="324">
        <v>0.11377323718901441</v>
      </c>
      <c r="U41" s="322">
        <v>771.2</v>
      </c>
      <c r="V41" s="29"/>
      <c r="W41" s="322">
        <v>1386</v>
      </c>
      <c r="X41" s="322">
        <v>0.41562074999999998</v>
      </c>
      <c r="Y41" s="30">
        <v>3544</v>
      </c>
      <c r="Z41" s="325">
        <v>1472.959938</v>
      </c>
      <c r="AA41" s="22"/>
      <c r="AB41" s="267">
        <v>-86.959937999999966</v>
      </c>
      <c r="AC41" s="326">
        <v>-5.9037544577128863E-2</v>
      </c>
      <c r="AD41" s="267"/>
      <c r="AE41" s="268"/>
      <c r="AF41" s="322">
        <v>1332</v>
      </c>
      <c r="AG41" s="30">
        <v>3134</v>
      </c>
      <c r="AH41" s="22">
        <v>1302.5554305000001</v>
      </c>
      <c r="AI41" s="22"/>
      <c r="AJ41" s="267">
        <v>29.444569499999943</v>
      </c>
      <c r="AK41" s="326">
        <v>2.2605233382426822E-2</v>
      </c>
      <c r="AL41" s="327">
        <v>2.7807933194154488</v>
      </c>
      <c r="AM41" s="27"/>
      <c r="AN41" s="181"/>
      <c r="AO41" s="31"/>
      <c r="AP41" s="32"/>
      <c r="AQ41" s="22"/>
      <c r="AR41" s="22"/>
      <c r="AS41" s="27"/>
      <c r="AT41" s="28"/>
      <c r="AU41" s="33"/>
      <c r="AV41" s="22"/>
      <c r="AW41" s="28"/>
      <c r="AX41" s="34"/>
      <c r="AY41" s="22"/>
      <c r="AZ41" s="22"/>
      <c r="BA41" s="27"/>
      <c r="BB41" s="28"/>
      <c r="BC41" s="34"/>
      <c r="BD41" s="22"/>
      <c r="BE41" s="322">
        <v>1570</v>
      </c>
      <c r="BF41" s="322">
        <v>1345</v>
      </c>
      <c r="BG41" s="322">
        <v>90</v>
      </c>
      <c r="BH41" s="22">
        <v>1435</v>
      </c>
      <c r="BI41" s="328">
        <v>0.9140127388535032</v>
      </c>
      <c r="BJ41" s="329">
        <v>1.0554419617245996</v>
      </c>
      <c r="BK41" s="322">
        <v>40</v>
      </c>
      <c r="BL41" s="328">
        <v>2.5477707006369428E-2</v>
      </c>
      <c r="BM41" s="329">
        <v>0.79867420082662788</v>
      </c>
      <c r="BN41" s="322">
        <v>30</v>
      </c>
      <c r="BO41" s="322">
        <v>10</v>
      </c>
      <c r="BP41" s="22">
        <v>40</v>
      </c>
      <c r="BQ41" s="328">
        <v>2.5477707006369428E-2</v>
      </c>
      <c r="BR41" s="329">
        <v>0.3433653235359761</v>
      </c>
      <c r="BS41" s="322">
        <v>55</v>
      </c>
      <c r="BT41" s="29" t="s">
        <v>7</v>
      </c>
      <c r="BU41" s="416" t="s">
        <v>7</v>
      </c>
      <c r="BV41" s="169"/>
      <c r="BW41" s="358" t="s">
        <v>291</v>
      </c>
    </row>
    <row r="42" spans="1:75" ht="13.5" thickBot="1" x14ac:dyDescent="0.25">
      <c r="A42" s="171" t="s">
        <v>257</v>
      </c>
      <c r="B42" s="321">
        <v>9150202</v>
      </c>
      <c r="C42" s="13">
        <v>9150100</v>
      </c>
      <c r="D42" s="322">
        <v>0.37731455000000003</v>
      </c>
      <c r="E42" s="416"/>
      <c r="F42" s="213"/>
      <c r="G42" s="213"/>
      <c r="H42" s="213"/>
      <c r="I42" s="416"/>
      <c r="J42" s="416"/>
      <c r="K42" s="322">
        <v>6.66</v>
      </c>
      <c r="L42" s="22">
        <v>666</v>
      </c>
      <c r="M42" s="25">
        <v>13.01</v>
      </c>
      <c r="N42" s="26">
        <v>1301</v>
      </c>
      <c r="O42" s="322">
        <v>3627</v>
      </c>
      <c r="P42" s="22"/>
      <c r="Q42" s="22">
        <v>3010.9701090000003</v>
      </c>
      <c r="R42" s="22">
        <v>7702</v>
      </c>
      <c r="S42" s="323">
        <v>616.02989099999968</v>
      </c>
      <c r="T42" s="324">
        <v>0.20459515328918185</v>
      </c>
      <c r="U42" s="322">
        <v>544.4</v>
      </c>
      <c r="V42" s="29">
        <v>613.20000000000005</v>
      </c>
      <c r="W42" s="322">
        <v>1739</v>
      </c>
      <c r="X42" s="322">
        <v>0.37731455000000003</v>
      </c>
      <c r="Y42" s="30">
        <v>3544</v>
      </c>
      <c r="Z42" s="325">
        <v>1337.2027652000002</v>
      </c>
      <c r="AA42" s="266">
        <v>3040</v>
      </c>
      <c r="AB42" s="267">
        <v>401.79723479999984</v>
      </c>
      <c r="AC42" s="326">
        <v>0.30047592276695945</v>
      </c>
      <c r="AD42" s="267">
        <v>504</v>
      </c>
      <c r="AE42" s="268">
        <v>0.16578947368421051</v>
      </c>
      <c r="AF42" s="322">
        <v>1492</v>
      </c>
      <c r="AG42" s="30">
        <v>3134</v>
      </c>
      <c r="AH42" s="22">
        <v>1182.5037997000002</v>
      </c>
      <c r="AI42" s="266">
        <v>2851</v>
      </c>
      <c r="AJ42" s="267">
        <v>309.49620029999983</v>
      </c>
      <c r="AK42" s="326">
        <v>0.26172956093546479</v>
      </c>
      <c r="AL42" s="327">
        <v>2.2402402402402402</v>
      </c>
      <c r="AM42" s="27">
        <v>283</v>
      </c>
      <c r="AN42" s="181">
        <v>9.9263416345142061E-2</v>
      </c>
      <c r="AO42" s="31">
        <v>2.4089162182936201</v>
      </c>
      <c r="AP42" s="32">
        <v>3320</v>
      </c>
      <c r="AQ42" s="22">
        <v>2790</v>
      </c>
      <c r="AR42" s="22">
        <v>75</v>
      </c>
      <c r="AS42" s="27">
        <v>2865</v>
      </c>
      <c r="AT42" s="28">
        <v>0.86295180722891562</v>
      </c>
      <c r="AU42" s="33">
        <v>1.0188958557419294</v>
      </c>
      <c r="AV42" s="22">
        <v>80</v>
      </c>
      <c r="AW42" s="28">
        <v>2.4096385542168676E-2</v>
      </c>
      <c r="AX42" s="34">
        <v>0.52703102605298824</v>
      </c>
      <c r="AY42" s="22">
        <v>190</v>
      </c>
      <c r="AZ42" s="22">
        <v>50</v>
      </c>
      <c r="BA42" s="27">
        <v>240</v>
      </c>
      <c r="BB42" s="28">
        <v>7.2289156626506021E-2</v>
      </c>
      <c r="BC42" s="34">
        <v>0.91580612689562324</v>
      </c>
      <c r="BD42" s="22">
        <v>130</v>
      </c>
      <c r="BE42" s="322">
        <v>1225</v>
      </c>
      <c r="BF42" s="322">
        <v>990</v>
      </c>
      <c r="BG42" s="322">
        <v>85</v>
      </c>
      <c r="BH42" s="22">
        <v>1075</v>
      </c>
      <c r="BI42" s="328">
        <v>0.87755102040816324</v>
      </c>
      <c r="BJ42" s="329">
        <v>1.0133383607484565</v>
      </c>
      <c r="BK42" s="322">
        <v>15</v>
      </c>
      <c r="BL42" s="328">
        <v>1.2244897959183673E-2</v>
      </c>
      <c r="BM42" s="329">
        <v>0.38385260060136905</v>
      </c>
      <c r="BN42" s="322">
        <v>65</v>
      </c>
      <c r="BO42" s="322">
        <v>10</v>
      </c>
      <c r="BP42" s="22">
        <v>75</v>
      </c>
      <c r="BQ42" s="328">
        <v>6.1224489795918366E-2</v>
      </c>
      <c r="BR42" s="329">
        <v>0.82512789482369764</v>
      </c>
      <c r="BS42" s="322">
        <v>50</v>
      </c>
      <c r="BT42" s="29" t="s">
        <v>7</v>
      </c>
      <c r="BU42" s="29" t="s">
        <v>7</v>
      </c>
      <c r="BV42" s="213" t="s">
        <v>7</v>
      </c>
    </row>
    <row r="43" spans="1:75" ht="13.5" thickBot="1" x14ac:dyDescent="0.25">
      <c r="A43" s="171" t="s">
        <v>252</v>
      </c>
      <c r="B43" s="321">
        <v>9150203</v>
      </c>
      <c r="C43" s="416"/>
      <c r="D43" s="322">
        <v>0.3350475</v>
      </c>
      <c r="E43" s="13"/>
      <c r="F43" s="117"/>
      <c r="G43" s="22"/>
      <c r="H43" s="22"/>
      <c r="I43" s="23"/>
      <c r="J43" s="24">
        <v>100</v>
      </c>
      <c r="K43" s="322">
        <v>5.0199999999999996</v>
      </c>
      <c r="L43" s="22">
        <v>501.99999999999994</v>
      </c>
      <c r="M43" s="416"/>
      <c r="N43" s="416"/>
      <c r="O43" s="322">
        <v>1473</v>
      </c>
      <c r="P43" s="22">
        <v>5110</v>
      </c>
      <c r="Q43" s="22">
        <v>1712.092725</v>
      </c>
      <c r="R43" s="213"/>
      <c r="S43" s="323">
        <v>-239.09272499999997</v>
      </c>
      <c r="T43" s="324">
        <v>-0.13964940187453923</v>
      </c>
      <c r="U43" s="322">
        <v>293.7</v>
      </c>
      <c r="V43" s="416"/>
      <c r="W43" s="322">
        <v>756</v>
      </c>
      <c r="X43" s="322">
        <v>0.3350475</v>
      </c>
      <c r="Y43" s="30">
        <v>2335</v>
      </c>
      <c r="Z43" s="325">
        <v>782.33591249999995</v>
      </c>
      <c r="AA43" s="213"/>
      <c r="AB43" s="267">
        <v>-26.335912499999949</v>
      </c>
      <c r="AC43" s="326">
        <v>-3.3663177260829055E-2</v>
      </c>
      <c r="AD43" s="213"/>
      <c r="AE43" s="213"/>
      <c r="AF43" s="322">
        <v>703</v>
      </c>
      <c r="AG43" s="30">
        <v>2225</v>
      </c>
      <c r="AH43" s="22">
        <v>745.48068750000004</v>
      </c>
      <c r="AI43" s="213"/>
      <c r="AJ43" s="267">
        <v>-42.480687500000045</v>
      </c>
      <c r="AK43" s="326">
        <v>-5.6984289750631592E-2</v>
      </c>
      <c r="AL43" s="327">
        <v>1.4003984063745021</v>
      </c>
      <c r="AM43" s="213"/>
      <c r="AN43" s="416"/>
      <c r="AO43" s="416"/>
      <c r="AP43" s="416"/>
      <c r="AQ43" s="213"/>
      <c r="AR43" s="213"/>
      <c r="AS43" s="213"/>
      <c r="AT43" s="213"/>
      <c r="AU43" s="416"/>
      <c r="AV43" s="213"/>
      <c r="AW43" s="213"/>
      <c r="AX43" s="416"/>
      <c r="AY43" s="213"/>
      <c r="AZ43" s="213"/>
      <c r="BA43" s="213"/>
      <c r="BB43" s="213"/>
      <c r="BC43" s="416"/>
      <c r="BD43" s="213"/>
      <c r="BE43" s="322">
        <v>410</v>
      </c>
      <c r="BF43" s="322">
        <v>335</v>
      </c>
      <c r="BG43" s="322">
        <v>10</v>
      </c>
      <c r="BH43" s="22">
        <v>345</v>
      </c>
      <c r="BI43" s="328">
        <v>0.84146341463414631</v>
      </c>
      <c r="BJ43" s="329">
        <v>0.97166676054751311</v>
      </c>
      <c r="BK43" s="322">
        <v>0</v>
      </c>
      <c r="BL43" s="328">
        <v>0</v>
      </c>
      <c r="BM43" s="329">
        <v>0</v>
      </c>
      <c r="BN43" s="322">
        <v>35</v>
      </c>
      <c r="BO43" s="322">
        <v>0</v>
      </c>
      <c r="BP43" s="22">
        <v>35</v>
      </c>
      <c r="BQ43" s="328">
        <v>8.5365853658536592E-2</v>
      </c>
      <c r="BR43" s="329">
        <v>1.150483202945237</v>
      </c>
      <c r="BS43" s="322">
        <v>25</v>
      </c>
      <c r="BT43" s="29" t="s">
        <v>7</v>
      </c>
      <c r="BU43" s="416" t="s">
        <v>7</v>
      </c>
      <c r="BV43" s="21"/>
      <c r="BW43" s="429" t="s">
        <v>291</v>
      </c>
    </row>
    <row r="44" spans="1:75" ht="13.5" thickBot="1" x14ac:dyDescent="0.25">
      <c r="A44" s="171" t="s">
        <v>253</v>
      </c>
      <c r="B44" s="321">
        <v>9150204</v>
      </c>
      <c r="C44" s="13">
        <v>9150102.0600000005</v>
      </c>
      <c r="D44" s="322">
        <v>0.3833395</v>
      </c>
      <c r="E44" s="13" t="s">
        <v>49</v>
      </c>
      <c r="F44" s="117">
        <v>0.44176599999999999</v>
      </c>
      <c r="G44" s="22">
        <v>9384</v>
      </c>
      <c r="H44" s="22">
        <v>4046</v>
      </c>
      <c r="I44" s="23">
        <v>3755</v>
      </c>
      <c r="J44" s="24"/>
      <c r="K44" s="322">
        <v>1.22</v>
      </c>
      <c r="L44" s="22">
        <v>122</v>
      </c>
      <c r="M44" s="25">
        <v>8.8000000000000007</v>
      </c>
      <c r="N44" s="26">
        <v>880.00000000000011</v>
      </c>
      <c r="O44" s="322">
        <v>3354</v>
      </c>
      <c r="P44" s="22"/>
      <c r="Q44" s="22">
        <v>1958.8648450000001</v>
      </c>
      <c r="R44" s="22">
        <v>4820</v>
      </c>
      <c r="S44" s="323">
        <v>1395.1351549999999</v>
      </c>
      <c r="T44" s="324">
        <v>0.71221613811748197</v>
      </c>
      <c r="U44" s="322">
        <v>2748.7</v>
      </c>
      <c r="V44" s="29">
        <v>581</v>
      </c>
      <c r="W44" s="322">
        <v>1749</v>
      </c>
      <c r="X44" s="322">
        <v>0.3833395</v>
      </c>
      <c r="Y44" s="30">
        <v>2335</v>
      </c>
      <c r="Z44" s="325">
        <v>895.09773250000001</v>
      </c>
      <c r="AA44" s="22" t="e">
        <v>#REF!</v>
      </c>
      <c r="AB44" s="267">
        <v>853.90226749999999</v>
      </c>
      <c r="AC44" s="326">
        <v>0.95397657316710938</v>
      </c>
      <c r="AD44" s="267" t="e">
        <v>#REF!</v>
      </c>
      <c r="AE44" s="268" t="e">
        <v>#REF!</v>
      </c>
      <c r="AF44" s="322">
        <v>1667</v>
      </c>
      <c r="AG44" s="30">
        <v>2225</v>
      </c>
      <c r="AH44" s="22">
        <v>852.93038750000005</v>
      </c>
      <c r="AI44" s="22" t="e">
        <v>#REF!</v>
      </c>
      <c r="AJ44" s="267">
        <v>814.06961249999995</v>
      </c>
      <c r="AK44" s="326">
        <v>0.95443851506580291</v>
      </c>
      <c r="AL44" s="327">
        <v>13.663934426229508</v>
      </c>
      <c r="AM44" s="27" t="e">
        <v>#REF!</v>
      </c>
      <c r="AN44" s="181" t="e">
        <v>#REF!</v>
      </c>
      <c r="AO44" s="31">
        <v>2.5284090909090904</v>
      </c>
      <c r="AP44" s="32">
        <v>1690</v>
      </c>
      <c r="AQ44" s="22">
        <v>1325</v>
      </c>
      <c r="AR44" s="22">
        <v>70</v>
      </c>
      <c r="AS44" s="27">
        <v>1395</v>
      </c>
      <c r="AT44" s="28">
        <v>0.82544378698224852</v>
      </c>
      <c r="AU44" s="33">
        <v>0.97460975996430532</v>
      </c>
      <c r="AV44" s="22">
        <v>105</v>
      </c>
      <c r="AW44" s="28">
        <v>6.2130177514792898E-2</v>
      </c>
      <c r="AX44" s="34">
        <v>1.3588980449857375</v>
      </c>
      <c r="AY44" s="22">
        <v>110</v>
      </c>
      <c r="AZ44" s="22">
        <v>10</v>
      </c>
      <c r="BA44" s="27">
        <v>120</v>
      </c>
      <c r="BB44" s="28">
        <v>7.1005917159763315E-2</v>
      </c>
      <c r="BC44" s="34">
        <v>0.8995492134004347</v>
      </c>
      <c r="BD44" s="22">
        <v>75</v>
      </c>
      <c r="BE44" s="322">
        <v>1170</v>
      </c>
      <c r="BF44" s="322">
        <v>875</v>
      </c>
      <c r="BG44" s="322">
        <v>50</v>
      </c>
      <c r="BH44" s="22">
        <v>925</v>
      </c>
      <c r="BI44" s="328">
        <v>0.79059829059829057</v>
      </c>
      <c r="BJ44" s="329">
        <v>0.91293105149918075</v>
      </c>
      <c r="BK44" s="322">
        <v>60</v>
      </c>
      <c r="BL44" s="328">
        <v>5.128205128205128E-2</v>
      </c>
      <c r="BM44" s="329">
        <v>1.6075878144843663</v>
      </c>
      <c r="BN44" s="322">
        <v>130</v>
      </c>
      <c r="BO44" s="322">
        <v>0</v>
      </c>
      <c r="BP44" s="22">
        <v>130</v>
      </c>
      <c r="BQ44" s="328">
        <v>0.1111111111111111</v>
      </c>
      <c r="BR44" s="329">
        <v>1.4974543276430068</v>
      </c>
      <c r="BS44" s="322">
        <v>60</v>
      </c>
      <c r="BT44" s="29" t="s">
        <v>7</v>
      </c>
      <c r="BU44" s="29" t="s">
        <v>7</v>
      </c>
      <c r="BV44" s="213" t="s">
        <v>7</v>
      </c>
      <c r="BW44" s="184" t="s">
        <v>287</v>
      </c>
    </row>
    <row r="45" spans="1:75" ht="13.5" thickBot="1" x14ac:dyDescent="0.25">
      <c r="A45" s="171" t="s">
        <v>254</v>
      </c>
      <c r="B45" s="321">
        <v>9150205</v>
      </c>
      <c r="C45" s="213"/>
      <c r="D45" s="13" t="s">
        <v>229</v>
      </c>
      <c r="E45" s="213"/>
      <c r="F45" s="213"/>
      <c r="G45" s="213"/>
      <c r="H45" s="213"/>
      <c r="I45" s="213"/>
      <c r="J45" s="213"/>
      <c r="K45" s="322">
        <v>3.98</v>
      </c>
      <c r="L45" s="22">
        <v>398</v>
      </c>
      <c r="M45" s="213"/>
      <c r="N45" s="213"/>
      <c r="O45" s="322">
        <v>1495</v>
      </c>
      <c r="P45" s="213"/>
      <c r="Q45" s="22">
        <v>1919.3961568</v>
      </c>
      <c r="R45" s="213"/>
      <c r="S45" s="323">
        <v>-424.39615679999997</v>
      </c>
      <c r="T45" s="324">
        <v>-0.2211092042132404</v>
      </c>
      <c r="U45" s="322">
        <v>375.5</v>
      </c>
      <c r="V45" s="213"/>
      <c r="W45" s="322">
        <v>616</v>
      </c>
      <c r="X45" s="13" t="s">
        <v>229</v>
      </c>
      <c r="Y45" s="213"/>
      <c r="Z45" s="22">
        <v>739.77078394</v>
      </c>
      <c r="AA45" s="213"/>
      <c r="AB45" s="267">
        <v>-123.77078394</v>
      </c>
      <c r="AC45" s="326">
        <v>-0.1673096405359509</v>
      </c>
      <c r="AD45" s="213"/>
      <c r="AE45" s="213"/>
      <c r="AF45" s="322">
        <v>579</v>
      </c>
      <c r="AG45" s="213"/>
      <c r="AH45" s="22">
        <v>710.1319931999999</v>
      </c>
      <c r="AI45" s="213"/>
      <c r="AJ45" s="267">
        <v>-131.1319931999999</v>
      </c>
      <c r="AK45" s="326">
        <v>-0.18465861903938779</v>
      </c>
      <c r="AL45" s="327">
        <v>1.4547738693467336</v>
      </c>
      <c r="AM45" s="213"/>
      <c r="AN45" s="213"/>
      <c r="AO45" s="213"/>
      <c r="AP45" s="213"/>
      <c r="AQ45" s="213"/>
      <c r="AR45" s="213"/>
      <c r="AS45" s="213"/>
      <c r="AT45" s="213"/>
      <c r="AU45" s="213"/>
      <c r="AV45" s="213"/>
      <c r="AW45" s="213"/>
      <c r="AX45" s="213"/>
      <c r="AY45" s="213"/>
      <c r="AZ45" s="213"/>
      <c r="BA45" s="213"/>
      <c r="BB45" s="213"/>
      <c r="BC45" s="213"/>
      <c r="BD45" s="213"/>
      <c r="BE45" s="322">
        <v>550</v>
      </c>
      <c r="BF45" s="322">
        <v>430</v>
      </c>
      <c r="BG45" s="322">
        <v>30</v>
      </c>
      <c r="BH45" s="22">
        <v>460</v>
      </c>
      <c r="BI45" s="328">
        <v>0.83636363636363631</v>
      </c>
      <c r="BJ45" s="329">
        <v>0.9657778710896493</v>
      </c>
      <c r="BK45" s="322">
        <v>25</v>
      </c>
      <c r="BL45" s="328">
        <v>4.5454545454545456E-2</v>
      </c>
      <c r="BM45" s="329">
        <v>1.4249073810202337</v>
      </c>
      <c r="BN45" s="322">
        <v>20</v>
      </c>
      <c r="BO45" s="322">
        <v>0</v>
      </c>
      <c r="BP45" s="22">
        <v>20</v>
      </c>
      <c r="BQ45" s="328">
        <v>3.6363636363636362E-2</v>
      </c>
      <c r="BR45" s="329">
        <v>0.49007596177407492</v>
      </c>
      <c r="BS45" s="322">
        <v>30</v>
      </c>
      <c r="BT45" s="29" t="s">
        <v>7</v>
      </c>
      <c r="BU45" s="213" t="s">
        <v>7</v>
      </c>
      <c r="BV45" s="21"/>
      <c r="BW45" s="21" t="s">
        <v>291</v>
      </c>
    </row>
    <row r="46" spans="1:75" ht="13.5" thickBot="1" x14ac:dyDescent="0.25">
      <c r="A46" s="171" t="s">
        <v>249</v>
      </c>
      <c r="B46" s="321">
        <v>9150206</v>
      </c>
      <c r="C46" s="13">
        <v>9150101</v>
      </c>
      <c r="D46" s="13" t="s">
        <v>229</v>
      </c>
      <c r="E46" s="13"/>
      <c r="F46" s="117"/>
      <c r="G46" s="22"/>
      <c r="H46" s="22"/>
      <c r="I46" s="23"/>
      <c r="J46" s="24">
        <v>101</v>
      </c>
      <c r="K46" s="322">
        <v>22.74</v>
      </c>
      <c r="L46" s="22">
        <v>2274</v>
      </c>
      <c r="M46" s="25">
        <v>3.88</v>
      </c>
      <c r="N46" s="26">
        <v>388</v>
      </c>
      <c r="O46" s="322">
        <v>6190</v>
      </c>
      <c r="P46" s="22">
        <v>4860</v>
      </c>
      <c r="Q46" s="22">
        <v>5965.6430273599999</v>
      </c>
      <c r="R46" s="22">
        <v>4867</v>
      </c>
      <c r="S46" s="323">
        <v>224.35697264000009</v>
      </c>
      <c r="T46" s="324">
        <v>3.760817930456789E-2</v>
      </c>
      <c r="U46" s="322">
        <v>272.2</v>
      </c>
      <c r="V46" s="29">
        <v>1253</v>
      </c>
      <c r="W46" s="322">
        <v>2282</v>
      </c>
      <c r="X46" s="13" t="s">
        <v>229</v>
      </c>
      <c r="Y46" s="30">
        <v>1742</v>
      </c>
      <c r="Z46" s="22">
        <v>2169.8161455200002</v>
      </c>
      <c r="AA46" s="266">
        <v>1677</v>
      </c>
      <c r="AB46" s="267">
        <v>112.18385447999981</v>
      </c>
      <c r="AC46" s="326">
        <v>5.1702009274668177E-2</v>
      </c>
      <c r="AD46" s="267">
        <v>65</v>
      </c>
      <c r="AE46" s="268">
        <v>3.875968992248062E-2</v>
      </c>
      <c r="AF46" s="322">
        <v>2210</v>
      </c>
      <c r="AG46" s="30">
        <v>1685</v>
      </c>
      <c r="AH46" s="22">
        <v>2091.8102175200002</v>
      </c>
      <c r="AI46" s="266">
        <v>1634</v>
      </c>
      <c r="AJ46" s="267">
        <v>118.18978247999985</v>
      </c>
      <c r="AK46" s="326">
        <v>5.6501197618263291E-2</v>
      </c>
      <c r="AL46" s="327">
        <v>0.97185576077396663</v>
      </c>
      <c r="AM46" s="27">
        <v>51</v>
      </c>
      <c r="AN46" s="181">
        <v>3.1211750305997554E-2</v>
      </c>
      <c r="AO46" s="31">
        <v>4.3427835051546388</v>
      </c>
      <c r="AP46" s="32">
        <v>2425</v>
      </c>
      <c r="AQ46" s="22">
        <v>2065</v>
      </c>
      <c r="AR46" s="22">
        <v>115</v>
      </c>
      <c r="AS46" s="27">
        <v>2180</v>
      </c>
      <c r="AT46" s="28">
        <v>0.89896907216494848</v>
      </c>
      <c r="AU46" s="33">
        <v>1.0614218017693511</v>
      </c>
      <c r="AV46" s="22">
        <v>35</v>
      </c>
      <c r="AW46" s="28">
        <v>1.443298969072165E-2</v>
      </c>
      <c r="AX46" s="34">
        <v>0.31567528467709915</v>
      </c>
      <c r="AY46" s="22">
        <v>150</v>
      </c>
      <c r="AZ46" s="22">
        <v>10</v>
      </c>
      <c r="BA46" s="27">
        <v>160</v>
      </c>
      <c r="BB46" s="28">
        <v>6.5979381443298971E-2</v>
      </c>
      <c r="BC46" s="34">
        <v>0.83586978454803273</v>
      </c>
      <c r="BD46" s="22">
        <v>50</v>
      </c>
      <c r="BE46" s="322">
        <v>2800</v>
      </c>
      <c r="BF46" s="322">
        <v>2460</v>
      </c>
      <c r="BG46" s="322">
        <v>145</v>
      </c>
      <c r="BH46" s="22">
        <v>2605</v>
      </c>
      <c r="BI46" s="328">
        <v>0.93035714285714288</v>
      </c>
      <c r="BJ46" s="329">
        <v>1.0743154074562851</v>
      </c>
      <c r="BK46" s="322">
        <v>95</v>
      </c>
      <c r="BL46" s="328">
        <v>3.3928571428571426E-2</v>
      </c>
      <c r="BM46" s="329">
        <v>1.0635915808329601</v>
      </c>
      <c r="BN46" s="322">
        <v>40</v>
      </c>
      <c r="BO46" s="322">
        <v>10</v>
      </c>
      <c r="BP46" s="22">
        <v>50</v>
      </c>
      <c r="BQ46" s="328">
        <v>1.7857142857142856E-2</v>
      </c>
      <c r="BR46" s="329">
        <v>0.2406623026569118</v>
      </c>
      <c r="BS46" s="322">
        <v>50</v>
      </c>
      <c r="BT46" s="29" t="s">
        <v>7</v>
      </c>
      <c r="BU46" s="29" t="s">
        <v>7</v>
      </c>
      <c r="BV46" s="213" t="s">
        <v>7</v>
      </c>
      <c r="BW46" s="358" t="s">
        <v>291</v>
      </c>
    </row>
    <row r="47" spans="1:75" ht="13.5" thickBot="1" x14ac:dyDescent="0.25">
      <c r="A47" s="171"/>
      <c r="B47" s="321">
        <v>9150207</v>
      </c>
      <c r="C47" s="13"/>
      <c r="D47" s="322">
        <v>0.22022085</v>
      </c>
      <c r="E47" s="13"/>
      <c r="F47" s="117"/>
      <c r="G47" s="22"/>
      <c r="H47" s="22"/>
      <c r="I47" s="23"/>
      <c r="J47" s="24"/>
      <c r="K47" s="322">
        <v>6.95</v>
      </c>
      <c r="L47" s="22">
        <v>695</v>
      </c>
      <c r="M47" s="331"/>
      <c r="N47" s="26"/>
      <c r="O47" s="322">
        <v>2208</v>
      </c>
      <c r="P47" s="22">
        <v>7460</v>
      </c>
      <c r="Q47" s="22">
        <v>1642.8475409999999</v>
      </c>
      <c r="R47" s="22"/>
      <c r="S47" s="323">
        <v>565.15245900000014</v>
      </c>
      <c r="T47" s="324">
        <v>0.34400785519999766</v>
      </c>
      <c r="U47" s="322">
        <v>317.7</v>
      </c>
      <c r="V47" s="332"/>
      <c r="W47" s="322">
        <v>800</v>
      </c>
      <c r="X47" s="322">
        <v>0.22022085</v>
      </c>
      <c r="Y47" s="30">
        <v>2843</v>
      </c>
      <c r="Z47" s="325">
        <v>626.08787655000003</v>
      </c>
      <c r="AA47" s="259"/>
      <c r="AB47" s="267">
        <v>173.91212344999997</v>
      </c>
      <c r="AC47" s="326">
        <v>0.27777590009940267</v>
      </c>
      <c r="AD47" s="259"/>
      <c r="AE47" s="333"/>
      <c r="AF47" s="322">
        <v>772</v>
      </c>
      <c r="AG47" s="30">
        <v>2790</v>
      </c>
      <c r="AH47" s="22">
        <v>614.41617150000002</v>
      </c>
      <c r="AI47" s="22"/>
      <c r="AJ47" s="267">
        <v>157.58382849999998</v>
      </c>
      <c r="AK47" s="326">
        <v>0.25647734517677806</v>
      </c>
      <c r="AL47" s="327">
        <v>1.1107913669064748</v>
      </c>
      <c r="AM47" s="27"/>
      <c r="AN47" s="181"/>
      <c r="AO47" s="31"/>
      <c r="AP47" s="334"/>
      <c r="AQ47" s="22"/>
      <c r="AR47" s="22"/>
      <c r="AS47" s="27"/>
      <c r="AT47" s="28"/>
      <c r="AU47" s="33"/>
      <c r="AV47" s="421"/>
      <c r="AW47" s="28"/>
      <c r="AX47" s="34"/>
      <c r="AY47" s="421"/>
      <c r="AZ47" s="22"/>
      <c r="BA47" s="27"/>
      <c r="BB47" s="28"/>
      <c r="BC47" s="34"/>
      <c r="BD47" s="421"/>
      <c r="BE47" s="322">
        <v>885</v>
      </c>
      <c r="BF47" s="322">
        <v>790</v>
      </c>
      <c r="BG47" s="322">
        <v>20</v>
      </c>
      <c r="BH47" s="22">
        <v>810</v>
      </c>
      <c r="BI47" s="328">
        <v>0.9152542372881356</v>
      </c>
      <c r="BJ47" s="329">
        <v>1.0568755626883783</v>
      </c>
      <c r="BK47" s="322">
        <v>10</v>
      </c>
      <c r="BL47" s="328">
        <v>1.1299435028248588E-2</v>
      </c>
      <c r="BM47" s="329">
        <v>0.35421426420841967</v>
      </c>
      <c r="BN47" s="322">
        <v>25</v>
      </c>
      <c r="BO47" s="322">
        <v>0</v>
      </c>
      <c r="BP47" s="22">
        <v>25</v>
      </c>
      <c r="BQ47" s="328">
        <v>2.8248587570621469E-2</v>
      </c>
      <c r="BR47" s="329">
        <v>0.38070872736686617</v>
      </c>
      <c r="BS47" s="322">
        <v>30</v>
      </c>
      <c r="BT47" s="29" t="s">
        <v>7</v>
      </c>
      <c r="BU47" s="69" t="s">
        <v>3</v>
      </c>
      <c r="BV47" s="169"/>
      <c r="BW47" s="358" t="s">
        <v>290</v>
      </c>
    </row>
    <row r="48" spans="1:75" ht="13.5" thickBot="1" x14ac:dyDescent="0.25">
      <c r="A48" s="171" t="s">
        <v>248</v>
      </c>
      <c r="B48" s="321">
        <v>9150208</v>
      </c>
      <c r="C48" s="13">
        <v>9150102.0500000007</v>
      </c>
      <c r="D48" s="13" t="s">
        <v>229</v>
      </c>
      <c r="E48" s="13">
        <v>9150102.0299999993</v>
      </c>
      <c r="F48" s="117">
        <v>0.54310005400000005</v>
      </c>
      <c r="G48" s="22">
        <v>9384</v>
      </c>
      <c r="H48" s="22">
        <v>4046</v>
      </c>
      <c r="I48" s="23">
        <v>3755</v>
      </c>
      <c r="J48" s="24"/>
      <c r="K48" s="322">
        <v>6.56</v>
      </c>
      <c r="L48" s="22">
        <v>656</v>
      </c>
      <c r="M48" s="25">
        <v>13.82</v>
      </c>
      <c r="N48" s="26">
        <v>1382</v>
      </c>
      <c r="O48" s="322">
        <v>6148</v>
      </c>
      <c r="P48" s="22"/>
      <c r="Q48" s="22">
        <v>5351.8424656200004</v>
      </c>
      <c r="R48" s="22">
        <v>6790</v>
      </c>
      <c r="S48" s="323">
        <v>796.15753437999956</v>
      </c>
      <c r="T48" s="324">
        <v>0.14876326040881815</v>
      </c>
      <c r="U48" s="322">
        <v>937.4</v>
      </c>
      <c r="V48" s="29">
        <v>539.9</v>
      </c>
      <c r="W48" s="322">
        <v>2397</v>
      </c>
      <c r="X48" s="13" t="s">
        <v>229</v>
      </c>
      <c r="Y48" s="30">
        <v>2843</v>
      </c>
      <c r="Z48" s="22">
        <v>2086.8931221600001</v>
      </c>
      <c r="AA48" s="22">
        <v>2197.3828184840004</v>
      </c>
      <c r="AB48" s="267">
        <v>310.10687783999992</v>
      </c>
      <c r="AC48" s="326">
        <v>0.14859739320000706</v>
      </c>
      <c r="AD48" s="267">
        <v>645.61718151599962</v>
      </c>
      <c r="AE48" s="268">
        <v>0.29381188206496411</v>
      </c>
      <c r="AF48" s="322">
        <v>2332</v>
      </c>
      <c r="AG48" s="30">
        <v>2790</v>
      </c>
      <c r="AH48" s="22">
        <v>2005.0978508399999</v>
      </c>
      <c r="AI48" s="22">
        <v>2039.3407027700002</v>
      </c>
      <c r="AJ48" s="267">
        <v>326.90214916000014</v>
      </c>
      <c r="AK48" s="326">
        <v>0.16303550922617085</v>
      </c>
      <c r="AL48" s="327">
        <v>3.5548780487804876</v>
      </c>
      <c r="AM48" s="27">
        <v>750.65929722999977</v>
      </c>
      <c r="AN48" s="181">
        <v>0.36808920461911665</v>
      </c>
      <c r="AO48" s="31">
        <v>2.0188133140376268</v>
      </c>
      <c r="AP48" s="32">
        <v>3470</v>
      </c>
      <c r="AQ48" s="22">
        <v>2935</v>
      </c>
      <c r="AR48" s="22">
        <v>120</v>
      </c>
      <c r="AS48" s="27">
        <v>3055</v>
      </c>
      <c r="AT48" s="28">
        <v>0.8804034582132565</v>
      </c>
      <c r="AU48" s="33">
        <v>1.0395011951303461</v>
      </c>
      <c r="AV48" s="22">
        <v>65</v>
      </c>
      <c r="AW48" s="28">
        <v>1.8731988472622477E-2</v>
      </c>
      <c r="AX48" s="34">
        <v>0.40970207284666738</v>
      </c>
      <c r="AY48" s="22">
        <v>220</v>
      </c>
      <c r="AZ48" s="22">
        <v>10</v>
      </c>
      <c r="BA48" s="27">
        <v>230</v>
      </c>
      <c r="BB48" s="28">
        <v>6.6282420749279536E-2</v>
      </c>
      <c r="BC48" s="34">
        <v>0.83970888388268239</v>
      </c>
      <c r="BD48" s="22">
        <v>125</v>
      </c>
      <c r="BE48" s="322">
        <v>2335</v>
      </c>
      <c r="BF48" s="322">
        <v>2025</v>
      </c>
      <c r="BG48" s="322">
        <v>180</v>
      </c>
      <c r="BH48" s="22">
        <v>2205</v>
      </c>
      <c r="BI48" s="328">
        <v>0.94432548179871523</v>
      </c>
      <c r="BJ48" s="329">
        <v>1.0904451290978237</v>
      </c>
      <c r="BK48" s="322">
        <v>15</v>
      </c>
      <c r="BL48" s="328">
        <v>6.4239828693790149E-3</v>
      </c>
      <c r="BM48" s="329">
        <v>0.20137877333476537</v>
      </c>
      <c r="BN48" s="322">
        <v>40</v>
      </c>
      <c r="BO48" s="322">
        <v>0</v>
      </c>
      <c r="BP48" s="22">
        <v>40</v>
      </c>
      <c r="BQ48" s="328">
        <v>1.7130620985010708E-2</v>
      </c>
      <c r="BR48" s="329">
        <v>0.23087090276294753</v>
      </c>
      <c r="BS48" s="322">
        <v>70</v>
      </c>
      <c r="BT48" s="29" t="s">
        <v>7</v>
      </c>
      <c r="BU48" s="29" t="s">
        <v>7</v>
      </c>
      <c r="BV48" s="213" t="s">
        <v>7</v>
      </c>
      <c r="BW48" s="358" t="s">
        <v>291</v>
      </c>
    </row>
    <row r="49" spans="1:75" ht="13.5" thickBot="1" x14ac:dyDescent="0.25">
      <c r="A49" s="171" t="s">
        <v>258</v>
      </c>
      <c r="B49" s="321">
        <v>9150209</v>
      </c>
      <c r="C49" s="13"/>
      <c r="D49" s="322">
        <v>0.14816319</v>
      </c>
      <c r="E49" s="13"/>
      <c r="F49" s="117"/>
      <c r="G49" s="22"/>
      <c r="H49" s="22"/>
      <c r="I49" s="23"/>
      <c r="J49" s="24"/>
      <c r="K49" s="322">
        <v>1.04</v>
      </c>
      <c r="L49" s="22">
        <v>104</v>
      </c>
      <c r="M49" s="331"/>
      <c r="N49" s="26"/>
      <c r="O49" s="322">
        <v>1188</v>
      </c>
      <c r="P49" s="22">
        <v>7980</v>
      </c>
      <c r="Q49" s="22">
        <v>1182.3422562000001</v>
      </c>
      <c r="R49" s="22"/>
      <c r="S49" s="323">
        <v>5.6577437999999347</v>
      </c>
      <c r="T49" s="324">
        <v>4.7851996918250161E-3</v>
      </c>
      <c r="U49" s="322">
        <v>1138.8</v>
      </c>
      <c r="V49" s="332"/>
      <c r="W49" s="322">
        <v>477</v>
      </c>
      <c r="X49" s="322">
        <v>0.14816319</v>
      </c>
      <c r="Y49" s="30">
        <v>3544</v>
      </c>
      <c r="Z49" s="325">
        <v>525.09034536000001</v>
      </c>
      <c r="AA49" s="259"/>
      <c r="AB49" s="267">
        <v>-48.090345360000015</v>
      </c>
      <c r="AC49" s="326">
        <v>-9.1584897313298441E-2</v>
      </c>
      <c r="AD49" s="259"/>
      <c r="AE49" s="333"/>
      <c r="AF49" s="322">
        <v>469</v>
      </c>
      <c r="AG49" s="30">
        <v>3134</v>
      </c>
      <c r="AH49" s="22">
        <v>464.34343746000002</v>
      </c>
      <c r="AI49" s="22"/>
      <c r="AJ49" s="267">
        <v>4.6565625399999817</v>
      </c>
      <c r="AK49" s="326">
        <v>1.0028272533519142E-2</v>
      </c>
      <c r="AL49" s="327">
        <v>4.509615384615385</v>
      </c>
      <c r="AM49" s="27"/>
      <c r="AN49" s="181"/>
      <c r="AO49" s="31"/>
      <c r="AP49" s="334"/>
      <c r="AQ49" s="22"/>
      <c r="AR49" s="22"/>
      <c r="AS49" s="27"/>
      <c r="AT49" s="28"/>
      <c r="AU49" s="33"/>
      <c r="AV49" s="421"/>
      <c r="AW49" s="28"/>
      <c r="AX49" s="34"/>
      <c r="AY49" s="421"/>
      <c r="AZ49" s="22"/>
      <c r="BA49" s="27"/>
      <c r="BB49" s="28"/>
      <c r="BC49" s="34"/>
      <c r="BD49" s="421"/>
      <c r="BE49" s="322">
        <v>620</v>
      </c>
      <c r="BF49" s="322">
        <v>520</v>
      </c>
      <c r="BG49" s="322">
        <v>65</v>
      </c>
      <c r="BH49" s="22">
        <v>585</v>
      </c>
      <c r="BI49" s="328">
        <v>0.94354838709677424</v>
      </c>
      <c r="BJ49" s="329">
        <v>1.0895477911048201</v>
      </c>
      <c r="BK49" s="322">
        <v>10</v>
      </c>
      <c r="BL49" s="328">
        <v>1.6129032258064516E-2</v>
      </c>
      <c r="BM49" s="329">
        <v>0.50561229649105066</v>
      </c>
      <c r="BN49" s="322">
        <v>10</v>
      </c>
      <c r="BO49" s="322">
        <v>10</v>
      </c>
      <c r="BP49" s="22">
        <v>20</v>
      </c>
      <c r="BQ49" s="328">
        <v>3.2258064516129031E-2</v>
      </c>
      <c r="BR49" s="329">
        <v>0.43474480479958261</v>
      </c>
      <c r="BS49" s="322">
        <v>0</v>
      </c>
      <c r="BT49" s="29" t="s">
        <v>7</v>
      </c>
      <c r="BU49" s="29" t="s">
        <v>7</v>
      </c>
      <c r="BV49" s="169"/>
      <c r="BW49" s="358" t="s">
        <v>291</v>
      </c>
    </row>
    <row r="50" spans="1:75" ht="13.5" thickBot="1" x14ac:dyDescent="0.25">
      <c r="A50" s="174" t="s">
        <v>259</v>
      </c>
      <c r="B50" s="316">
        <v>9150210</v>
      </c>
      <c r="C50" s="20"/>
      <c r="D50" s="20" t="s">
        <v>229</v>
      </c>
      <c r="J50" s="304"/>
      <c r="K50" s="305">
        <v>2.65</v>
      </c>
      <c r="L50" s="64">
        <v>265</v>
      </c>
      <c r="N50" s="66"/>
      <c r="O50" s="305">
        <v>150</v>
      </c>
      <c r="Q50" s="64">
        <v>1046.26191638</v>
      </c>
      <c r="S50" s="307">
        <v>-896.26191638</v>
      </c>
      <c r="T50" s="308">
        <v>-0.85663245727323178</v>
      </c>
      <c r="U50" s="305">
        <v>56.5</v>
      </c>
      <c r="W50" s="305">
        <v>24</v>
      </c>
      <c r="X50" s="20" t="s">
        <v>229</v>
      </c>
      <c r="Y50" s="317"/>
      <c r="Z50" s="317">
        <v>461.81767762999993</v>
      </c>
      <c r="AA50" s="317"/>
      <c r="AB50" s="310">
        <v>-437.81767762999993</v>
      </c>
      <c r="AC50" s="311">
        <v>-0.94803143932652056</v>
      </c>
      <c r="AD50" s="317"/>
      <c r="AE50" s="318"/>
      <c r="AF50" s="305">
        <v>21</v>
      </c>
      <c r="AH50" s="64">
        <v>396.01354626</v>
      </c>
      <c r="AJ50" s="310">
        <v>-375.01354626</v>
      </c>
      <c r="AK50" s="311">
        <v>-0.94697151095378795</v>
      </c>
      <c r="AL50" s="312">
        <v>7.9245283018867921E-2</v>
      </c>
      <c r="AN50" s="84"/>
      <c r="AO50" s="319"/>
      <c r="AU50" s="84"/>
      <c r="AX50" s="84"/>
      <c r="BC50" s="84"/>
      <c r="BE50" s="305">
        <v>40</v>
      </c>
      <c r="BF50" s="305">
        <v>20</v>
      </c>
      <c r="BG50" s="305">
        <v>0</v>
      </c>
      <c r="BH50" s="64">
        <v>20</v>
      </c>
      <c r="BI50" s="314">
        <v>0.5</v>
      </c>
      <c r="BJ50" s="315">
        <v>0.57736720554272514</v>
      </c>
      <c r="BK50" s="305">
        <v>0</v>
      </c>
      <c r="BL50" s="314">
        <v>0</v>
      </c>
      <c r="BM50" s="315">
        <v>0</v>
      </c>
      <c r="BN50" s="305">
        <v>0</v>
      </c>
      <c r="BO50" s="305">
        <v>0</v>
      </c>
      <c r="BP50" s="64">
        <v>0</v>
      </c>
      <c r="BQ50" s="314">
        <v>0</v>
      </c>
      <c r="BR50" s="315">
        <v>0</v>
      </c>
      <c r="BS50" s="305">
        <v>0</v>
      </c>
      <c r="BT50" s="69" t="s">
        <v>3</v>
      </c>
      <c r="BU50" s="69" t="s">
        <v>3</v>
      </c>
      <c r="BV50" s="169"/>
      <c r="BW50" s="358" t="s">
        <v>294</v>
      </c>
    </row>
    <row r="51" spans="1:75" ht="13.5" thickBot="1" x14ac:dyDescent="0.25">
      <c r="A51" s="171" t="s">
        <v>247</v>
      </c>
      <c r="B51" s="321">
        <v>9150211</v>
      </c>
      <c r="C51" s="13"/>
      <c r="D51" s="13" t="s">
        <v>229</v>
      </c>
      <c r="E51" s="13"/>
      <c r="F51" s="117"/>
      <c r="G51" s="22"/>
      <c r="H51" s="22"/>
      <c r="I51" s="23"/>
      <c r="J51" s="24"/>
      <c r="K51" s="322">
        <v>1.21</v>
      </c>
      <c r="L51" s="22">
        <v>121</v>
      </c>
      <c r="M51" s="331"/>
      <c r="N51" s="337"/>
      <c r="O51" s="322">
        <v>198</v>
      </c>
      <c r="P51" s="22"/>
      <c r="Q51" s="22">
        <v>151.07949395</v>
      </c>
      <c r="R51" s="22"/>
      <c r="S51" s="323">
        <v>46.92050605</v>
      </c>
      <c r="T51" s="324">
        <v>0.31056832944865714</v>
      </c>
      <c r="U51" s="322">
        <v>164</v>
      </c>
      <c r="V51" s="332"/>
      <c r="W51" s="322">
        <v>132</v>
      </c>
      <c r="X51" s="13" t="s">
        <v>229</v>
      </c>
      <c r="Y51" s="419"/>
      <c r="Z51" s="266">
        <v>72.809560970000007</v>
      </c>
      <c r="AA51" s="266"/>
      <c r="AB51" s="267">
        <v>59.190439029999993</v>
      </c>
      <c r="AC51" s="326">
        <v>0.81294871499621391</v>
      </c>
      <c r="AD51" s="266"/>
      <c r="AE51" s="336"/>
      <c r="AF51" s="322">
        <v>125</v>
      </c>
      <c r="AG51" s="30"/>
      <c r="AH51" s="22">
        <v>57.641938199999998</v>
      </c>
      <c r="AI51" s="22"/>
      <c r="AJ51" s="267">
        <v>67.358061800000002</v>
      </c>
      <c r="AK51" s="326">
        <v>1.1685599739253738</v>
      </c>
      <c r="AL51" s="327">
        <v>1.0330578512396693</v>
      </c>
      <c r="AM51" s="22"/>
      <c r="AN51" s="338"/>
      <c r="AO51" s="330"/>
      <c r="AP51" s="334"/>
      <c r="AQ51" s="22"/>
      <c r="AR51" s="22"/>
      <c r="AS51" s="22"/>
      <c r="AT51" s="335"/>
      <c r="AU51" s="338"/>
      <c r="AV51" s="421"/>
      <c r="AW51" s="335"/>
      <c r="AX51" s="338"/>
      <c r="AY51" s="421"/>
      <c r="AZ51" s="22"/>
      <c r="BA51" s="22"/>
      <c r="BB51" s="335"/>
      <c r="BC51" s="338"/>
      <c r="BD51" s="421"/>
      <c r="BE51" s="322">
        <v>115</v>
      </c>
      <c r="BF51" s="322">
        <v>95</v>
      </c>
      <c r="BG51" s="322">
        <v>20</v>
      </c>
      <c r="BH51" s="22">
        <v>115</v>
      </c>
      <c r="BI51" s="328">
        <v>1</v>
      </c>
      <c r="BJ51" s="329">
        <v>1.1547344110854503</v>
      </c>
      <c r="BK51" s="322">
        <v>0</v>
      </c>
      <c r="BL51" s="328">
        <v>0</v>
      </c>
      <c r="BM51" s="329">
        <v>0</v>
      </c>
      <c r="BN51" s="322">
        <v>0</v>
      </c>
      <c r="BO51" s="322">
        <v>0</v>
      </c>
      <c r="BP51" s="22">
        <v>0</v>
      </c>
      <c r="BQ51" s="328">
        <v>0</v>
      </c>
      <c r="BR51" s="329">
        <v>0</v>
      </c>
      <c r="BS51" s="322">
        <v>0</v>
      </c>
      <c r="BT51" s="29" t="s">
        <v>7</v>
      </c>
      <c r="BU51" s="29" t="s">
        <v>7</v>
      </c>
      <c r="BW51" s="358" t="s">
        <v>294</v>
      </c>
    </row>
    <row r="52" spans="1:75" ht="13.5" thickBot="1" x14ac:dyDescent="0.25">
      <c r="A52" s="171" t="s">
        <v>246</v>
      </c>
      <c r="B52" s="321">
        <v>9150212</v>
      </c>
      <c r="C52" s="13"/>
      <c r="D52" s="322">
        <v>0.56776733999999995</v>
      </c>
      <c r="E52" s="13"/>
      <c r="F52" s="117"/>
      <c r="G52" s="22"/>
      <c r="H52" s="22"/>
      <c r="I52" s="23"/>
      <c r="J52" s="24"/>
      <c r="K52" s="322">
        <v>6.75</v>
      </c>
      <c r="L52" s="22">
        <v>675</v>
      </c>
      <c r="M52" s="331"/>
      <c r="N52" s="337"/>
      <c r="O52" s="322">
        <v>5562</v>
      </c>
      <c r="P52" s="22">
        <v>7953</v>
      </c>
      <c r="Q52" s="22">
        <v>4515.45365502</v>
      </c>
      <c r="R52" s="22"/>
      <c r="S52" s="323">
        <v>1046.54634498</v>
      </c>
      <c r="T52" s="324">
        <v>0.23176992278871358</v>
      </c>
      <c r="U52" s="322">
        <v>823.5</v>
      </c>
      <c r="V52" s="332"/>
      <c r="W52" s="322">
        <v>2015</v>
      </c>
      <c r="X52" s="322">
        <v>0.56776733999999995</v>
      </c>
      <c r="Y52" s="30">
        <v>3855</v>
      </c>
      <c r="Z52" s="325">
        <v>2188.7430956999997</v>
      </c>
      <c r="AA52" s="266"/>
      <c r="AB52" s="267">
        <v>-173.74309569999969</v>
      </c>
      <c r="AC52" s="326">
        <v>-7.9380305546747368E-2</v>
      </c>
      <c r="AD52" s="266"/>
      <c r="AE52" s="336"/>
      <c r="AF52" s="322">
        <v>1951</v>
      </c>
      <c r="AG52" s="30">
        <v>3036</v>
      </c>
      <c r="AH52" s="22">
        <v>1723.7416442399999</v>
      </c>
      <c r="AI52" s="22"/>
      <c r="AJ52" s="267">
        <v>227.25835576000009</v>
      </c>
      <c r="AK52" s="326">
        <v>0.13184014931669102</v>
      </c>
      <c r="AL52" s="327">
        <v>2.8903703703703703</v>
      </c>
      <c r="AM52" s="22"/>
      <c r="AN52" s="338"/>
      <c r="AO52" s="330"/>
      <c r="AP52" s="334"/>
      <c r="AQ52" s="22"/>
      <c r="AR52" s="22"/>
      <c r="AS52" s="22"/>
      <c r="AT52" s="335"/>
      <c r="AU52" s="338"/>
      <c r="AV52" s="421"/>
      <c r="AW52" s="335"/>
      <c r="AX52" s="338"/>
      <c r="AY52" s="421"/>
      <c r="AZ52" s="22"/>
      <c r="BA52" s="22"/>
      <c r="BB52" s="335"/>
      <c r="BC52" s="338"/>
      <c r="BD52" s="421"/>
      <c r="BE52" s="322">
        <v>2205</v>
      </c>
      <c r="BF52" s="322">
        <v>1965</v>
      </c>
      <c r="BG52" s="322">
        <v>130</v>
      </c>
      <c r="BH52" s="22">
        <v>2095</v>
      </c>
      <c r="BI52" s="328">
        <v>0.95011337868480727</v>
      </c>
      <c r="BJ52" s="329">
        <v>1.0971286128000084</v>
      </c>
      <c r="BK52" s="322">
        <v>25</v>
      </c>
      <c r="BL52" s="328">
        <v>1.1337868480725623E-2</v>
      </c>
      <c r="BM52" s="329">
        <v>0.35541907463089734</v>
      </c>
      <c r="BN52" s="322">
        <v>25</v>
      </c>
      <c r="BO52" s="322">
        <v>0</v>
      </c>
      <c r="BP52" s="22">
        <v>25</v>
      </c>
      <c r="BQ52" s="328">
        <v>1.1337868480725623E-2</v>
      </c>
      <c r="BR52" s="329">
        <v>0.15280146200438846</v>
      </c>
      <c r="BS52" s="322">
        <v>55</v>
      </c>
      <c r="BT52" s="29" t="s">
        <v>7</v>
      </c>
      <c r="BU52" s="69" t="s">
        <v>3</v>
      </c>
      <c r="BW52" s="358" t="s">
        <v>290</v>
      </c>
    </row>
    <row r="53" spans="1:75" ht="13.5" thickBot="1" x14ac:dyDescent="0.25">
      <c r="A53" s="174" t="s">
        <v>245</v>
      </c>
      <c r="B53" s="316">
        <v>9150213</v>
      </c>
      <c r="C53" s="20">
        <v>9150104.0199999996</v>
      </c>
      <c r="D53" s="20" t="s">
        <v>229</v>
      </c>
      <c r="E53" s="20" t="s">
        <v>50</v>
      </c>
      <c r="F53" s="120">
        <v>0.84743299999999999</v>
      </c>
      <c r="G53" s="64">
        <v>7159</v>
      </c>
      <c r="H53" s="64">
        <v>3226</v>
      </c>
      <c r="I53" s="65">
        <v>2748</v>
      </c>
      <c r="J53" s="304"/>
      <c r="K53" s="305">
        <v>7.24</v>
      </c>
      <c r="L53" s="64">
        <v>724</v>
      </c>
      <c r="M53" s="306">
        <v>1228.3499999999999</v>
      </c>
      <c r="N53" s="66">
        <v>122834.99999999999</v>
      </c>
      <c r="O53" s="305">
        <v>223</v>
      </c>
      <c r="Q53" s="64">
        <v>330.35356383000004</v>
      </c>
      <c r="R53" s="64">
        <v>7388</v>
      </c>
      <c r="S53" s="307">
        <v>-107.35356383000004</v>
      </c>
      <c r="T53" s="308">
        <v>-0.32496565977791053</v>
      </c>
      <c r="U53" s="305">
        <v>30.8</v>
      </c>
      <c r="V53" s="69">
        <v>6.5</v>
      </c>
      <c r="W53" s="305">
        <v>88</v>
      </c>
      <c r="X53" s="20" t="s">
        <v>229</v>
      </c>
      <c r="Y53" s="70">
        <v>3855</v>
      </c>
      <c r="Z53" s="64">
        <v>159.71651489999999</v>
      </c>
      <c r="AA53" s="64" t="e">
        <v>#REF!</v>
      </c>
      <c r="AB53" s="310">
        <v>-71.716514899999993</v>
      </c>
      <c r="AC53" s="311">
        <v>-0.44902379033816492</v>
      </c>
      <c r="AD53" s="310" t="e">
        <v>#REF!</v>
      </c>
      <c r="AE53" s="275" t="e">
        <v>#REF!</v>
      </c>
      <c r="AF53" s="305">
        <v>78</v>
      </c>
      <c r="AG53" s="70">
        <v>3036</v>
      </c>
      <c r="AH53" s="64">
        <v>126.34638993</v>
      </c>
      <c r="AI53" s="64" t="e">
        <v>#REF!</v>
      </c>
      <c r="AJ53" s="310">
        <v>-48.346389930000001</v>
      </c>
      <c r="AK53" s="311">
        <v>-0.38264955537538881</v>
      </c>
      <c r="AL53" s="312">
        <v>0.10773480662983426</v>
      </c>
      <c r="AM53" s="67" t="e">
        <v>#REF!</v>
      </c>
      <c r="AN53" s="177" t="e">
        <v>#REF!</v>
      </c>
      <c r="AO53" s="71">
        <v>2.4716082549761879E-2</v>
      </c>
      <c r="AP53" s="313">
        <v>3560</v>
      </c>
      <c r="AQ53" s="64">
        <v>3055</v>
      </c>
      <c r="AR53" s="64">
        <v>100</v>
      </c>
      <c r="AS53" s="67">
        <v>3155</v>
      </c>
      <c r="AT53" s="68">
        <v>0.8862359550561798</v>
      </c>
      <c r="AU53" s="72">
        <v>1.0463876826631384</v>
      </c>
      <c r="AV53" s="420">
        <v>65</v>
      </c>
      <c r="AW53" s="68">
        <v>1.8258426966292134E-2</v>
      </c>
      <c r="AX53" s="73">
        <v>0.39934443617357746</v>
      </c>
      <c r="AY53" s="420">
        <v>185</v>
      </c>
      <c r="AZ53" s="64">
        <v>35</v>
      </c>
      <c r="BA53" s="67">
        <v>220</v>
      </c>
      <c r="BB53" s="68">
        <v>6.1797752808988762E-2</v>
      </c>
      <c r="BC53" s="73">
        <v>0.78289418900346819</v>
      </c>
      <c r="BD53" s="420">
        <v>130</v>
      </c>
      <c r="BE53" s="305">
        <v>105</v>
      </c>
      <c r="BF53" s="305">
        <v>95</v>
      </c>
      <c r="BG53" s="305">
        <v>0</v>
      </c>
      <c r="BH53" s="64">
        <v>95</v>
      </c>
      <c r="BI53" s="314">
        <v>0.90476190476190477</v>
      </c>
      <c r="BJ53" s="315">
        <v>1.0447597052677884</v>
      </c>
      <c r="BK53" s="305">
        <v>0</v>
      </c>
      <c r="BL53" s="314">
        <v>0</v>
      </c>
      <c r="BM53" s="315">
        <v>0</v>
      </c>
      <c r="BN53" s="305">
        <v>0</v>
      </c>
      <c r="BO53" s="305">
        <v>0</v>
      </c>
      <c r="BP53" s="64">
        <v>0</v>
      </c>
      <c r="BQ53" s="314">
        <v>0</v>
      </c>
      <c r="BR53" s="315">
        <v>0</v>
      </c>
      <c r="BS53" s="305">
        <v>0</v>
      </c>
      <c r="BT53" s="69" t="s">
        <v>3</v>
      </c>
      <c r="BU53" s="69" t="s">
        <v>3</v>
      </c>
      <c r="BV53" s="169" t="s">
        <v>3</v>
      </c>
      <c r="BW53" s="184" t="s">
        <v>17</v>
      </c>
    </row>
    <row r="54" spans="1:75" ht="13.5" thickBot="1" x14ac:dyDescent="0.25">
      <c r="B54" s="316">
        <v>9150214</v>
      </c>
      <c r="C54" s="20"/>
      <c r="D54" s="20" t="s">
        <v>229</v>
      </c>
      <c r="J54" s="304"/>
      <c r="K54" s="305">
        <v>44.53</v>
      </c>
      <c r="L54" s="64">
        <v>4453</v>
      </c>
      <c r="O54" s="305">
        <v>0</v>
      </c>
      <c r="Q54" s="64">
        <v>88.210897009999996</v>
      </c>
      <c r="S54" s="307">
        <v>-88.210897009999996</v>
      </c>
      <c r="T54" s="308">
        <v>-1</v>
      </c>
      <c r="U54" s="305">
        <v>0</v>
      </c>
      <c r="W54" s="305">
        <v>2</v>
      </c>
      <c r="X54" s="20" t="s">
        <v>229</v>
      </c>
      <c r="Z54" s="64">
        <v>34.473527310000001</v>
      </c>
      <c r="AB54" s="310">
        <v>-32.473527310000001</v>
      </c>
      <c r="AC54" s="311">
        <v>-0.94198446877758735</v>
      </c>
      <c r="AF54" s="305">
        <v>1</v>
      </c>
      <c r="AH54" s="64">
        <v>31.49730684</v>
      </c>
      <c r="AJ54" s="310">
        <v>-30.49730684</v>
      </c>
      <c r="AK54" s="311">
        <v>-0.96825125382688115</v>
      </c>
      <c r="AL54" s="312">
        <v>2.2456770716370987E-4</v>
      </c>
      <c r="AN54" s="84"/>
      <c r="AO54" s="319"/>
      <c r="AU54" s="84"/>
      <c r="AX54" s="84"/>
      <c r="BC54" s="84"/>
      <c r="BE54" s="305" t="s">
        <v>177</v>
      </c>
      <c r="BF54" s="305" t="s">
        <v>177</v>
      </c>
      <c r="BG54" s="305" t="s">
        <v>177</v>
      </c>
      <c r="BH54" s="64" t="e">
        <v>#VALUE!</v>
      </c>
      <c r="BI54" s="314" t="e">
        <v>#VALUE!</v>
      </c>
      <c r="BJ54" s="315" t="e">
        <v>#VALUE!</v>
      </c>
      <c r="BK54" s="305" t="s">
        <v>177</v>
      </c>
      <c r="BL54" s="314" t="e">
        <v>#VALUE!</v>
      </c>
      <c r="BM54" s="315" t="e">
        <v>#VALUE!</v>
      </c>
      <c r="BN54" s="305" t="s">
        <v>177</v>
      </c>
      <c r="BO54" s="305" t="s">
        <v>177</v>
      </c>
      <c r="BP54" s="64" t="e">
        <v>#VALUE!</v>
      </c>
      <c r="BQ54" s="314" t="e">
        <v>#VALUE!</v>
      </c>
      <c r="BR54" s="315" t="e">
        <v>#VALUE!</v>
      </c>
      <c r="BS54" s="305" t="s">
        <v>177</v>
      </c>
      <c r="BT54" s="69" t="s">
        <v>3</v>
      </c>
      <c r="BU54" s="69" t="s">
        <v>3</v>
      </c>
      <c r="BW54" s="358" t="s">
        <v>294</v>
      </c>
    </row>
  </sheetData>
  <autoFilter ref="A1:BW87" xr:uid="{00000000-0001-0000-0200-000000000000}">
    <sortState xmlns:xlrd2="http://schemas.microsoft.com/office/spreadsheetml/2017/richdata2" ref="A2:BW54">
      <sortCondition ref="B1:B87"/>
    </sortState>
  </autoFilter>
  <sortState xmlns:xlrd2="http://schemas.microsoft.com/office/spreadsheetml/2017/richdata2" ref="A2:BW54">
    <sortCondition ref="C2:C54"/>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8097B-0C3D-D44E-AB9E-837213D77BEE}">
  <dimension ref="A1:X81"/>
  <sheetViews>
    <sheetView zoomScale="80" zoomScaleNormal="80" workbookViewId="0">
      <pane ySplit="1" topLeftCell="A38" activePane="bottomLeft" state="frozen"/>
      <selection pane="bottomLeft" activeCell="M59" sqref="M59"/>
    </sheetView>
  </sheetViews>
  <sheetFormatPr defaultColWidth="8.85546875" defaultRowHeight="15" x14ac:dyDescent="0.25"/>
  <cols>
    <col min="1" max="1" width="19" bestFit="1" customWidth="1"/>
    <col min="2" max="2" width="20.140625" bestFit="1" customWidth="1"/>
    <col min="3" max="4" width="11.85546875" bestFit="1" customWidth="1"/>
    <col min="8" max="8" width="16.5703125" bestFit="1" customWidth="1"/>
    <col min="9" max="9" width="13.5703125" bestFit="1" customWidth="1"/>
    <col min="12" max="12" width="16.140625" customWidth="1"/>
    <col min="14" max="14" width="15.7109375" bestFit="1" customWidth="1"/>
    <col min="15" max="15" width="13.85546875" bestFit="1" customWidth="1"/>
    <col min="20" max="20" width="7" bestFit="1" customWidth="1"/>
    <col min="21" max="21" width="17.42578125" customWidth="1"/>
    <col min="22" max="22" width="17.42578125" bestFit="1" customWidth="1"/>
    <col min="23" max="23" width="13" bestFit="1" customWidth="1"/>
    <col min="24" max="24" width="14.85546875" bestFit="1" customWidth="1"/>
  </cols>
  <sheetData>
    <row r="1" spans="1:4" ht="16.5" thickBot="1" x14ac:dyDescent="0.3">
      <c r="A1" s="222" t="s">
        <v>167</v>
      </c>
      <c r="B1" s="222" t="s">
        <v>168</v>
      </c>
      <c r="C1" s="222" t="s">
        <v>169</v>
      </c>
      <c r="D1" s="222" t="s">
        <v>170</v>
      </c>
    </row>
    <row r="2" spans="1:4" ht="16.5" thickBot="1" x14ac:dyDescent="0.3">
      <c r="A2" s="223">
        <v>9150001</v>
      </c>
      <c r="B2" s="223">
        <v>9150001</v>
      </c>
      <c r="C2" s="223">
        <v>1</v>
      </c>
      <c r="D2" s="223">
        <v>1</v>
      </c>
    </row>
    <row r="3" spans="1:4" ht="16.5" thickBot="1" x14ac:dyDescent="0.3">
      <c r="A3" s="223">
        <v>9150002</v>
      </c>
      <c r="B3" s="223">
        <v>9150002</v>
      </c>
      <c r="C3" s="223">
        <v>1</v>
      </c>
      <c r="D3" s="223">
        <v>1</v>
      </c>
    </row>
    <row r="4" spans="1:4" ht="16.5" thickBot="1" x14ac:dyDescent="0.3">
      <c r="A4" s="223">
        <v>9150003.0099999998</v>
      </c>
      <c r="B4" s="223">
        <v>9150003.0099999998</v>
      </c>
      <c r="C4" s="223">
        <v>1</v>
      </c>
      <c r="D4" s="223">
        <v>1</v>
      </c>
    </row>
    <row r="5" spans="1:4" ht="16.5" thickBot="1" x14ac:dyDescent="0.3">
      <c r="A5" s="223">
        <v>9150003.0199999996</v>
      </c>
      <c r="B5" s="223">
        <v>9150003.0199999996</v>
      </c>
      <c r="C5" s="223">
        <v>1</v>
      </c>
      <c r="D5" s="223">
        <v>1</v>
      </c>
    </row>
    <row r="6" spans="1:4" ht="16.5" thickBot="1" x14ac:dyDescent="0.3">
      <c r="A6" s="223">
        <v>9150004</v>
      </c>
      <c r="B6" s="223">
        <v>9150004</v>
      </c>
      <c r="C6" s="223">
        <v>1</v>
      </c>
      <c r="D6" s="223">
        <v>1</v>
      </c>
    </row>
    <row r="7" spans="1:4" ht="16.5" thickBot="1" x14ac:dyDescent="0.3">
      <c r="A7" s="223">
        <v>9150005</v>
      </c>
      <c r="B7" s="223">
        <v>9150005</v>
      </c>
      <c r="C7" s="223">
        <v>1</v>
      </c>
      <c r="D7" s="223">
        <v>1</v>
      </c>
    </row>
    <row r="8" spans="1:4" ht="16.5" thickBot="1" x14ac:dyDescent="0.3">
      <c r="A8" s="223">
        <v>9150006</v>
      </c>
      <c r="B8" s="223">
        <v>9150006</v>
      </c>
      <c r="C8" s="223">
        <v>1</v>
      </c>
      <c r="D8" s="223">
        <v>1</v>
      </c>
    </row>
    <row r="9" spans="1:4" ht="16.5" thickBot="1" x14ac:dyDescent="0.3">
      <c r="A9" s="223">
        <v>9150007</v>
      </c>
      <c r="B9" s="223">
        <v>9150007</v>
      </c>
      <c r="C9" s="223">
        <v>1</v>
      </c>
      <c r="D9" s="223">
        <v>1</v>
      </c>
    </row>
    <row r="10" spans="1:4" ht="16.5" thickBot="1" x14ac:dyDescent="0.3">
      <c r="A10" s="223">
        <v>9150008</v>
      </c>
      <c r="B10" s="223">
        <v>9150008</v>
      </c>
      <c r="C10" s="223">
        <v>1</v>
      </c>
      <c r="D10" s="223">
        <v>1</v>
      </c>
    </row>
    <row r="11" spans="1:4" ht="16.5" thickBot="1" x14ac:dyDescent="0.3">
      <c r="A11" s="223">
        <v>9150009.0099999998</v>
      </c>
      <c r="B11" s="223">
        <v>9150009.0099999998</v>
      </c>
      <c r="C11" s="223">
        <v>1</v>
      </c>
      <c r="D11" s="223">
        <v>1</v>
      </c>
    </row>
    <row r="12" spans="1:4" ht="16.5" thickBot="1" x14ac:dyDescent="0.3">
      <c r="A12" s="223">
        <v>9150009.0199999996</v>
      </c>
      <c r="B12" s="223">
        <v>9150009.0199999996</v>
      </c>
      <c r="C12" s="223">
        <v>1</v>
      </c>
      <c r="D12" s="223">
        <v>1</v>
      </c>
    </row>
    <row r="13" spans="1:4" ht="16.5" thickBot="1" x14ac:dyDescent="0.3">
      <c r="A13" s="223">
        <v>9150009.0299999993</v>
      </c>
      <c r="B13" s="223">
        <v>9150009.0299999993</v>
      </c>
      <c r="C13" s="223">
        <v>1</v>
      </c>
      <c r="D13" s="223">
        <v>1</v>
      </c>
    </row>
    <row r="14" spans="1:4" ht="16.5" thickBot="1" x14ac:dyDescent="0.3">
      <c r="A14" s="223">
        <v>9150010.0099999998</v>
      </c>
      <c r="B14" s="223">
        <v>9150010.0099999998</v>
      </c>
      <c r="C14" s="223">
        <v>1</v>
      </c>
      <c r="D14" s="223">
        <v>1</v>
      </c>
    </row>
    <row r="15" spans="1:4" ht="16.5" thickBot="1" x14ac:dyDescent="0.3">
      <c r="A15" s="223">
        <v>9150010.0199999996</v>
      </c>
      <c r="B15" s="223">
        <v>9150010.0199999996</v>
      </c>
      <c r="C15" s="223">
        <v>1</v>
      </c>
      <c r="D15" s="223">
        <v>1</v>
      </c>
    </row>
    <row r="16" spans="1:4" ht="16.5" thickBot="1" x14ac:dyDescent="0.3">
      <c r="A16" s="223">
        <v>9150010.0299999993</v>
      </c>
      <c r="B16" s="223">
        <v>9150010.0299999993</v>
      </c>
      <c r="C16" s="223">
        <v>1</v>
      </c>
      <c r="D16" s="223">
        <v>1</v>
      </c>
    </row>
    <row r="17" spans="1:24" ht="16.5" thickBot="1" x14ac:dyDescent="0.3">
      <c r="A17" s="223">
        <v>9150011</v>
      </c>
      <c r="B17" s="223">
        <v>9150011</v>
      </c>
      <c r="C17" s="223">
        <v>1</v>
      </c>
      <c r="D17" s="223">
        <v>1</v>
      </c>
    </row>
    <row r="18" spans="1:24" ht="16.5" thickBot="1" x14ac:dyDescent="0.3">
      <c r="A18" s="223">
        <v>9150012</v>
      </c>
      <c r="B18" s="223">
        <v>9150012</v>
      </c>
      <c r="C18" s="223">
        <v>1</v>
      </c>
      <c r="D18" s="223">
        <v>1</v>
      </c>
    </row>
    <row r="19" spans="1:24" ht="16.5" thickBot="1" x14ac:dyDescent="0.3">
      <c r="A19" s="223">
        <v>9150013</v>
      </c>
      <c r="B19" s="223">
        <v>9150013</v>
      </c>
      <c r="C19" s="223">
        <v>1</v>
      </c>
      <c r="D19" s="223">
        <v>1</v>
      </c>
    </row>
    <row r="20" spans="1:24" ht="16.5" thickBot="1" x14ac:dyDescent="0.3">
      <c r="A20" s="223">
        <v>9150014</v>
      </c>
      <c r="B20" s="223">
        <v>9150014</v>
      </c>
      <c r="C20" s="223">
        <v>1</v>
      </c>
      <c r="D20" s="223">
        <v>1</v>
      </c>
    </row>
    <row r="21" spans="1:24" ht="16.5" thickBot="1" x14ac:dyDescent="0.3">
      <c r="A21" s="223">
        <v>9150015</v>
      </c>
      <c r="B21" s="223">
        <v>9150015</v>
      </c>
      <c r="C21" s="223">
        <v>1</v>
      </c>
      <c r="D21" s="223">
        <v>1</v>
      </c>
    </row>
    <row r="22" spans="1:24" ht="16.5" thickBot="1" x14ac:dyDescent="0.3">
      <c r="A22" s="223">
        <v>9150016</v>
      </c>
      <c r="B22" s="223">
        <v>9150016</v>
      </c>
      <c r="C22" s="223">
        <v>1</v>
      </c>
      <c r="D22" s="223">
        <v>1</v>
      </c>
    </row>
    <row r="23" spans="1:24" ht="16.5" thickBot="1" x14ac:dyDescent="0.3">
      <c r="A23" s="223">
        <v>9150017</v>
      </c>
      <c r="B23" s="223">
        <v>9150017</v>
      </c>
      <c r="C23" s="223">
        <v>1</v>
      </c>
      <c r="D23" s="223">
        <v>1</v>
      </c>
    </row>
    <row r="24" spans="1:24" ht="16.5" thickBot="1" x14ac:dyDescent="0.3">
      <c r="A24" s="223">
        <v>9150018.0099999998</v>
      </c>
      <c r="B24" s="223">
        <v>9150018.0099999998</v>
      </c>
      <c r="C24" s="223">
        <v>1</v>
      </c>
      <c r="D24" s="223">
        <v>1</v>
      </c>
    </row>
    <row r="25" spans="1:24" ht="16.5" thickBot="1" x14ac:dyDescent="0.3">
      <c r="A25" s="223">
        <v>9150018.0199999996</v>
      </c>
      <c r="B25" s="223">
        <v>9150018.0199999996</v>
      </c>
      <c r="C25" s="223">
        <v>1</v>
      </c>
      <c r="D25" s="223">
        <v>1</v>
      </c>
    </row>
    <row r="26" spans="1:24" ht="16.5" thickBot="1" x14ac:dyDescent="0.3">
      <c r="A26" s="223">
        <v>9150019.0099999998</v>
      </c>
      <c r="B26" s="223">
        <v>9150019.0099999998</v>
      </c>
      <c r="C26" s="223">
        <v>1</v>
      </c>
      <c r="D26" s="223">
        <v>1</v>
      </c>
    </row>
    <row r="27" spans="1:24" ht="16.5" thickBot="1" x14ac:dyDescent="0.3">
      <c r="A27" s="223">
        <v>9150019.0199999996</v>
      </c>
      <c r="B27" s="223">
        <v>9150019.0199999996</v>
      </c>
      <c r="C27" s="223">
        <v>1</v>
      </c>
      <c r="D27" s="223">
        <v>1</v>
      </c>
    </row>
    <row r="28" spans="1:24" ht="16.5" thickBot="1" x14ac:dyDescent="0.3">
      <c r="A28" s="223">
        <v>9150019.0299999993</v>
      </c>
      <c r="B28" s="223">
        <v>9150019.0299999993</v>
      </c>
      <c r="C28" s="223">
        <v>1</v>
      </c>
      <c r="D28" s="223">
        <v>1</v>
      </c>
    </row>
    <row r="29" spans="1:24" ht="16.5" thickBot="1" x14ac:dyDescent="0.3">
      <c r="A29" s="223">
        <v>9150019.0399999991</v>
      </c>
      <c r="B29" s="223">
        <v>9150019.0399999991</v>
      </c>
      <c r="C29" s="223">
        <v>1</v>
      </c>
      <c r="D29" s="223">
        <v>1</v>
      </c>
    </row>
    <row r="30" spans="1:24" ht="16.5" thickBot="1" x14ac:dyDescent="0.3">
      <c r="A30" s="223">
        <v>9150102.0399999991</v>
      </c>
      <c r="B30" s="223">
        <v>9150102.0399999991</v>
      </c>
      <c r="C30" s="223">
        <v>1</v>
      </c>
      <c r="D30" s="223">
        <v>1</v>
      </c>
      <c r="H30" t="s">
        <v>171</v>
      </c>
      <c r="I30" s="1" t="s">
        <v>172</v>
      </c>
      <c r="J30" t="s">
        <v>173</v>
      </c>
      <c r="K30" t="s">
        <v>174</v>
      </c>
      <c r="N30" t="s">
        <v>171</v>
      </c>
      <c r="O30" s="1" t="s">
        <v>179</v>
      </c>
      <c r="P30" t="s">
        <v>173</v>
      </c>
      <c r="Q30" t="s">
        <v>174</v>
      </c>
      <c r="U30" t="s">
        <v>171</v>
      </c>
      <c r="V30" s="1" t="s">
        <v>231</v>
      </c>
      <c r="W30" t="s">
        <v>173</v>
      </c>
      <c r="X30" t="s">
        <v>174</v>
      </c>
    </row>
    <row r="31" spans="1:24" ht="16.5" thickBot="1" x14ac:dyDescent="0.3">
      <c r="A31" s="224">
        <v>9150103</v>
      </c>
      <c r="B31" s="224">
        <v>9150103</v>
      </c>
      <c r="C31" s="223">
        <v>1</v>
      </c>
      <c r="D31" s="223">
        <v>1</v>
      </c>
      <c r="H31" s="224">
        <v>9150102.0099999998</v>
      </c>
      <c r="I31">
        <v>492</v>
      </c>
      <c r="J31" s="223">
        <v>7.8162850000000006E-2</v>
      </c>
      <c r="K31">
        <f>I31*J31</f>
        <v>38.456122200000003</v>
      </c>
      <c r="N31" s="224">
        <v>9150102.0099999998</v>
      </c>
      <c r="O31">
        <v>1273</v>
      </c>
      <c r="P31" s="223">
        <v>7.634639E-2</v>
      </c>
      <c r="Q31">
        <f>O31*P31</f>
        <v>97.188954469999999</v>
      </c>
      <c r="U31" s="224">
        <v>9150102.0099999998</v>
      </c>
      <c r="V31" s="70">
        <v>468</v>
      </c>
      <c r="W31" s="223">
        <v>7.8162850000000006E-2</v>
      </c>
      <c r="X31" s="260">
        <f>V31*W31</f>
        <v>36.580213800000003</v>
      </c>
    </row>
    <row r="32" spans="1:24" ht="16.5" thickBot="1" x14ac:dyDescent="0.3">
      <c r="A32" s="223">
        <v>9150104.0099999998</v>
      </c>
      <c r="B32" s="223">
        <v>9150104.0099999998</v>
      </c>
      <c r="C32" s="223">
        <v>0.99358816000000005</v>
      </c>
      <c r="D32" s="223">
        <v>0.99351624999999999</v>
      </c>
      <c r="H32" s="224">
        <v>9150104.0199999996</v>
      </c>
      <c r="I32">
        <v>3855</v>
      </c>
      <c r="J32" s="223">
        <v>0.23712359</v>
      </c>
      <c r="K32">
        <f>I32*J32</f>
        <v>914.11143945000003</v>
      </c>
      <c r="N32" s="224">
        <v>9150104.0199999996</v>
      </c>
      <c r="O32">
        <v>7953</v>
      </c>
      <c r="P32" s="223">
        <v>0.23712359</v>
      </c>
      <c r="Q32">
        <f>O32*P32</f>
        <v>1885.84391127</v>
      </c>
      <c r="U32" s="224">
        <v>9150104.0199999996</v>
      </c>
      <c r="V32" s="70">
        <v>3036</v>
      </c>
      <c r="W32" s="223">
        <v>0.23712359</v>
      </c>
      <c r="X32" s="260">
        <f>V32*W32</f>
        <v>719.90721924000002</v>
      </c>
    </row>
    <row r="33" spans="1:24" ht="16.5" thickBot="1" x14ac:dyDescent="0.3">
      <c r="A33" s="223">
        <v>9150102.0099999998</v>
      </c>
      <c r="B33" s="228">
        <v>9150104.0299999993</v>
      </c>
      <c r="C33" s="223">
        <v>7.634639E-2</v>
      </c>
      <c r="D33" s="223">
        <v>7.8162850000000006E-2</v>
      </c>
      <c r="H33" s="4"/>
      <c r="N33" s="4"/>
      <c r="U33" s="4"/>
      <c r="X33" s="260"/>
    </row>
    <row r="34" spans="1:24" ht="16.5" thickBot="1" x14ac:dyDescent="0.3">
      <c r="A34" s="223">
        <v>9150104.0199999996</v>
      </c>
      <c r="B34" s="228">
        <v>9150104.0299999993</v>
      </c>
      <c r="C34" s="223">
        <v>0.23712359</v>
      </c>
      <c r="D34" s="223">
        <v>0.23712359</v>
      </c>
      <c r="G34" t="s">
        <v>175</v>
      </c>
      <c r="H34" s="230">
        <v>9150104.0299999993</v>
      </c>
      <c r="K34">
        <f>SUM(K31:K32)</f>
        <v>952.56756165000002</v>
      </c>
      <c r="M34" t="s">
        <v>175</v>
      </c>
      <c r="N34" s="230">
        <v>9150104.0299999993</v>
      </c>
      <c r="Q34">
        <f>SUM(Q31:Q32)</f>
        <v>1983.03286574</v>
      </c>
      <c r="T34" t="s">
        <v>175</v>
      </c>
      <c r="U34" s="230">
        <v>9150104.0299999993</v>
      </c>
      <c r="X34" s="260">
        <f>SUM(X31:X32)</f>
        <v>756.48743304000004</v>
      </c>
    </row>
    <row r="35" spans="1:24" ht="16.5" thickBot="1" x14ac:dyDescent="0.3">
      <c r="A35" s="223">
        <v>9150105.0199999996</v>
      </c>
      <c r="B35" s="223">
        <v>9150105.0199999996</v>
      </c>
      <c r="C35" s="223">
        <v>1</v>
      </c>
      <c r="D35" s="223">
        <v>1</v>
      </c>
      <c r="H35" s="4"/>
      <c r="N35" s="4"/>
      <c r="U35" s="4"/>
      <c r="X35" s="260"/>
    </row>
    <row r="36" spans="1:24" ht="16.5" thickBot="1" x14ac:dyDescent="0.3">
      <c r="A36" s="223">
        <v>9150105.0099999998</v>
      </c>
      <c r="B36" s="223">
        <v>9150105.0399999991</v>
      </c>
      <c r="C36" s="223">
        <v>7.9088619999999998E-2</v>
      </c>
      <c r="D36" s="223">
        <v>0.1022745</v>
      </c>
      <c r="H36" s="4"/>
      <c r="N36" s="4"/>
      <c r="U36" s="4"/>
      <c r="X36" s="260"/>
    </row>
    <row r="37" spans="1:24" ht="16.5" thickBot="1" x14ac:dyDescent="0.3">
      <c r="A37" s="223">
        <v>9150105.0099999998</v>
      </c>
      <c r="B37" s="223">
        <v>9150105.0500000007</v>
      </c>
      <c r="C37" s="223">
        <v>0.33993118</v>
      </c>
      <c r="D37" s="223">
        <v>0.33272098</v>
      </c>
      <c r="H37" s="224">
        <v>9150105.0099999998</v>
      </c>
      <c r="I37">
        <v>3666</v>
      </c>
      <c r="J37" s="223">
        <v>9.0092309999999995E-2</v>
      </c>
      <c r="K37">
        <f>I37*J37</f>
        <v>330.27840845999998</v>
      </c>
      <c r="N37" s="224">
        <v>9150105.0099999998</v>
      </c>
      <c r="O37">
        <v>8229</v>
      </c>
      <c r="P37" s="223">
        <v>9.5913369999999998E-2</v>
      </c>
      <c r="Q37">
        <f>O37*P37</f>
        <v>789.27112173</v>
      </c>
      <c r="U37" s="224">
        <v>9150105.0099999998</v>
      </c>
      <c r="V37" s="70">
        <v>3222</v>
      </c>
      <c r="W37" s="223">
        <v>9.0092309999999995E-2</v>
      </c>
      <c r="X37" s="260">
        <f>V37*W37</f>
        <v>290.27742281999997</v>
      </c>
    </row>
    <row r="38" spans="1:24" ht="16.5" thickBot="1" x14ac:dyDescent="0.3">
      <c r="A38" s="223">
        <v>9150105.0099999998</v>
      </c>
      <c r="B38" s="229">
        <v>9150105.0600000005</v>
      </c>
      <c r="C38" s="223">
        <v>9.5913369999999998E-2</v>
      </c>
      <c r="D38" s="223">
        <v>9.0092309999999995E-2</v>
      </c>
      <c r="H38" s="224">
        <v>9150105.0299999993</v>
      </c>
      <c r="I38">
        <v>2231</v>
      </c>
      <c r="J38" s="223">
        <v>0.28246039000000001</v>
      </c>
      <c r="K38">
        <f>I38*J38</f>
        <v>630.16913009000007</v>
      </c>
      <c r="N38" s="224">
        <v>9150105.0299999993</v>
      </c>
      <c r="O38">
        <v>4693</v>
      </c>
      <c r="P38" s="223">
        <v>0.28245081999999999</v>
      </c>
      <c r="Q38">
        <f>O38*P38</f>
        <v>1325.54169826</v>
      </c>
      <c r="U38" s="224">
        <v>9150105.0299999993</v>
      </c>
      <c r="V38" s="70">
        <v>1872</v>
      </c>
      <c r="W38" s="223">
        <v>0.28246039000000001</v>
      </c>
      <c r="X38" s="260">
        <f>V38*W38</f>
        <v>528.76585008000006</v>
      </c>
    </row>
    <row r="39" spans="1:24" ht="16.5" thickBot="1" x14ac:dyDescent="0.3">
      <c r="A39" s="223">
        <v>9150105.0299999993</v>
      </c>
      <c r="B39" s="229">
        <v>9150105.0600000005</v>
      </c>
      <c r="C39" s="223">
        <v>0.28245081999999999</v>
      </c>
      <c r="D39" s="223">
        <v>0.28246039000000001</v>
      </c>
      <c r="H39" s="4"/>
      <c r="N39" s="4"/>
      <c r="U39" s="4"/>
      <c r="X39" s="260"/>
    </row>
    <row r="40" spans="1:24" ht="16.5" thickBot="1" x14ac:dyDescent="0.3">
      <c r="A40" s="223">
        <v>9150105.0099999998</v>
      </c>
      <c r="B40" s="232">
        <v>9150105.0700000003</v>
      </c>
      <c r="C40" s="223">
        <v>0.48506682000000001</v>
      </c>
      <c r="D40" s="223">
        <v>0.47491221</v>
      </c>
      <c r="G40" t="s">
        <v>175</v>
      </c>
      <c r="H40" s="231">
        <v>9150105.0600000005</v>
      </c>
      <c r="K40">
        <f>SUM(K37:K38)</f>
        <v>960.44753854999999</v>
      </c>
      <c r="M40" t="s">
        <v>175</v>
      </c>
      <c r="N40" s="231">
        <v>9150105.0600000005</v>
      </c>
      <c r="Q40">
        <f>SUM(Q37:Q38)</f>
        <v>2114.8128199900002</v>
      </c>
      <c r="T40" t="s">
        <v>175</v>
      </c>
      <c r="U40" s="231">
        <v>9150105.0600000005</v>
      </c>
      <c r="X40" s="260">
        <f>SUM(X37:X38)</f>
        <v>819.04327290000003</v>
      </c>
    </row>
    <row r="41" spans="1:24" ht="16.5" thickBot="1" x14ac:dyDescent="0.3">
      <c r="A41" s="223">
        <v>9150105.0299999993</v>
      </c>
      <c r="B41" s="232">
        <v>9150105.0700000003</v>
      </c>
      <c r="C41" s="223">
        <v>0.71754918000000001</v>
      </c>
      <c r="D41" s="223">
        <v>0.71753960999999999</v>
      </c>
      <c r="H41" s="4"/>
      <c r="N41" s="4"/>
      <c r="U41" s="4"/>
      <c r="X41" s="260"/>
    </row>
    <row r="42" spans="1:24" ht="16.5" thickBot="1" x14ac:dyDescent="0.3">
      <c r="A42" s="223">
        <v>9150100</v>
      </c>
      <c r="B42" s="223">
        <v>9150200</v>
      </c>
      <c r="C42" s="223">
        <v>5.8901509999999997E-2</v>
      </c>
      <c r="D42" s="223">
        <v>6.2176629999999997E-2</v>
      </c>
      <c r="H42" s="224">
        <v>9150105.0099999998</v>
      </c>
      <c r="I42">
        <v>3666</v>
      </c>
      <c r="J42" s="223">
        <v>0.47491221</v>
      </c>
      <c r="K42">
        <f>I42*J42</f>
        <v>1741.02816186</v>
      </c>
      <c r="N42" s="224">
        <v>9150105.0099999998</v>
      </c>
      <c r="O42">
        <v>8229</v>
      </c>
      <c r="P42" s="223">
        <v>0.48506682000000001</v>
      </c>
      <c r="Q42">
        <f>O42*P42</f>
        <v>3991.61486178</v>
      </c>
      <c r="U42" s="224">
        <v>9150105.0099999998</v>
      </c>
      <c r="V42" s="70">
        <v>3222</v>
      </c>
      <c r="W42" s="223">
        <v>0.47491221</v>
      </c>
      <c r="X42" s="260">
        <f>V42*W42</f>
        <v>1530.1671406200001</v>
      </c>
    </row>
    <row r="43" spans="1:24" ht="16.5" thickBot="1" x14ac:dyDescent="0.3">
      <c r="A43" s="223">
        <v>9150100</v>
      </c>
      <c r="B43" s="223">
        <v>9150201</v>
      </c>
      <c r="C43" s="223">
        <v>0.41562074999999998</v>
      </c>
      <c r="D43" s="223">
        <v>0.37198608999999999</v>
      </c>
      <c r="H43" s="224">
        <v>9150105.0299999993</v>
      </c>
      <c r="I43">
        <v>2231</v>
      </c>
      <c r="J43" s="223">
        <v>0.71753960999999999</v>
      </c>
      <c r="K43">
        <f>I43*J43</f>
        <v>1600.83086991</v>
      </c>
      <c r="N43" s="224">
        <v>9150105.0299999993</v>
      </c>
      <c r="O43">
        <v>4693</v>
      </c>
      <c r="P43" s="223">
        <v>0.71754918000000001</v>
      </c>
      <c r="Q43">
        <f>O43*P43</f>
        <v>3367.45830174</v>
      </c>
      <c r="U43" s="224">
        <v>9150105.0299999993</v>
      </c>
      <c r="V43" s="70">
        <v>1872</v>
      </c>
      <c r="W43" s="223">
        <v>0.71753960999999999</v>
      </c>
      <c r="X43" s="260">
        <f>V43*W43</f>
        <v>1343.2341499199999</v>
      </c>
    </row>
    <row r="44" spans="1:24" ht="16.5" thickBot="1" x14ac:dyDescent="0.3">
      <c r="A44" s="223">
        <v>9150100</v>
      </c>
      <c r="B44" s="223">
        <v>9150202</v>
      </c>
      <c r="C44" s="223">
        <v>0.37731455000000003</v>
      </c>
      <c r="D44" s="223">
        <v>0.42910854999999998</v>
      </c>
      <c r="H44" s="4"/>
      <c r="N44" s="4"/>
      <c r="U44" s="4"/>
      <c r="X44" s="260"/>
    </row>
    <row r="45" spans="1:24" ht="16.5" thickBot="1" x14ac:dyDescent="0.3">
      <c r="A45" s="223">
        <v>9150102.0600000005</v>
      </c>
      <c r="B45" s="223">
        <v>9150203</v>
      </c>
      <c r="C45" s="223">
        <v>0.3350475</v>
      </c>
      <c r="D45" s="223">
        <v>0.36311578</v>
      </c>
      <c r="G45" t="s">
        <v>175</v>
      </c>
      <c r="H45" s="233">
        <v>9150105.0700000003</v>
      </c>
      <c r="K45">
        <f>SUM(K42:K43)</f>
        <v>3341.85903177</v>
      </c>
      <c r="M45" t="s">
        <v>175</v>
      </c>
      <c r="N45" s="233">
        <v>9150105.0700000003</v>
      </c>
      <c r="Q45">
        <f>SUM(Q42:Q43)</f>
        <v>7359.07316352</v>
      </c>
      <c r="T45" t="s">
        <v>175</v>
      </c>
      <c r="U45" s="233">
        <v>9150105.0700000003</v>
      </c>
      <c r="X45" s="260">
        <f>SUM(X42:X43)</f>
        <v>2873.40129054</v>
      </c>
    </row>
    <row r="46" spans="1:24" ht="16.5" thickBot="1" x14ac:dyDescent="0.3">
      <c r="A46" s="223">
        <v>9150102.0600000005</v>
      </c>
      <c r="B46" s="223">
        <v>9150204</v>
      </c>
      <c r="C46" s="223">
        <v>0.3833395</v>
      </c>
      <c r="D46" s="223">
        <v>0.39846522000000001</v>
      </c>
      <c r="H46" s="4"/>
      <c r="N46" s="4"/>
      <c r="U46" s="4"/>
      <c r="X46" s="260"/>
    </row>
    <row r="47" spans="1:24" ht="16.5" thickBot="1" x14ac:dyDescent="0.3">
      <c r="A47" s="223">
        <v>9150102.0500000007</v>
      </c>
      <c r="B47" s="234">
        <v>9150205</v>
      </c>
      <c r="C47" s="223">
        <v>6.4390580000000003E-2</v>
      </c>
      <c r="D47" s="223">
        <v>6.4390580000000003E-2</v>
      </c>
      <c r="H47" s="224">
        <v>9150102.0500000007</v>
      </c>
      <c r="I47">
        <v>2843</v>
      </c>
      <c r="J47" s="223">
        <v>6.4390580000000003E-2</v>
      </c>
      <c r="K47">
        <f>I47*J47</f>
        <v>183.06241894000001</v>
      </c>
      <c r="N47" s="224">
        <v>9150102.0500000007</v>
      </c>
      <c r="O47">
        <v>7460</v>
      </c>
      <c r="P47" s="223">
        <v>6.4390580000000003E-2</v>
      </c>
      <c r="Q47">
        <f>O47*P47</f>
        <v>480.3537268</v>
      </c>
      <c r="U47" s="224">
        <v>9150102.0500000007</v>
      </c>
      <c r="V47" s="70">
        <v>2790</v>
      </c>
      <c r="W47" s="223">
        <v>6.4390580000000003E-2</v>
      </c>
      <c r="X47" s="260">
        <f>V47*W47</f>
        <v>179.6497182</v>
      </c>
    </row>
    <row r="48" spans="1:24" ht="16.5" thickBot="1" x14ac:dyDescent="0.3">
      <c r="A48" s="223">
        <v>9150102.0600000005</v>
      </c>
      <c r="B48" s="234">
        <v>9150205</v>
      </c>
      <c r="C48" s="223">
        <v>0.281613</v>
      </c>
      <c r="D48" s="223">
        <v>0.23841899999999999</v>
      </c>
      <c r="H48" s="224">
        <v>9150102.0600000005</v>
      </c>
      <c r="I48">
        <v>2335</v>
      </c>
      <c r="J48" s="223">
        <v>0.23841899999999999</v>
      </c>
      <c r="K48">
        <f>I48*J48</f>
        <v>556.70836499999996</v>
      </c>
      <c r="N48" s="224">
        <v>9150102.0600000005</v>
      </c>
      <c r="O48">
        <v>5110</v>
      </c>
      <c r="P48" s="223">
        <v>0.281613</v>
      </c>
      <c r="Q48">
        <f>O48*P48</f>
        <v>1439.04243</v>
      </c>
      <c r="U48" s="224">
        <v>9150102.0600000005</v>
      </c>
      <c r="V48" s="70">
        <v>2225</v>
      </c>
      <c r="W48" s="223">
        <v>0.23841899999999999</v>
      </c>
      <c r="X48" s="260">
        <f>V48*W48</f>
        <v>530.48227499999996</v>
      </c>
    </row>
    <row r="49" spans="1:24" ht="16.5" thickBot="1" x14ac:dyDescent="0.3">
      <c r="A49" s="224">
        <v>9150101</v>
      </c>
      <c r="B49" s="236">
        <v>9150206</v>
      </c>
      <c r="C49" s="223">
        <v>0.99498456000000002</v>
      </c>
      <c r="D49" s="223">
        <v>0.99510832000000005</v>
      </c>
      <c r="H49" s="4"/>
      <c r="N49" s="4"/>
      <c r="U49" s="4"/>
      <c r="X49" s="260"/>
    </row>
    <row r="50" spans="1:24" ht="16.5" thickBot="1" x14ac:dyDescent="0.3">
      <c r="A50" s="223">
        <v>9150102.0099999998</v>
      </c>
      <c r="B50" s="236">
        <v>9150206</v>
      </c>
      <c r="C50" s="223">
        <v>0.88768111999999999</v>
      </c>
      <c r="D50" s="223">
        <v>0.88686474000000004</v>
      </c>
      <c r="G50" t="s">
        <v>175</v>
      </c>
      <c r="H50" s="235">
        <v>9150205</v>
      </c>
      <c r="K50">
        <f>SUM(K47:K48)</f>
        <v>739.77078394</v>
      </c>
      <c r="M50" t="s">
        <v>175</v>
      </c>
      <c r="N50" s="235">
        <v>9150205</v>
      </c>
      <c r="Q50">
        <f>SUM(Q47:Q48)</f>
        <v>1919.3961568</v>
      </c>
      <c r="T50" t="s">
        <v>175</v>
      </c>
      <c r="U50" s="235">
        <v>9150205</v>
      </c>
      <c r="X50" s="260">
        <f>SUM(X47:X48)</f>
        <v>710.1319931999999</v>
      </c>
    </row>
    <row r="51" spans="1:24" ht="16.5" thickBot="1" x14ac:dyDescent="0.3">
      <c r="A51" s="223">
        <v>9150102.0500000007</v>
      </c>
      <c r="B51" s="223">
        <v>9150207</v>
      </c>
      <c r="C51" s="223">
        <v>0.22022085</v>
      </c>
      <c r="D51" s="223">
        <v>0.22022085</v>
      </c>
      <c r="H51" s="4"/>
      <c r="N51" s="4"/>
      <c r="U51" s="4"/>
      <c r="X51" s="260"/>
    </row>
    <row r="52" spans="1:24" ht="16.5" thickBot="1" x14ac:dyDescent="0.3">
      <c r="A52" s="223">
        <v>9150102.0500000007</v>
      </c>
      <c r="B52" s="237">
        <v>9150208</v>
      </c>
      <c r="C52" s="223">
        <v>0.65620422</v>
      </c>
      <c r="D52" s="223">
        <v>0.65620422</v>
      </c>
      <c r="H52" s="224">
        <v>9150101</v>
      </c>
      <c r="I52">
        <v>1742</v>
      </c>
      <c r="J52" s="223">
        <v>0.99510832000000005</v>
      </c>
      <c r="K52">
        <f>I52*J52</f>
        <v>1733.4786934400001</v>
      </c>
      <c r="N52" s="224">
        <v>9150101</v>
      </c>
      <c r="O52">
        <v>4860</v>
      </c>
      <c r="P52" s="223">
        <v>0.99498456000000002</v>
      </c>
      <c r="Q52">
        <f>O52*P52</f>
        <v>4835.6249616000005</v>
      </c>
      <c r="U52" s="224">
        <v>9150101</v>
      </c>
      <c r="V52" s="70">
        <v>1685</v>
      </c>
      <c r="W52" s="223">
        <v>0.99510832000000005</v>
      </c>
      <c r="X52" s="260">
        <f>V52*W52</f>
        <v>1676.7575192000002</v>
      </c>
    </row>
    <row r="53" spans="1:24" ht="16.5" thickBot="1" x14ac:dyDescent="0.3">
      <c r="A53" s="223">
        <v>9150104.0199999996</v>
      </c>
      <c r="B53" s="237">
        <v>9150208</v>
      </c>
      <c r="C53" s="223">
        <v>5.7407140000000002E-2</v>
      </c>
      <c r="D53" s="223">
        <v>5.7407140000000002E-2</v>
      </c>
      <c r="H53" s="224">
        <v>9150102.0099999998</v>
      </c>
      <c r="I53">
        <v>492</v>
      </c>
      <c r="J53" s="223">
        <v>0.88686474000000004</v>
      </c>
      <c r="K53">
        <f>I53*J53</f>
        <v>436.33745208000005</v>
      </c>
      <c r="N53" s="224">
        <v>9150102.0099999998</v>
      </c>
      <c r="O53">
        <v>1273</v>
      </c>
      <c r="P53" s="223">
        <v>0.88768111999999999</v>
      </c>
      <c r="Q53">
        <f>O53*P53</f>
        <v>1130.0180657599999</v>
      </c>
      <c r="U53" s="224">
        <v>9150102.0099999998</v>
      </c>
      <c r="V53" s="70">
        <v>468</v>
      </c>
      <c r="W53" s="223">
        <v>0.88686474000000004</v>
      </c>
      <c r="X53" s="260">
        <f>V53*W53</f>
        <v>415.05269831999999</v>
      </c>
    </row>
    <row r="54" spans="1:24" ht="16.5" thickBot="1" x14ac:dyDescent="0.3">
      <c r="A54" s="223">
        <v>9150100</v>
      </c>
      <c r="B54" s="223">
        <v>9150209</v>
      </c>
      <c r="C54" s="223">
        <v>0.14816319</v>
      </c>
      <c r="D54" s="223">
        <v>0.13672872999999999</v>
      </c>
      <c r="H54" s="4"/>
      <c r="N54" s="4"/>
      <c r="U54" s="4"/>
      <c r="X54" s="260"/>
    </row>
    <row r="55" spans="1:24" ht="16.5" thickBot="1" x14ac:dyDescent="0.3">
      <c r="A55" s="223">
        <v>9150102.0500000007</v>
      </c>
      <c r="B55" s="239">
        <v>9150210</v>
      </c>
      <c r="C55" s="223">
        <v>5.8638309999999999E-2</v>
      </c>
      <c r="D55" s="223">
        <v>5.8638309999999999E-2</v>
      </c>
      <c r="G55" t="s">
        <v>175</v>
      </c>
      <c r="H55" s="236">
        <v>9150206</v>
      </c>
      <c r="K55">
        <f>SUM(K52:K53)</f>
        <v>2169.8161455200002</v>
      </c>
      <c r="M55" t="s">
        <v>175</v>
      </c>
      <c r="N55" s="236">
        <v>9150206</v>
      </c>
      <c r="Q55">
        <f>SUM(Q52:Q53)</f>
        <v>5965.6430273599999</v>
      </c>
      <c r="T55" t="s">
        <v>175</v>
      </c>
      <c r="U55" s="236">
        <v>9150206</v>
      </c>
      <c r="X55" s="260">
        <f>SUM(X52:X53)</f>
        <v>2091.8102175200002</v>
      </c>
    </row>
    <row r="56" spans="1:24" ht="16.5" thickBot="1" x14ac:dyDescent="0.3">
      <c r="A56" s="223">
        <v>9150104.0199999996</v>
      </c>
      <c r="B56" s="239">
        <v>9150210</v>
      </c>
      <c r="C56" s="223">
        <v>7.6552259999999997E-2</v>
      </c>
      <c r="D56" s="223">
        <v>7.6552259999999997E-2</v>
      </c>
      <c r="H56" s="4"/>
      <c r="N56" s="4"/>
      <c r="U56" s="4"/>
      <c r="X56" s="260"/>
    </row>
    <row r="57" spans="1:24" ht="16.5" thickBot="1" x14ac:dyDescent="0.3">
      <c r="A57" s="223">
        <v>9150102.0500000007</v>
      </c>
      <c r="B57" s="240">
        <v>9150211</v>
      </c>
      <c r="C57" s="223">
        <v>5.4604000000000002E-4</v>
      </c>
      <c r="D57" s="223">
        <v>5.4604000000000002E-4</v>
      </c>
      <c r="H57" s="224">
        <v>9150102.0500000007</v>
      </c>
      <c r="I57">
        <v>2843</v>
      </c>
      <c r="J57" s="223">
        <v>0.65620422</v>
      </c>
      <c r="K57">
        <f>I57*J57</f>
        <v>1865.5885974600001</v>
      </c>
      <c r="N57" s="224">
        <v>9150102.0500000007</v>
      </c>
      <c r="O57">
        <v>7460</v>
      </c>
      <c r="P57" s="223">
        <v>0.65620422</v>
      </c>
      <c r="Q57">
        <f>O57*P57</f>
        <v>4895.2834812000001</v>
      </c>
      <c r="U57" s="224">
        <v>9150102.0500000007</v>
      </c>
      <c r="V57" s="70">
        <v>2790</v>
      </c>
      <c r="W57" s="223">
        <v>0.65620422</v>
      </c>
      <c r="X57" s="260">
        <f>V57*W57</f>
        <v>1830.8097737999999</v>
      </c>
    </row>
    <row r="58" spans="1:24" ht="16.5" thickBot="1" x14ac:dyDescent="0.3">
      <c r="A58" s="223">
        <v>9150104.0199999996</v>
      </c>
      <c r="B58" s="240">
        <v>9150211</v>
      </c>
      <c r="C58" s="223">
        <v>1.848435E-2</v>
      </c>
      <c r="D58" s="223">
        <v>1.848435E-2</v>
      </c>
      <c r="H58" s="224">
        <v>9150104.0199999996</v>
      </c>
      <c r="I58">
        <v>3855</v>
      </c>
      <c r="J58" s="223">
        <v>5.7407140000000002E-2</v>
      </c>
      <c r="K58">
        <f>I58*J58</f>
        <v>221.3045247</v>
      </c>
      <c r="N58" s="224">
        <v>9150104.0199999996</v>
      </c>
      <c r="O58">
        <v>7953</v>
      </c>
      <c r="P58" s="223">
        <v>5.7407140000000002E-2</v>
      </c>
      <c r="Q58">
        <f>O58*P58</f>
        <v>456.55898442</v>
      </c>
      <c r="U58" s="224">
        <v>9150104.0199999996</v>
      </c>
      <c r="V58" s="70">
        <v>3036</v>
      </c>
      <c r="W58" s="223">
        <v>5.7407140000000002E-2</v>
      </c>
      <c r="X58" s="260">
        <f>V58*W58</f>
        <v>174.28807704000002</v>
      </c>
    </row>
    <row r="59" spans="1:24" ht="16.5" thickBot="1" x14ac:dyDescent="0.3">
      <c r="A59" s="223">
        <v>9150104.0199999996</v>
      </c>
      <c r="B59" s="223">
        <v>9150212</v>
      </c>
      <c r="C59" s="223">
        <v>0.56776733999999995</v>
      </c>
      <c r="D59" s="223">
        <v>0.56776733999999995</v>
      </c>
      <c r="H59" s="4"/>
      <c r="N59" s="4"/>
      <c r="U59" s="4"/>
      <c r="X59" s="260"/>
    </row>
    <row r="60" spans="1:24" ht="16.5" thickBot="1" x14ac:dyDescent="0.3">
      <c r="A60" s="223">
        <v>9150104.0099999998</v>
      </c>
      <c r="B60" s="241">
        <v>9150213</v>
      </c>
      <c r="C60" s="223">
        <v>6.4118400000000002E-3</v>
      </c>
      <c r="D60" s="223">
        <v>6.4837499999999999E-3</v>
      </c>
      <c r="G60" t="s">
        <v>175</v>
      </c>
      <c r="H60" s="238">
        <v>9150208</v>
      </c>
      <c r="K60">
        <f>SUM(K57:K58)</f>
        <v>2086.8931221600001</v>
      </c>
      <c r="M60" t="s">
        <v>175</v>
      </c>
      <c r="N60" s="238">
        <v>9150208</v>
      </c>
      <c r="Q60">
        <f>SUM(Q57:Q58)</f>
        <v>5351.8424656200004</v>
      </c>
      <c r="T60" t="s">
        <v>175</v>
      </c>
      <c r="U60" s="238">
        <v>9150208</v>
      </c>
      <c r="X60" s="260">
        <f>SUM(X57:X58)</f>
        <v>2005.0978508399999</v>
      </c>
    </row>
    <row r="61" spans="1:24" ht="16.5" thickBot="1" x14ac:dyDescent="0.3">
      <c r="A61" s="223">
        <v>9150104.0199999996</v>
      </c>
      <c r="B61" s="241">
        <v>9150213</v>
      </c>
      <c r="C61" s="223">
        <v>4.0396630000000003E-2</v>
      </c>
      <c r="D61" s="223">
        <v>4.0396630000000003E-2</v>
      </c>
      <c r="H61" s="4"/>
      <c r="N61" s="4"/>
      <c r="U61" s="4"/>
      <c r="X61" s="260"/>
    </row>
    <row r="62" spans="1:24" ht="16.5" thickBot="1" x14ac:dyDescent="0.3">
      <c r="A62" s="223">
        <v>9150101</v>
      </c>
      <c r="B62" s="242">
        <v>9150214</v>
      </c>
      <c r="C62" s="223">
        <v>5.0154400000000003E-3</v>
      </c>
      <c r="D62" s="223">
        <v>4.8916799999999998E-3</v>
      </c>
      <c r="H62" s="224">
        <v>9150102.0500000007</v>
      </c>
      <c r="I62">
        <v>2843</v>
      </c>
      <c r="J62" s="223">
        <v>5.8638309999999999E-2</v>
      </c>
      <c r="K62">
        <f>I62*J62</f>
        <v>166.70871532999999</v>
      </c>
      <c r="N62" s="224">
        <v>9150102.0500000007</v>
      </c>
      <c r="O62">
        <v>7460</v>
      </c>
      <c r="P62" s="223">
        <v>5.8638309999999999E-2</v>
      </c>
      <c r="Q62">
        <f>O62*P62</f>
        <v>437.44179259999999</v>
      </c>
      <c r="U62" s="224">
        <v>9150102.0500000007</v>
      </c>
      <c r="V62" s="70">
        <v>2790</v>
      </c>
      <c r="W62" s="223">
        <v>5.8638309999999999E-2</v>
      </c>
      <c r="X62" s="260">
        <f>V62*W62</f>
        <v>163.60088490000001</v>
      </c>
    </row>
    <row r="63" spans="1:24" ht="16.5" thickBot="1" x14ac:dyDescent="0.3">
      <c r="A63" s="223">
        <v>9150102.0099999998</v>
      </c>
      <c r="B63" s="242">
        <v>9150214</v>
      </c>
      <c r="C63" s="223">
        <v>3.5972480000000001E-2</v>
      </c>
      <c r="D63" s="223">
        <v>3.4972400000000001E-2</v>
      </c>
      <c r="H63" s="224">
        <v>9150104.0199999996</v>
      </c>
      <c r="I63">
        <v>3855</v>
      </c>
      <c r="J63" s="223">
        <v>7.6552259999999997E-2</v>
      </c>
      <c r="K63">
        <f>I63*J63</f>
        <v>295.10896229999997</v>
      </c>
      <c r="N63" s="224">
        <v>9150104.0199999996</v>
      </c>
      <c r="O63">
        <v>7953</v>
      </c>
      <c r="P63" s="223">
        <v>7.6552259999999997E-2</v>
      </c>
      <c r="Q63">
        <f>O63*P63</f>
        <v>608.82012378000002</v>
      </c>
      <c r="U63" s="224">
        <v>9150104.0199999996</v>
      </c>
      <c r="V63" s="70">
        <v>3036</v>
      </c>
      <c r="W63" s="223">
        <v>7.6552259999999997E-2</v>
      </c>
      <c r="X63" s="260">
        <f>V63*W63</f>
        <v>232.41266135999999</v>
      </c>
    </row>
    <row r="64" spans="1:24" ht="16.5" thickBot="1" x14ac:dyDescent="0.3">
      <c r="A64" s="224">
        <v>9150103</v>
      </c>
      <c r="B64" s="224">
        <v>9150214</v>
      </c>
      <c r="C64" s="223">
        <v>0</v>
      </c>
      <c r="D64" s="223">
        <v>0</v>
      </c>
      <c r="H64" s="4"/>
      <c r="N64" s="4"/>
      <c r="U64" s="4"/>
      <c r="X64" s="260"/>
    </row>
    <row r="65" spans="1:24" ht="16.5" thickBot="1" x14ac:dyDescent="0.3">
      <c r="A65" s="223">
        <v>9150104.0199999996</v>
      </c>
      <c r="B65" s="242">
        <v>9150214</v>
      </c>
      <c r="C65" s="223">
        <v>2.2686899999999999E-3</v>
      </c>
      <c r="D65" s="223">
        <v>2.2686899999999999E-3</v>
      </c>
      <c r="G65" t="s">
        <v>175</v>
      </c>
      <c r="H65" s="252">
        <v>9150210</v>
      </c>
      <c r="K65">
        <f>SUM(K62:K63)</f>
        <v>461.81767762999993</v>
      </c>
      <c r="M65" t="s">
        <v>175</v>
      </c>
      <c r="N65" s="252">
        <v>9150210</v>
      </c>
      <c r="Q65">
        <f>SUM(Q62:Q63)</f>
        <v>1046.26191638</v>
      </c>
      <c r="T65" t="s">
        <v>175</v>
      </c>
      <c r="U65" s="252">
        <v>9150210</v>
      </c>
      <c r="X65" s="260">
        <f>SUM(X62:X63)</f>
        <v>396.01354626</v>
      </c>
    </row>
    <row r="66" spans="1:24" ht="15.75" thickBot="1" x14ac:dyDescent="0.3">
      <c r="H66" s="4"/>
      <c r="N66" s="4"/>
      <c r="U66" s="4"/>
      <c r="X66" s="260"/>
    </row>
    <row r="67" spans="1:24" ht="16.5" thickBot="1" x14ac:dyDescent="0.3">
      <c r="H67" s="224">
        <v>9150102.0500000007</v>
      </c>
      <c r="I67">
        <v>2843</v>
      </c>
      <c r="J67" s="223">
        <v>5.4604000000000002E-4</v>
      </c>
      <c r="K67">
        <f>I67*J67</f>
        <v>1.5523917200000001</v>
      </c>
      <c r="N67" s="224">
        <v>9150102.0500000007</v>
      </c>
      <c r="O67">
        <v>7460</v>
      </c>
      <c r="P67" s="223">
        <v>5.4604000000000002E-4</v>
      </c>
      <c r="Q67">
        <f>O67*P67</f>
        <v>4.0734583999999998</v>
      </c>
      <c r="U67" s="224">
        <v>9150102.0500000007</v>
      </c>
      <c r="V67" s="70">
        <v>2790</v>
      </c>
      <c r="W67" s="223">
        <v>5.4604000000000002E-4</v>
      </c>
      <c r="X67" s="260">
        <f>V67*W67</f>
        <v>1.5234516</v>
      </c>
    </row>
    <row r="68" spans="1:24" ht="16.5" thickBot="1" x14ac:dyDescent="0.3">
      <c r="H68" s="224">
        <v>9150104.0199999996</v>
      </c>
      <c r="I68">
        <v>3855</v>
      </c>
      <c r="J68" s="223">
        <v>1.848435E-2</v>
      </c>
      <c r="K68">
        <f>I68*J68</f>
        <v>71.257169250000004</v>
      </c>
      <c r="N68" s="224">
        <v>9150104.0199999996</v>
      </c>
      <c r="O68">
        <v>7953</v>
      </c>
      <c r="P68" s="223">
        <v>1.848435E-2</v>
      </c>
      <c r="Q68">
        <f>O68*P68</f>
        <v>147.00603555000001</v>
      </c>
      <c r="U68" s="224">
        <v>9150104.0199999996</v>
      </c>
      <c r="V68" s="70">
        <v>3036</v>
      </c>
      <c r="W68" s="223">
        <v>1.848435E-2</v>
      </c>
      <c r="X68" s="260">
        <f>V68*W68</f>
        <v>56.118486599999997</v>
      </c>
    </row>
    <row r="69" spans="1:24" ht="15.75" thickBot="1" x14ac:dyDescent="0.3">
      <c r="H69" s="4"/>
      <c r="N69" s="4"/>
      <c r="U69" s="4"/>
      <c r="X69" s="260"/>
    </row>
    <row r="70" spans="1:24" ht="16.5" thickBot="1" x14ac:dyDescent="0.3">
      <c r="G70" t="s">
        <v>175</v>
      </c>
      <c r="H70" s="253">
        <v>9150211</v>
      </c>
      <c r="K70">
        <f>SUM(K67:K68)</f>
        <v>72.809560970000007</v>
      </c>
      <c r="M70" t="s">
        <v>175</v>
      </c>
      <c r="N70" s="253">
        <v>9150211</v>
      </c>
      <c r="Q70">
        <f>SUM(Q67:Q68)</f>
        <v>151.07949395</v>
      </c>
      <c r="T70" t="s">
        <v>175</v>
      </c>
      <c r="U70" s="253">
        <v>9150211</v>
      </c>
      <c r="X70" s="260">
        <f>SUM(X67:X68)</f>
        <v>57.641938199999998</v>
      </c>
    </row>
    <row r="71" spans="1:24" ht="15.75" thickBot="1" x14ac:dyDescent="0.3">
      <c r="H71" s="4"/>
      <c r="N71" s="4"/>
      <c r="U71" s="4"/>
      <c r="X71" s="260"/>
    </row>
    <row r="72" spans="1:24" ht="16.5" thickBot="1" x14ac:dyDescent="0.3">
      <c r="H72" s="224">
        <v>9150104.0099999998</v>
      </c>
      <c r="I72">
        <v>615</v>
      </c>
      <c r="J72" s="223">
        <v>6.4837499999999999E-3</v>
      </c>
      <c r="K72">
        <f>I72*J72</f>
        <v>3.98750625</v>
      </c>
      <c r="N72" s="224">
        <v>9150104.0099999998</v>
      </c>
      <c r="O72">
        <v>1416</v>
      </c>
      <c r="P72" s="223">
        <v>6.4118400000000002E-3</v>
      </c>
      <c r="Q72">
        <f>O72*P72</f>
        <v>9.0791654400000006</v>
      </c>
      <c r="U72" s="224">
        <v>9150104.0099999998</v>
      </c>
      <c r="V72" s="70">
        <v>571</v>
      </c>
      <c r="W72" s="223">
        <v>6.4837499999999999E-3</v>
      </c>
      <c r="X72" s="260">
        <f>V72*W72</f>
        <v>3.70222125</v>
      </c>
    </row>
    <row r="73" spans="1:24" ht="16.5" thickBot="1" x14ac:dyDescent="0.3">
      <c r="H73" s="224">
        <v>9150104.0199999996</v>
      </c>
      <c r="I73">
        <v>3855</v>
      </c>
      <c r="J73" s="223">
        <v>4.0396630000000003E-2</v>
      </c>
      <c r="K73">
        <f>I73*J73</f>
        <v>155.72900865</v>
      </c>
      <c r="N73" s="224">
        <v>9150104.0199999996</v>
      </c>
      <c r="O73">
        <v>7953</v>
      </c>
      <c r="P73" s="223">
        <v>4.0396630000000003E-2</v>
      </c>
      <c r="Q73">
        <f>O73*P73</f>
        <v>321.27439839000004</v>
      </c>
      <c r="U73" s="224">
        <v>9150104.0199999996</v>
      </c>
      <c r="V73" s="70">
        <v>3036</v>
      </c>
      <c r="W73" s="223">
        <v>4.0396630000000003E-2</v>
      </c>
      <c r="X73" s="260">
        <f>V73*W73</f>
        <v>122.64416868000001</v>
      </c>
    </row>
    <row r="74" spans="1:24" ht="15.75" thickBot="1" x14ac:dyDescent="0.3">
      <c r="H74" s="4"/>
      <c r="N74" s="4"/>
      <c r="U74" s="4"/>
      <c r="X74" s="260"/>
    </row>
    <row r="75" spans="1:24" ht="16.5" thickBot="1" x14ac:dyDescent="0.3">
      <c r="G75" t="s">
        <v>175</v>
      </c>
      <c r="H75" s="254">
        <v>9150213</v>
      </c>
      <c r="K75">
        <f>SUM(K72:K73)</f>
        <v>159.71651489999999</v>
      </c>
      <c r="M75" t="s">
        <v>175</v>
      </c>
      <c r="N75" s="254">
        <v>9150213</v>
      </c>
      <c r="Q75">
        <f>SUM(Q72:Q73)</f>
        <v>330.35356383000004</v>
      </c>
      <c r="T75" t="s">
        <v>175</v>
      </c>
      <c r="U75" s="254">
        <v>9150213</v>
      </c>
      <c r="X75" s="260">
        <f>SUM(X72:X73)</f>
        <v>126.34638993</v>
      </c>
    </row>
    <row r="76" spans="1:24" ht="15.75" thickBot="1" x14ac:dyDescent="0.3">
      <c r="H76" s="4"/>
      <c r="N76" s="4"/>
      <c r="U76" s="4"/>
      <c r="X76" s="260"/>
    </row>
    <row r="77" spans="1:24" ht="16.5" thickBot="1" x14ac:dyDescent="0.3">
      <c r="H77" s="224">
        <v>9150101</v>
      </c>
      <c r="I77">
        <v>1742</v>
      </c>
      <c r="J77" s="223">
        <v>4.8916799999999998E-3</v>
      </c>
      <c r="K77">
        <f>I77*J77</f>
        <v>8.5213065599999993</v>
      </c>
      <c r="N77" s="224">
        <v>9150101</v>
      </c>
      <c r="O77">
        <v>4860</v>
      </c>
      <c r="P77" s="223">
        <v>5.0154400000000003E-3</v>
      </c>
      <c r="Q77">
        <f>O77*P77</f>
        <v>24.375038400000001</v>
      </c>
      <c r="U77" s="224">
        <v>9150101</v>
      </c>
      <c r="V77" s="70">
        <v>1685</v>
      </c>
      <c r="W77" s="223">
        <v>4.8916799999999998E-3</v>
      </c>
      <c r="X77" s="260">
        <f>V77*W77</f>
        <v>8.2424807999999992</v>
      </c>
    </row>
    <row r="78" spans="1:24" ht="16.5" thickBot="1" x14ac:dyDescent="0.3">
      <c r="H78" s="224">
        <v>9150102.0099999998</v>
      </c>
      <c r="I78">
        <v>492</v>
      </c>
      <c r="J78" s="223">
        <v>3.4972400000000001E-2</v>
      </c>
      <c r="K78">
        <f t="shared" ref="K78:K79" si="0">I78*J78</f>
        <v>17.2064208</v>
      </c>
      <c r="N78" s="224">
        <v>9150102.0099999998</v>
      </c>
      <c r="O78">
        <v>1273</v>
      </c>
      <c r="P78" s="223">
        <v>3.5972480000000001E-2</v>
      </c>
      <c r="Q78">
        <f t="shared" ref="Q78:Q79" si="1">O78*P78</f>
        <v>45.792967040000001</v>
      </c>
      <c r="U78" s="224">
        <v>9150102.0099999998</v>
      </c>
      <c r="V78" s="70">
        <v>468</v>
      </c>
      <c r="W78" s="223">
        <v>3.4972400000000001E-2</v>
      </c>
      <c r="X78" s="260">
        <f t="shared" ref="X78:X79" si="2">V78*W78</f>
        <v>16.3670832</v>
      </c>
    </row>
    <row r="79" spans="1:24" ht="16.5" thickBot="1" x14ac:dyDescent="0.3">
      <c r="H79" s="224">
        <v>9150104.0199999996</v>
      </c>
      <c r="I79">
        <v>3855</v>
      </c>
      <c r="J79" s="223">
        <v>2.2686899999999999E-3</v>
      </c>
      <c r="K79">
        <f t="shared" si="0"/>
        <v>8.7457999500000003</v>
      </c>
      <c r="N79" s="224">
        <v>9150104.0199999996</v>
      </c>
      <c r="O79">
        <v>7953</v>
      </c>
      <c r="P79" s="223">
        <v>2.2686899999999999E-3</v>
      </c>
      <c r="Q79">
        <f t="shared" si="1"/>
        <v>18.042891569999998</v>
      </c>
      <c r="U79" s="224">
        <v>9150104.0199999996</v>
      </c>
      <c r="V79" s="70">
        <v>3036</v>
      </c>
      <c r="W79" s="223">
        <v>2.2686899999999999E-3</v>
      </c>
      <c r="X79" s="260">
        <f t="shared" si="2"/>
        <v>6.8877428399999996</v>
      </c>
    </row>
    <row r="80" spans="1:24" ht="15.75" thickBot="1" x14ac:dyDescent="0.3">
      <c r="H80" s="4"/>
      <c r="N80" s="4"/>
      <c r="U80" s="4"/>
      <c r="X80" s="260"/>
    </row>
    <row r="81" spans="7:24" ht="16.5" thickBot="1" x14ac:dyDescent="0.3">
      <c r="G81" t="s">
        <v>175</v>
      </c>
      <c r="H81" s="255">
        <v>9150214</v>
      </c>
      <c r="K81">
        <f>SUM(K77:K79)</f>
        <v>34.473527310000001</v>
      </c>
      <c r="M81" t="s">
        <v>175</v>
      </c>
      <c r="N81" s="255">
        <v>9150214</v>
      </c>
      <c r="Q81">
        <f>SUM(Q77:Q79)</f>
        <v>88.210897009999996</v>
      </c>
      <c r="T81" t="s">
        <v>175</v>
      </c>
      <c r="U81" s="255">
        <v>9150214</v>
      </c>
      <c r="X81" s="260">
        <f>SUM(X77:X79)</f>
        <v>31.49730684</v>
      </c>
    </row>
  </sheetData>
  <sortState xmlns:xlrd2="http://schemas.microsoft.com/office/spreadsheetml/2017/richdata2" ref="A2:D65">
    <sortCondition ref="B1:B65"/>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3"/>
  <sheetViews>
    <sheetView workbookViewId="0">
      <selection activeCell="F15" sqref="F15"/>
    </sheetView>
  </sheetViews>
  <sheetFormatPr defaultColWidth="8.85546875" defaultRowHeight="15" x14ac:dyDescent="0.25"/>
  <cols>
    <col min="1" max="1" width="37.140625"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15.75" x14ac:dyDescent="0.25">
      <c r="A1" s="87"/>
      <c r="B1" s="88" t="s">
        <v>3</v>
      </c>
      <c r="C1" s="404" t="s">
        <v>0</v>
      </c>
      <c r="D1" s="405"/>
      <c r="E1" s="406" t="s">
        <v>42</v>
      </c>
      <c r="F1" s="407"/>
    </row>
    <row r="2" spans="1:7" ht="30.75" thickBot="1" x14ac:dyDescent="0.35">
      <c r="A2" s="359">
        <v>2016</v>
      </c>
      <c r="B2" s="89" t="s">
        <v>2</v>
      </c>
      <c r="C2" s="90" t="s">
        <v>16</v>
      </c>
      <c r="D2" s="91" t="s">
        <v>1</v>
      </c>
      <c r="E2" s="92" t="s">
        <v>16</v>
      </c>
      <c r="F2" s="93" t="s">
        <v>1</v>
      </c>
      <c r="G2" s="94"/>
    </row>
    <row r="3" spans="1:7" x14ac:dyDescent="0.25">
      <c r="A3" s="95" t="s">
        <v>43</v>
      </c>
      <c r="B3" s="96"/>
      <c r="C3" s="97">
        <v>7.8899999999999998E-2</v>
      </c>
      <c r="D3" s="98">
        <v>6.8900000000000003E-2</v>
      </c>
      <c r="E3" s="99">
        <v>4.5699999999999998E-2</v>
      </c>
      <c r="F3" s="100">
        <v>0.16250000000000001</v>
      </c>
      <c r="G3" s="2"/>
    </row>
    <row r="4" spans="1:7" ht="17.25" x14ac:dyDescent="0.25">
      <c r="A4" s="101" t="s">
        <v>44</v>
      </c>
      <c r="B4" s="102" t="s">
        <v>45</v>
      </c>
      <c r="C4" s="103"/>
      <c r="D4" s="104"/>
      <c r="E4" s="105"/>
      <c r="F4" s="106"/>
      <c r="G4" s="3"/>
    </row>
    <row r="5" spans="1:7" ht="15.75" x14ac:dyDescent="0.25">
      <c r="A5" s="101" t="s">
        <v>46</v>
      </c>
      <c r="B5" s="107"/>
      <c r="C5" s="108">
        <f>C3*1.5</f>
        <v>0.11835</v>
      </c>
      <c r="D5" s="109">
        <f>D3*1.5</f>
        <v>0.10335</v>
      </c>
      <c r="E5" s="18"/>
      <c r="F5" s="110"/>
      <c r="G5" s="17"/>
    </row>
    <row r="6" spans="1:7" ht="16.5" thickBot="1" x14ac:dyDescent="0.3">
      <c r="A6" s="111" t="s">
        <v>47</v>
      </c>
      <c r="B6" s="112"/>
      <c r="C6" s="113"/>
      <c r="D6" s="114"/>
      <c r="E6" s="115">
        <f>E3*1.5</f>
        <v>6.855E-2</v>
      </c>
      <c r="F6" s="116">
        <f>F3*0.5</f>
        <v>8.1250000000000003E-2</v>
      </c>
      <c r="G6" s="2"/>
    </row>
    <row r="7" spans="1:7" x14ac:dyDescent="0.25">
      <c r="C7" s="2"/>
      <c r="D7" s="2"/>
      <c r="E7" s="2"/>
      <c r="F7" s="2"/>
    </row>
    <row r="8" spans="1:7" x14ac:dyDescent="0.25">
      <c r="A8" s="1" t="s">
        <v>15</v>
      </c>
    </row>
    <row r="10" spans="1:7" x14ac:dyDescent="0.25">
      <c r="A10" s="215" t="s">
        <v>161</v>
      </c>
    </row>
    <row r="11" spans="1:7" x14ac:dyDescent="0.25">
      <c r="A11" s="220" t="s">
        <v>162</v>
      </c>
    </row>
    <row r="12" spans="1:7" x14ac:dyDescent="0.25">
      <c r="A12" s="220" t="s">
        <v>163</v>
      </c>
    </row>
    <row r="13" spans="1:7" x14ac:dyDescent="0.25">
      <c r="A13" s="221" t="s">
        <v>164</v>
      </c>
    </row>
    <row r="14" spans="1:7" x14ac:dyDescent="0.25">
      <c r="A14" s="220" t="s">
        <v>165</v>
      </c>
    </row>
    <row r="17" spans="1:6" ht="15.75" thickBot="1" x14ac:dyDescent="0.3"/>
    <row r="18" spans="1:6" ht="15.75" x14ac:dyDescent="0.25">
      <c r="A18" s="87"/>
      <c r="B18" s="88" t="s">
        <v>3</v>
      </c>
      <c r="C18" s="404" t="s">
        <v>0</v>
      </c>
      <c r="D18" s="405"/>
      <c r="E18" s="406" t="s">
        <v>42</v>
      </c>
      <c r="F18" s="407"/>
    </row>
    <row r="19" spans="1:6" ht="30.75" thickBot="1" x14ac:dyDescent="0.35">
      <c r="A19" s="359">
        <v>2021</v>
      </c>
      <c r="B19" s="89" t="s">
        <v>2</v>
      </c>
      <c r="C19" s="90" t="s">
        <v>16</v>
      </c>
      <c r="D19" s="91" t="s">
        <v>1</v>
      </c>
      <c r="E19" s="92" t="s">
        <v>16</v>
      </c>
      <c r="F19" s="93" t="s">
        <v>1</v>
      </c>
    </row>
    <row r="20" spans="1:6" x14ac:dyDescent="0.25">
      <c r="A20" s="95" t="s">
        <v>43</v>
      </c>
      <c r="B20" s="96"/>
      <c r="C20" s="97">
        <v>7.4200000000000002E-2</v>
      </c>
      <c r="D20" s="98">
        <v>6.8900000000000003E-2</v>
      </c>
      <c r="E20" s="99">
        <v>3.1899999999999998E-2</v>
      </c>
      <c r="F20" s="100">
        <v>0.16250000000000001</v>
      </c>
    </row>
    <row r="21" spans="1:6" ht="17.25" x14ac:dyDescent="0.25">
      <c r="A21" s="101" t="s">
        <v>44</v>
      </c>
      <c r="B21" s="102" t="s">
        <v>45</v>
      </c>
      <c r="C21" s="103"/>
      <c r="D21" s="104"/>
      <c r="E21" s="105"/>
      <c r="F21" s="106"/>
    </row>
    <row r="22" spans="1:6" ht="15.75" x14ac:dyDescent="0.25">
      <c r="A22" s="101" t="s">
        <v>46</v>
      </c>
      <c r="B22" s="107"/>
      <c r="C22" s="108">
        <f>C20*1.5</f>
        <v>0.11130000000000001</v>
      </c>
      <c r="D22" s="109">
        <f>D20*1.5</f>
        <v>0.10335</v>
      </c>
      <c r="E22" s="18"/>
      <c r="F22" s="110"/>
    </row>
    <row r="23" spans="1:6" ht="16.5" thickBot="1" x14ac:dyDescent="0.3">
      <c r="A23" s="111" t="s">
        <v>47</v>
      </c>
      <c r="B23" s="112"/>
      <c r="C23" s="113"/>
      <c r="D23" s="114"/>
      <c r="E23" s="115">
        <f>E20*1.5</f>
        <v>4.7849999999999997E-2</v>
      </c>
      <c r="F23" s="116">
        <f>F20*0.5</f>
        <v>8.1250000000000003E-2</v>
      </c>
    </row>
  </sheetData>
  <mergeCells count="4">
    <mergeCell ref="C1:D1"/>
    <mergeCell ref="E1:F1"/>
    <mergeCell ref="C18:D18"/>
    <mergeCell ref="E18:F18"/>
  </mergeCells>
  <hyperlinks>
    <hyperlink ref="A13" r:id="rId1" display="“T9” updates this method to calculate floors using total raw count sums to arrive at CMA thresholds. This method matches that used by Statistics Canada. " xr:uid="{8CF5DFF4-E482-40F9-918E-0500676EE683}"/>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88ADB-7F64-4DA0-8862-DF0DF0FEA63E}">
  <dimension ref="A1:V25"/>
  <sheetViews>
    <sheetView tabSelected="1" zoomScaleNormal="100" workbookViewId="0">
      <selection activeCell="S13" sqref="S13"/>
    </sheetView>
  </sheetViews>
  <sheetFormatPr defaultColWidth="8.85546875" defaultRowHeight="15" x14ac:dyDescent="0.25"/>
  <cols>
    <col min="1" max="1" width="12.7109375" customWidth="1"/>
    <col min="2" max="13" width="10.7109375" customWidth="1"/>
    <col min="14" max="15" width="8.85546875" style="21"/>
  </cols>
  <sheetData>
    <row r="1" spans="1:22" ht="56.25" customHeight="1" thickBot="1" x14ac:dyDescent="0.3">
      <c r="B1" s="410" t="s">
        <v>74</v>
      </c>
      <c r="C1" s="411"/>
      <c r="D1" s="408" t="s">
        <v>73</v>
      </c>
      <c r="E1" s="409"/>
      <c r="F1" s="410" t="s">
        <v>292</v>
      </c>
      <c r="G1" s="411"/>
      <c r="H1" s="411" t="s">
        <v>293</v>
      </c>
      <c r="I1" s="412"/>
      <c r="J1" s="277"/>
      <c r="K1" s="169"/>
      <c r="L1" s="169"/>
      <c r="M1" s="169"/>
      <c r="N1"/>
      <c r="O1" s="413" t="s">
        <v>166</v>
      </c>
      <c r="P1" s="414"/>
      <c r="Q1" s="414"/>
      <c r="R1" s="414"/>
      <c r="S1" s="414"/>
      <c r="T1" s="414"/>
      <c r="U1" s="414"/>
      <c r="V1" s="415"/>
    </row>
    <row r="2" spans="1:22" ht="65.25" thickTop="1" thickBot="1" x14ac:dyDescent="0.3">
      <c r="A2" s="198" t="s">
        <v>41</v>
      </c>
      <c r="B2" s="134" t="s">
        <v>34</v>
      </c>
      <c r="C2" s="135" t="s">
        <v>35</v>
      </c>
      <c r="D2" s="134" t="s">
        <v>36</v>
      </c>
      <c r="E2" s="135" t="s">
        <v>37</v>
      </c>
      <c r="F2" s="134" t="s">
        <v>183</v>
      </c>
      <c r="G2" s="135" t="s">
        <v>233</v>
      </c>
      <c r="H2" s="283" t="s">
        <v>234</v>
      </c>
      <c r="I2" s="135" t="s">
        <v>235</v>
      </c>
      <c r="J2" s="136" t="s">
        <v>236</v>
      </c>
      <c r="K2" s="134" t="s">
        <v>38</v>
      </c>
      <c r="L2" s="135" t="s">
        <v>39</v>
      </c>
      <c r="M2" s="136" t="s">
        <v>40</v>
      </c>
      <c r="N2"/>
      <c r="O2" s="364" t="s">
        <v>323</v>
      </c>
      <c r="P2" s="365" t="s">
        <v>183</v>
      </c>
      <c r="Q2" s="366" t="s">
        <v>324</v>
      </c>
      <c r="R2" s="365" t="s">
        <v>325</v>
      </c>
      <c r="S2" s="365" t="s">
        <v>326</v>
      </c>
    </row>
    <row r="3" spans="1:22" ht="15.75" thickBot="1" x14ac:dyDescent="0.3">
      <c r="A3" s="163" t="s">
        <v>5</v>
      </c>
      <c r="B3" s="137">
        <v>17640</v>
      </c>
      <c r="C3" s="138">
        <f>B3/$B$8</f>
        <v>0.10880023684405299</v>
      </c>
      <c r="D3" s="137">
        <v>19217</v>
      </c>
      <c r="E3" s="139">
        <f>D3/D8</f>
        <v>9.8608388665961971E-2</v>
      </c>
      <c r="F3" s="284">
        <v>22157</v>
      </c>
      <c r="G3" s="285">
        <f>F3/F8</f>
        <v>9.9733527786030007E-2</v>
      </c>
      <c r="H3" s="140">
        <f>F3-D3</f>
        <v>2940</v>
      </c>
      <c r="I3" s="278">
        <f>H3/D3</f>
        <v>0.15298954051100588</v>
      </c>
      <c r="J3" s="286">
        <f>H3/H8</f>
        <v>0.10777126099706745</v>
      </c>
      <c r="K3" s="140">
        <f>D3-B3</f>
        <v>1577</v>
      </c>
      <c r="L3" s="139">
        <f>(D3-B3)/B3</f>
        <v>8.9399092970521538E-2</v>
      </c>
      <c r="M3" s="141">
        <f>K3/K8</f>
        <v>4.8152671755725192E-2</v>
      </c>
      <c r="N3"/>
      <c r="O3" s="367">
        <v>19217</v>
      </c>
      <c r="P3" s="368">
        <v>22157</v>
      </c>
      <c r="Q3" s="368">
        <v>2940</v>
      </c>
      <c r="R3" s="369">
        <v>0.15</v>
      </c>
      <c r="S3" s="370">
        <v>0.11</v>
      </c>
    </row>
    <row r="4" spans="1:22" ht="15.75" thickBot="1" x14ac:dyDescent="0.3">
      <c r="A4" s="164" t="s">
        <v>6</v>
      </c>
      <c r="B4" s="142">
        <v>13142</v>
      </c>
      <c r="C4" s="143">
        <f>B4/$B$8</f>
        <v>8.1057410011595485E-2</v>
      </c>
      <c r="D4" s="142">
        <v>15237</v>
      </c>
      <c r="E4" s="144">
        <f>D4/D8</f>
        <v>7.8185773955521801E-2</v>
      </c>
      <c r="F4" s="287">
        <v>18071</v>
      </c>
      <c r="G4" s="288">
        <f>F4/F8</f>
        <v>8.1341543558304294E-2</v>
      </c>
      <c r="H4" s="145">
        <f>F4-D4</f>
        <v>2834</v>
      </c>
      <c r="I4" s="279">
        <f>H4/D4</f>
        <v>0.18599461836319486</v>
      </c>
      <c r="J4" s="146">
        <f>H4/H8</f>
        <v>0.10388563049853372</v>
      </c>
      <c r="K4" s="145">
        <f>D4-B4</f>
        <v>2095</v>
      </c>
      <c r="L4" s="168">
        <f>(D4-B4)/B4</f>
        <v>0.1594125703850251</v>
      </c>
      <c r="M4" s="146">
        <f>K4/K8</f>
        <v>6.3969465648854959E-2</v>
      </c>
      <c r="N4"/>
      <c r="O4" s="371">
        <v>15237</v>
      </c>
      <c r="P4" s="372">
        <v>18071</v>
      </c>
      <c r="Q4" s="372">
        <v>2834</v>
      </c>
      <c r="R4" s="373">
        <v>0.186</v>
      </c>
      <c r="S4" s="373">
        <v>0.104</v>
      </c>
    </row>
    <row r="5" spans="1:22" ht="15.75" thickBot="1" x14ac:dyDescent="0.3">
      <c r="A5" s="165" t="s">
        <v>7</v>
      </c>
      <c r="B5" s="147">
        <v>109051</v>
      </c>
      <c r="C5" s="148">
        <f>B5/$B$8</f>
        <v>0.67260627143315321</v>
      </c>
      <c r="D5" s="147">
        <v>132367</v>
      </c>
      <c r="E5" s="149">
        <f>D5/D8</f>
        <v>0.6792161410494556</v>
      </c>
      <c r="F5" s="289">
        <v>168875</v>
      </c>
      <c r="G5" s="290">
        <f>F5/F8</f>
        <v>0.76014349888819865</v>
      </c>
      <c r="H5" s="150">
        <f>F5-D5</f>
        <v>36508</v>
      </c>
      <c r="I5" s="280">
        <f>H5/D5</f>
        <v>0.27580892518528033</v>
      </c>
      <c r="J5" s="151">
        <f>H5/H8</f>
        <v>1.3382697947214077</v>
      </c>
      <c r="K5" s="150">
        <f>D5-B5</f>
        <v>23316</v>
      </c>
      <c r="L5" s="149">
        <f>(D5-B5)/B5</f>
        <v>0.21380821817314835</v>
      </c>
      <c r="M5" s="151">
        <f>K5/K8</f>
        <v>0.71193893129770991</v>
      </c>
      <c r="N5"/>
      <c r="O5" s="374">
        <v>148302</v>
      </c>
      <c r="P5" s="375">
        <v>168875</v>
      </c>
      <c r="Q5" s="376">
        <v>20573</v>
      </c>
      <c r="R5" s="377">
        <v>0.13900000000000001</v>
      </c>
      <c r="S5" s="377">
        <v>0.754</v>
      </c>
    </row>
    <row r="6" spans="1:22" ht="15.75" thickBot="1" x14ac:dyDescent="0.3">
      <c r="A6" s="166" t="s">
        <v>3</v>
      </c>
      <c r="B6" s="152">
        <v>22299</v>
      </c>
      <c r="C6" s="153">
        <f>B6/$B$8</f>
        <v>0.13753608171119827</v>
      </c>
      <c r="D6" s="152">
        <v>28061</v>
      </c>
      <c r="E6" s="154">
        <f>D6/D8</f>
        <v>0.14398969632906067</v>
      </c>
      <c r="F6" s="291">
        <v>13059</v>
      </c>
      <c r="G6" s="292">
        <f>F6/F8</f>
        <v>5.8781429767466982E-2</v>
      </c>
      <c r="H6" s="155">
        <f>F6-D6</f>
        <v>-15002</v>
      </c>
      <c r="I6" s="281">
        <f>H6/D6</f>
        <v>-0.5346210042407612</v>
      </c>
      <c r="J6" s="156">
        <f>H6/H8</f>
        <v>-0.5499266862170088</v>
      </c>
      <c r="K6" s="155">
        <f>D6-B6</f>
        <v>5762</v>
      </c>
      <c r="L6" s="154">
        <f>(D6-B6)/B6</f>
        <v>0.25839723754428451</v>
      </c>
      <c r="M6" s="156">
        <f>K6/K8</f>
        <v>0.17593893129770993</v>
      </c>
      <c r="N6"/>
      <c r="O6" s="378">
        <v>12126</v>
      </c>
      <c r="P6" s="379">
        <v>13059</v>
      </c>
      <c r="Q6" s="380">
        <v>933</v>
      </c>
      <c r="R6" s="381">
        <v>0.08</v>
      </c>
      <c r="S6" s="382">
        <v>0.03</v>
      </c>
    </row>
    <row r="7" spans="1:22" ht="16.5" thickTop="1" thickBot="1" x14ac:dyDescent="0.3">
      <c r="A7" s="193" t="s">
        <v>75</v>
      </c>
      <c r="B7" s="430"/>
      <c r="C7" s="194"/>
      <c r="D7" s="430"/>
      <c r="E7" s="195"/>
      <c r="F7" s="293"/>
      <c r="G7" s="294"/>
      <c r="H7" s="196"/>
      <c r="I7" s="282"/>
      <c r="J7" s="197"/>
      <c r="K7" s="196"/>
      <c r="L7" s="195"/>
      <c r="M7" s="197"/>
      <c r="O7" s="383"/>
      <c r="P7" s="384"/>
      <c r="Q7" s="385"/>
      <c r="R7" s="384"/>
      <c r="S7" s="384"/>
    </row>
    <row r="8" spans="1:22" ht="15.75" thickBot="1" x14ac:dyDescent="0.3">
      <c r="A8" s="167" t="s">
        <v>8</v>
      </c>
      <c r="B8" s="186">
        <f>SUM(B3:B6)</f>
        <v>162132</v>
      </c>
      <c r="C8" s="158"/>
      <c r="D8" s="157">
        <f>SUM(D3:D6)</f>
        <v>194882</v>
      </c>
      <c r="E8" s="159"/>
      <c r="F8" s="295">
        <f>SUM(F3:F7)</f>
        <v>222162</v>
      </c>
      <c r="G8" s="296"/>
      <c r="H8" s="160">
        <f>F8-D8</f>
        <v>27280</v>
      </c>
      <c r="I8" s="297">
        <f>H8/D8</f>
        <v>0.13998214304040393</v>
      </c>
      <c r="J8" s="298"/>
      <c r="K8" s="160">
        <f>SUM(K3:K6)</f>
        <v>32750</v>
      </c>
      <c r="L8" s="161">
        <f>(D8-B8)/B8</f>
        <v>0.20199590457158365</v>
      </c>
      <c r="M8" s="162"/>
      <c r="N8"/>
      <c r="O8" s="386">
        <v>194882</v>
      </c>
      <c r="P8" s="387">
        <v>222162</v>
      </c>
      <c r="Q8" s="388">
        <v>27280</v>
      </c>
      <c r="R8" s="400">
        <v>0.14000000000000001</v>
      </c>
      <c r="S8" s="390"/>
    </row>
    <row r="9" spans="1:22" ht="15.75" thickBot="1" x14ac:dyDescent="0.3">
      <c r="A9" s="187"/>
      <c r="B9" s="431"/>
      <c r="C9" s="188"/>
      <c r="D9" s="431"/>
      <c r="E9" s="189"/>
      <c r="F9" s="189"/>
      <c r="G9" s="189"/>
      <c r="H9" s="189"/>
      <c r="I9" s="189"/>
      <c r="J9" s="189"/>
      <c r="K9" s="190"/>
      <c r="L9" s="191"/>
      <c r="M9" s="192"/>
      <c r="N9"/>
      <c r="O9" s="391"/>
      <c r="P9" s="391"/>
      <c r="Q9" s="391"/>
      <c r="R9" s="391"/>
      <c r="S9" s="392"/>
    </row>
    <row r="10" spans="1:22" ht="77.25" thickBot="1" x14ac:dyDescent="0.3">
      <c r="A10" s="198" t="s">
        <v>41</v>
      </c>
      <c r="B10" s="134" t="s">
        <v>59</v>
      </c>
      <c r="C10" s="135" t="s">
        <v>60</v>
      </c>
      <c r="D10" s="134" t="s">
        <v>61</v>
      </c>
      <c r="E10" s="135" t="s">
        <v>62</v>
      </c>
      <c r="F10" s="134" t="s">
        <v>187</v>
      </c>
      <c r="G10" s="135" t="s">
        <v>237</v>
      </c>
      <c r="H10" s="283" t="s">
        <v>238</v>
      </c>
      <c r="I10" s="135" t="s">
        <v>239</v>
      </c>
      <c r="J10" s="136" t="s">
        <v>240</v>
      </c>
      <c r="K10" s="134" t="s">
        <v>63</v>
      </c>
      <c r="L10" s="135" t="s">
        <v>64</v>
      </c>
      <c r="M10" s="136" t="s">
        <v>65</v>
      </c>
      <c r="N10"/>
      <c r="O10" s="393" t="s">
        <v>327</v>
      </c>
      <c r="P10" s="394" t="s">
        <v>187</v>
      </c>
      <c r="Q10" s="395" t="s">
        <v>328</v>
      </c>
      <c r="R10" s="394" t="s">
        <v>329</v>
      </c>
      <c r="S10" s="394" t="s">
        <v>330</v>
      </c>
    </row>
    <row r="11" spans="1:22" ht="15.75" thickBot="1" x14ac:dyDescent="0.3">
      <c r="A11" s="163" t="s">
        <v>5</v>
      </c>
      <c r="B11" s="137">
        <v>9625</v>
      </c>
      <c r="C11" s="138">
        <f>B11/$B$16</f>
        <v>0.13399693721286371</v>
      </c>
      <c r="D11" s="137">
        <v>10269</v>
      </c>
      <c r="E11" s="139">
        <f>D11/$D$16</f>
        <v>0.11619933464593658</v>
      </c>
      <c r="F11" s="284">
        <v>11931</v>
      </c>
      <c r="G11" s="299">
        <f>F11/F16</f>
        <v>0.1168594571828751</v>
      </c>
      <c r="H11" s="140">
        <f>F11-D11</f>
        <v>1662</v>
      </c>
      <c r="I11" s="139">
        <f>H11/D11</f>
        <v>0.16184633362547474</v>
      </c>
      <c r="J11" s="141">
        <f>H11/H16</f>
        <v>0.12111054434161626</v>
      </c>
      <c r="K11" s="140">
        <f>D11-B11</f>
        <v>644</v>
      </c>
      <c r="L11" s="139">
        <f>(D11-B11)/B11</f>
        <v>6.6909090909090904E-2</v>
      </c>
      <c r="M11" s="141">
        <f>K11/K16</f>
        <v>3.8926499032882013E-2</v>
      </c>
      <c r="N11"/>
      <c r="O11" s="367">
        <v>10269</v>
      </c>
      <c r="P11" s="368">
        <v>11931</v>
      </c>
      <c r="Q11" s="368">
        <v>1662</v>
      </c>
      <c r="R11" s="369">
        <v>0.16</v>
      </c>
      <c r="S11" s="370">
        <v>0.12</v>
      </c>
    </row>
    <row r="12" spans="1:22" ht="15.75" thickBot="1" x14ac:dyDescent="0.3">
      <c r="A12" s="164" t="s">
        <v>6</v>
      </c>
      <c r="B12" s="142">
        <v>7513</v>
      </c>
      <c r="C12" s="143">
        <f>B12/$B$16</f>
        <v>0.10459418070444104</v>
      </c>
      <c r="D12" s="142">
        <v>8793</v>
      </c>
      <c r="E12" s="144">
        <f>D12/$D$16</f>
        <v>9.9497589788851926E-2</v>
      </c>
      <c r="F12" s="287">
        <v>10796</v>
      </c>
      <c r="G12" s="300">
        <f>F12/F16</f>
        <v>0.10574257813647805</v>
      </c>
      <c r="H12" s="145">
        <f>F12-D12</f>
        <v>2003</v>
      </c>
      <c r="I12" s="144">
        <f>H12/D12</f>
        <v>0.2277948368020016</v>
      </c>
      <c r="J12" s="146">
        <f>H12/H16</f>
        <v>0.14595933833709832</v>
      </c>
      <c r="K12" s="145">
        <f>D12-B12</f>
        <v>1280</v>
      </c>
      <c r="L12" s="144">
        <f>(D12-B12)/B12</f>
        <v>0.17037135631571942</v>
      </c>
      <c r="M12" s="146">
        <f>K12/K16</f>
        <v>7.7369439071566737E-2</v>
      </c>
      <c r="N12"/>
      <c r="O12" s="371">
        <v>8793</v>
      </c>
      <c r="P12" s="372">
        <v>10796</v>
      </c>
      <c r="Q12" s="372">
        <v>2003</v>
      </c>
      <c r="R12" s="373">
        <v>0.22800000000000001</v>
      </c>
      <c r="S12" s="373">
        <v>0.14499999999999999</v>
      </c>
    </row>
    <row r="13" spans="1:22" ht="15.75" thickBot="1" x14ac:dyDescent="0.3">
      <c r="A13" s="165" t="s">
        <v>7</v>
      </c>
      <c r="B13" s="147">
        <v>45139</v>
      </c>
      <c r="C13" s="148">
        <f>B13/$B$16</f>
        <v>0.62841431156898231</v>
      </c>
      <c r="D13" s="147">
        <v>56620</v>
      </c>
      <c r="E13" s="149">
        <f>D13/$D$16</f>
        <v>0.64068617466675715</v>
      </c>
      <c r="F13" s="289">
        <v>73324</v>
      </c>
      <c r="G13" s="301">
        <f>F13/F16</f>
        <v>0.71817977021851764</v>
      </c>
      <c r="H13" s="150">
        <f>F13-D13</f>
        <v>16704</v>
      </c>
      <c r="I13" s="149">
        <f>H13/D13</f>
        <v>0.295019427764041</v>
      </c>
      <c r="J13" s="151">
        <f>H13/H16</f>
        <v>1.2172265539605043</v>
      </c>
      <c r="K13" s="150">
        <f>D13-B13</f>
        <v>11481</v>
      </c>
      <c r="L13" s="149">
        <f>(D13-B13)/B13</f>
        <v>0.25434768160570681</v>
      </c>
      <c r="M13" s="151">
        <f>K13/K16</f>
        <v>0.69396760154738879</v>
      </c>
      <c r="N13"/>
      <c r="O13" s="374">
        <v>63819</v>
      </c>
      <c r="P13" s="375">
        <v>73324</v>
      </c>
      <c r="Q13" s="376">
        <v>9505</v>
      </c>
      <c r="R13" s="377">
        <v>0.14899999999999999</v>
      </c>
      <c r="S13" s="377">
        <v>0.68799999999999994</v>
      </c>
    </row>
    <row r="14" spans="1:22" ht="15.75" thickBot="1" x14ac:dyDescent="0.3">
      <c r="A14" s="166" t="s">
        <v>3</v>
      </c>
      <c r="B14" s="152">
        <v>9553</v>
      </c>
      <c r="C14" s="153">
        <f>B14/$B$16</f>
        <v>0.13299457051371294</v>
      </c>
      <c r="D14" s="152">
        <v>12692</v>
      </c>
      <c r="E14" s="154">
        <f>D14/$D$16</f>
        <v>0.1436169008984543</v>
      </c>
      <c r="F14" s="291">
        <v>6046</v>
      </c>
      <c r="G14" s="302">
        <f>F14/F16</f>
        <v>5.9218194462129149E-2</v>
      </c>
      <c r="H14" s="155">
        <f>F14-D14</f>
        <v>-6646</v>
      </c>
      <c r="I14" s="154">
        <f>H14/D14</f>
        <v>-0.52363693665300981</v>
      </c>
      <c r="J14" s="156">
        <f>H14/H16</f>
        <v>-0.48429643663921884</v>
      </c>
      <c r="K14" s="155">
        <f>D14-B14</f>
        <v>3139</v>
      </c>
      <c r="L14" s="154">
        <f>(D14-B14)/B14</f>
        <v>0.32858787815345963</v>
      </c>
      <c r="M14" s="156">
        <f>K14/K16</f>
        <v>0.18973646034816247</v>
      </c>
      <c r="N14"/>
      <c r="O14" s="396">
        <v>5392</v>
      </c>
      <c r="P14" s="379">
        <v>6046</v>
      </c>
      <c r="Q14" s="397">
        <v>654</v>
      </c>
      <c r="R14" s="377">
        <v>0.121</v>
      </c>
      <c r="S14" s="398">
        <v>4.7E-2</v>
      </c>
    </row>
    <row r="15" spans="1:22" ht="15.75" thickBot="1" x14ac:dyDescent="0.3">
      <c r="A15" s="193" t="s">
        <v>75</v>
      </c>
      <c r="B15" s="430"/>
      <c r="C15" s="194"/>
      <c r="D15" s="430"/>
      <c r="E15" s="195"/>
      <c r="F15" s="293"/>
      <c r="G15" s="303"/>
      <c r="H15" s="196"/>
      <c r="I15" s="195"/>
      <c r="J15" s="197"/>
      <c r="K15" s="196"/>
      <c r="L15" s="195"/>
      <c r="M15" s="197"/>
      <c r="O15" s="383"/>
      <c r="P15" s="384"/>
      <c r="Q15" s="385"/>
      <c r="R15" s="384"/>
      <c r="S15" s="384"/>
    </row>
    <row r="16" spans="1:22" ht="15.75" thickBot="1" x14ac:dyDescent="0.3">
      <c r="A16" s="167" t="s">
        <v>8</v>
      </c>
      <c r="B16" s="186">
        <f>SUM(B11:B14)</f>
        <v>71830</v>
      </c>
      <c r="C16" s="158"/>
      <c r="D16" s="157">
        <f>SUM(D11:D14)</f>
        <v>88374</v>
      </c>
      <c r="E16" s="159"/>
      <c r="F16" s="295">
        <f>SUM(F11:F15)</f>
        <v>102097</v>
      </c>
      <c r="G16" s="296"/>
      <c r="H16" s="160">
        <f>F16-D16</f>
        <v>13723</v>
      </c>
      <c r="I16" s="161">
        <f>H16/D16</f>
        <v>0.15528322809876208</v>
      </c>
      <c r="J16" s="162"/>
      <c r="K16" s="160">
        <f>SUM(K11:K14)</f>
        <v>16544</v>
      </c>
      <c r="L16" s="161">
        <f>(D16-B16)/B16</f>
        <v>0.23032159264931087</v>
      </c>
      <c r="M16" s="162"/>
      <c r="N16"/>
      <c r="O16" s="399">
        <v>88273</v>
      </c>
      <c r="P16" s="387">
        <v>102097</v>
      </c>
      <c r="Q16" s="388">
        <v>13824</v>
      </c>
      <c r="R16" s="400">
        <v>0.157</v>
      </c>
      <c r="S16" s="390"/>
    </row>
    <row r="17" spans="1:19" ht="15.75" thickBot="1" x14ac:dyDescent="0.3">
      <c r="A17" s="187"/>
      <c r="B17" s="431"/>
      <c r="C17" s="188"/>
      <c r="D17" s="431"/>
      <c r="E17" s="189"/>
      <c r="F17" s="189"/>
      <c r="G17" s="189"/>
      <c r="H17" s="189"/>
      <c r="I17" s="189"/>
      <c r="J17" s="189"/>
      <c r="K17" s="190"/>
      <c r="L17" s="191"/>
      <c r="M17" s="192"/>
      <c r="N17"/>
      <c r="O17" s="391"/>
      <c r="P17" s="391"/>
      <c r="Q17" s="391"/>
      <c r="R17" s="391"/>
      <c r="S17" s="392"/>
    </row>
    <row r="18" spans="1:19" ht="90" thickBot="1" x14ac:dyDescent="0.3">
      <c r="A18" s="198" t="s">
        <v>41</v>
      </c>
      <c r="B18" s="134" t="s">
        <v>66</v>
      </c>
      <c r="C18" s="135" t="s">
        <v>67</v>
      </c>
      <c r="D18" s="134" t="s">
        <v>68</v>
      </c>
      <c r="E18" s="135" t="s">
        <v>69</v>
      </c>
      <c r="F18" s="134" t="s">
        <v>190</v>
      </c>
      <c r="G18" s="135" t="s">
        <v>241</v>
      </c>
      <c r="H18" s="283" t="s">
        <v>242</v>
      </c>
      <c r="I18" s="135" t="s">
        <v>243</v>
      </c>
      <c r="J18" s="136" t="s">
        <v>244</v>
      </c>
      <c r="K18" s="134" t="s">
        <v>70</v>
      </c>
      <c r="L18" s="135" t="s">
        <v>71</v>
      </c>
      <c r="M18" s="136" t="s">
        <v>72</v>
      </c>
      <c r="N18"/>
      <c r="O18" s="393" t="s">
        <v>331</v>
      </c>
      <c r="P18" s="394" t="s">
        <v>190</v>
      </c>
      <c r="Q18" s="395" t="s">
        <v>332</v>
      </c>
      <c r="R18" s="394" t="s">
        <v>333</v>
      </c>
      <c r="S18" s="394" t="s">
        <v>334</v>
      </c>
    </row>
    <row r="19" spans="1:19" ht="15.75" thickBot="1" x14ac:dyDescent="0.3">
      <c r="A19" s="163" t="s">
        <v>5</v>
      </c>
      <c r="B19" s="137">
        <v>9072</v>
      </c>
      <c r="C19" s="138">
        <f>B19/$B$24</f>
        <v>0.13558106169296988</v>
      </c>
      <c r="D19" s="137">
        <v>9808</v>
      </c>
      <c r="E19" s="139">
        <f>D19/$D$24</f>
        <v>0.12051656979958959</v>
      </c>
      <c r="F19" s="284">
        <v>11338</v>
      </c>
      <c r="G19" s="299">
        <f>F19/F24</f>
        <v>0.12018868924577304</v>
      </c>
      <c r="H19" s="140">
        <f>F19-D19</f>
        <v>1530</v>
      </c>
      <c r="I19" s="139">
        <f>H19/D19</f>
        <v>0.15599510603588906</v>
      </c>
      <c r="J19" s="141">
        <f>H19/H24</f>
        <v>0.11812847436689314</v>
      </c>
      <c r="K19" s="140">
        <f>D19-B19</f>
        <v>736</v>
      </c>
      <c r="L19" s="139">
        <f>(D19-B19)/B19</f>
        <v>8.1128747795414458E-2</v>
      </c>
      <c r="M19" s="141">
        <f>K19/K24</f>
        <v>5.0860341372399975E-2</v>
      </c>
      <c r="N19"/>
      <c r="O19" s="367">
        <v>9808</v>
      </c>
      <c r="P19" s="368">
        <v>11338</v>
      </c>
      <c r="Q19" s="368">
        <v>1530</v>
      </c>
      <c r="R19" s="369">
        <v>0.16</v>
      </c>
      <c r="S19" s="370">
        <v>0.12</v>
      </c>
    </row>
    <row r="20" spans="1:19" ht="15.75" thickBot="1" x14ac:dyDescent="0.3">
      <c r="A20" s="164" t="s">
        <v>6</v>
      </c>
      <c r="B20" s="142">
        <v>6843</v>
      </c>
      <c r="C20" s="143">
        <f>B20/$B$24</f>
        <v>0.10226865136298421</v>
      </c>
      <c r="D20" s="142">
        <v>7949</v>
      </c>
      <c r="E20" s="144">
        <f>D20/$D$24</f>
        <v>9.7673961392428399E-2</v>
      </c>
      <c r="F20" s="287">
        <v>9395</v>
      </c>
      <c r="G20" s="300">
        <f>F20/F24</f>
        <v>9.9591880002120103E-2</v>
      </c>
      <c r="H20" s="145">
        <f>F20-D20</f>
        <v>1446</v>
      </c>
      <c r="I20" s="144">
        <f>H20/D20</f>
        <v>0.18190967417285192</v>
      </c>
      <c r="J20" s="146">
        <f>H20/H24</f>
        <v>0.11164298949969116</v>
      </c>
      <c r="K20" s="145">
        <f>D20-B20</f>
        <v>1106</v>
      </c>
      <c r="L20" s="144">
        <f>(D20-B20)/B20</f>
        <v>0.16162501826684203</v>
      </c>
      <c r="M20" s="146">
        <f>K20/K24</f>
        <v>7.6428719507981482E-2</v>
      </c>
      <c r="N20"/>
      <c r="O20" s="371">
        <v>7949</v>
      </c>
      <c r="P20" s="372">
        <v>9395</v>
      </c>
      <c r="Q20" s="372">
        <v>1446</v>
      </c>
      <c r="R20" s="373">
        <v>0.182</v>
      </c>
      <c r="S20" s="373">
        <v>0.111</v>
      </c>
    </row>
    <row r="21" spans="1:19" ht="15.75" thickBot="1" x14ac:dyDescent="0.3">
      <c r="A21" s="165" t="s">
        <v>7</v>
      </c>
      <c r="B21" s="147">
        <v>42449</v>
      </c>
      <c r="C21" s="148">
        <f>B21/$B$24</f>
        <v>0.63440040650406504</v>
      </c>
      <c r="D21" s="147">
        <v>52742</v>
      </c>
      <c r="E21" s="149">
        <f>D21/$D$24</f>
        <v>0.6480714645564799</v>
      </c>
      <c r="F21" s="289">
        <v>68439</v>
      </c>
      <c r="G21" s="301">
        <f>F21/F24</f>
        <v>0.72548894895849891</v>
      </c>
      <c r="H21" s="150">
        <f>F21-D21</f>
        <v>15697</v>
      </c>
      <c r="I21" s="149">
        <f>H21/D21</f>
        <v>0.29761859618520342</v>
      </c>
      <c r="J21" s="151">
        <f>H21/H24</f>
        <v>1.2119363804817789</v>
      </c>
      <c r="K21" s="150">
        <f>D21-B21</f>
        <v>10293</v>
      </c>
      <c r="L21" s="149">
        <f>(D21-B21)/B21</f>
        <v>0.2424792103465335</v>
      </c>
      <c r="M21" s="151">
        <f>K21/K24</f>
        <v>0.71128463824200128</v>
      </c>
      <c r="N21"/>
      <c r="O21" s="374">
        <v>58785</v>
      </c>
      <c r="P21" s="375">
        <v>68439</v>
      </c>
      <c r="Q21" s="376">
        <v>9654</v>
      </c>
      <c r="R21" s="377">
        <v>0.16400000000000001</v>
      </c>
      <c r="S21" s="377">
        <v>0.74</v>
      </c>
    </row>
    <row r="22" spans="1:19" ht="15.75" thickBot="1" x14ac:dyDescent="0.3">
      <c r="A22" s="166" t="s">
        <v>3</v>
      </c>
      <c r="B22" s="152">
        <v>8548</v>
      </c>
      <c r="C22" s="153">
        <f>B22/$B$24</f>
        <v>0.12774988043998087</v>
      </c>
      <c r="D22" s="152">
        <v>10884</v>
      </c>
      <c r="E22" s="154">
        <f>D22/$D$24</f>
        <v>0.13373800425150215</v>
      </c>
      <c r="F22" s="291">
        <v>5163</v>
      </c>
      <c r="G22" s="302">
        <f>F22/F24</f>
        <v>5.4730481793607885E-2</v>
      </c>
      <c r="H22" s="155">
        <f>F22-D22</f>
        <v>-5721</v>
      </c>
      <c r="I22" s="154">
        <f>H22/D22</f>
        <v>-0.52563395810363833</v>
      </c>
      <c r="J22" s="156">
        <f>H22/H24</f>
        <v>-0.44170784434836319</v>
      </c>
      <c r="K22" s="155">
        <f>D22-B22</f>
        <v>2336</v>
      </c>
      <c r="L22" s="154">
        <f>(D22-B22)/B22</f>
        <v>0.27328029948525973</v>
      </c>
      <c r="M22" s="156">
        <f>K22/K24</f>
        <v>0.16142630087761731</v>
      </c>
      <c r="N22"/>
      <c r="O22" s="396">
        <v>4745</v>
      </c>
      <c r="P22" s="379">
        <v>5163</v>
      </c>
      <c r="Q22" s="397">
        <v>418</v>
      </c>
      <c r="R22" s="377">
        <v>8.7999999999999995E-2</v>
      </c>
      <c r="S22" s="398">
        <v>3.2000000000000001E-2</v>
      </c>
    </row>
    <row r="23" spans="1:19" ht="15.75" thickBot="1" x14ac:dyDescent="0.3">
      <c r="A23" s="193" t="s">
        <v>75</v>
      </c>
      <c r="B23" s="430"/>
      <c r="C23" s="194"/>
      <c r="D23" s="430"/>
      <c r="E23" s="195"/>
      <c r="F23" s="293"/>
      <c r="G23" s="303"/>
      <c r="H23" s="196"/>
      <c r="I23" s="195"/>
      <c r="J23" s="197"/>
      <c r="K23" s="196"/>
      <c r="L23" s="195"/>
      <c r="M23" s="197"/>
      <c r="O23" s="383"/>
      <c r="P23" s="384"/>
      <c r="Q23" s="385"/>
      <c r="R23" s="384"/>
      <c r="S23" s="384"/>
    </row>
    <row r="24" spans="1:19" ht="15.75" thickBot="1" x14ac:dyDescent="0.3">
      <c r="A24" s="167" t="s">
        <v>8</v>
      </c>
      <c r="B24" s="186">
        <f>SUM(B19:B22)</f>
        <v>66912</v>
      </c>
      <c r="C24" s="158"/>
      <c r="D24" s="157">
        <f>SUM(D19:D22)</f>
        <v>81383</v>
      </c>
      <c r="E24" s="159"/>
      <c r="F24" s="295">
        <f>SUM(F19:F23)</f>
        <v>94335</v>
      </c>
      <c r="G24" s="296"/>
      <c r="H24" s="160">
        <f>F24-D24</f>
        <v>12952</v>
      </c>
      <c r="I24" s="161">
        <f>H24/D24</f>
        <v>0.15914871656242705</v>
      </c>
      <c r="J24" s="162"/>
      <c r="K24" s="160">
        <f>SUM(K19:K22)</f>
        <v>14471</v>
      </c>
      <c r="L24" s="161">
        <f>(D24-B24)/B24</f>
        <v>0.21626912960306074</v>
      </c>
      <c r="M24" s="162"/>
      <c r="N24"/>
      <c r="O24" s="399">
        <v>81287</v>
      </c>
      <c r="P24" s="387">
        <v>94335</v>
      </c>
      <c r="Q24" s="388">
        <v>13048</v>
      </c>
      <c r="R24" s="389">
        <v>0.161</v>
      </c>
      <c r="S24" s="390"/>
    </row>
    <row r="25" spans="1:19" x14ac:dyDescent="0.25">
      <c r="B25" s="2"/>
      <c r="C25" s="2"/>
      <c r="D25" s="2"/>
      <c r="E25" s="2"/>
      <c r="F25" s="2"/>
      <c r="G25" s="2"/>
      <c r="H25" s="2"/>
      <c r="I25" s="2"/>
      <c r="J25" s="2"/>
      <c r="K25" s="2"/>
      <c r="L25" s="2"/>
      <c r="M25" s="2"/>
    </row>
  </sheetData>
  <mergeCells count="5">
    <mergeCell ref="D1:E1"/>
    <mergeCell ref="B1:C1"/>
    <mergeCell ref="F1:G1"/>
    <mergeCell ref="H1:I1"/>
    <mergeCell ref="O1:V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vt:lpstr>
      <vt:lpstr>2006 Original</vt:lpstr>
      <vt:lpstr>2016 Original</vt:lpstr>
      <vt:lpstr>2021 Original</vt:lpstr>
      <vt:lpstr>2021 CTDataMaker</vt:lpstr>
      <vt:lpstr>Weights</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SURP</dc:creator>
  <cp:lastModifiedBy>Remus</cp:lastModifiedBy>
  <dcterms:created xsi:type="dcterms:W3CDTF">2018-05-09T18:33:31Z</dcterms:created>
  <dcterms:modified xsi:type="dcterms:W3CDTF">2023-05-02T16:04:00Z</dcterms:modified>
</cp:coreProperties>
</file>