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76F48455-EB33-4B3C-BB3D-37FFE6C19C67}" xr6:coauthVersionLast="47" xr6:coauthVersionMax="47" xr10:uidLastSave="{00000000-0000-0000-0000-000000000000}"/>
  <bookViews>
    <workbookView xWindow="-120" yWindow="-120" windowWidth="29040" windowHeight="15840" activeTab="4" xr2:uid="{9E0DDA47-AD75-4B2F-82DE-9782491D5724}"/>
  </bookViews>
  <sheets>
    <sheet name="INFO" sheetId="9" r:id="rId1"/>
    <sheet name="2006 Original" sheetId="4" r:id="rId2"/>
    <sheet name="2016 Original" sheetId="5" r:id="rId3"/>
    <sheet name="2021 Original" sheetId="8" r:id="rId4"/>
    <sheet name="2021 CTDataMaker" sheetId="1" r:id="rId5"/>
    <sheet name="Thresholds" sheetId="6" r:id="rId6"/>
    <sheet name="Summary" sheetId="11" r:id="rId7"/>
  </sheets>
  <definedNames>
    <definedName name="_xlnm._FilterDatabase" localSheetId="4" hidden="1">'2021 CTDataMaker'!$A$1:$BO$55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1" l="1"/>
  <c r="E3" i="11"/>
  <c r="G3" i="11"/>
  <c r="H3" i="11"/>
  <c r="L3" i="11" s="1"/>
  <c r="I3" i="11"/>
  <c r="J3" i="11"/>
  <c r="M3" i="11" s="1"/>
  <c r="K3" i="11"/>
  <c r="C4" i="11"/>
  <c r="E4" i="11"/>
  <c r="G4" i="11"/>
  <c r="H4" i="11"/>
  <c r="L4" i="11" s="1"/>
  <c r="I4" i="11"/>
  <c r="J4" i="11"/>
  <c r="K4" i="11"/>
  <c r="C5" i="11"/>
  <c r="E5" i="11"/>
  <c r="G5" i="11"/>
  <c r="H5" i="11"/>
  <c r="L5" i="11" s="1"/>
  <c r="I5" i="11"/>
  <c r="J5" i="11"/>
  <c r="K5" i="11"/>
  <c r="C6" i="11"/>
  <c r="E6" i="11"/>
  <c r="H6" i="11"/>
  <c r="I6" i="11"/>
  <c r="J6" i="11"/>
  <c r="K6" i="11"/>
  <c r="C7" i="11"/>
  <c r="E7" i="11"/>
  <c r="L7" i="11"/>
  <c r="B8" i="11"/>
  <c r="D8" i="11"/>
  <c r="F8" i="11"/>
  <c r="G6" i="11" s="1"/>
  <c r="H8" i="11"/>
  <c r="L6" i="11" s="1"/>
  <c r="I8" i="11"/>
  <c r="J8" i="11"/>
  <c r="M6" i="11" s="1"/>
  <c r="H11" i="11"/>
  <c r="I11" i="11"/>
  <c r="J11" i="11"/>
  <c r="J16" i="11" s="1"/>
  <c r="K11" i="11"/>
  <c r="H12" i="11"/>
  <c r="L12" i="11" s="1"/>
  <c r="I12" i="11"/>
  <c r="J12" i="11"/>
  <c r="K12" i="11" s="1"/>
  <c r="H13" i="11"/>
  <c r="L13" i="11" s="1"/>
  <c r="I13" i="11"/>
  <c r="J13" i="11"/>
  <c r="K13" i="11"/>
  <c r="G14" i="11"/>
  <c r="H14" i="11"/>
  <c r="L14" i="11" s="1"/>
  <c r="I14" i="11"/>
  <c r="J14" i="11"/>
  <c r="K14" i="11"/>
  <c r="B16" i="11"/>
  <c r="C12" i="11" s="1"/>
  <c r="D16" i="11"/>
  <c r="E12" i="11" s="1"/>
  <c r="F16" i="11"/>
  <c r="G12" i="11" s="1"/>
  <c r="H16" i="11"/>
  <c r="L11" i="11" s="1"/>
  <c r="I16" i="11"/>
  <c r="C19" i="11"/>
  <c r="E19" i="11"/>
  <c r="G19" i="11"/>
  <c r="H19" i="11"/>
  <c r="L19" i="11" s="1"/>
  <c r="I19" i="11"/>
  <c r="J19" i="11"/>
  <c r="K19" i="11"/>
  <c r="C20" i="11"/>
  <c r="E20" i="11"/>
  <c r="G20" i="11"/>
  <c r="H20" i="11"/>
  <c r="L20" i="11" s="1"/>
  <c r="I20" i="11"/>
  <c r="J20" i="11"/>
  <c r="K20" i="11"/>
  <c r="M20" i="11"/>
  <c r="C21" i="11"/>
  <c r="E21" i="11"/>
  <c r="H21" i="11"/>
  <c r="I21" i="11"/>
  <c r="J21" i="11"/>
  <c r="K21" i="11"/>
  <c r="L21" i="11"/>
  <c r="M21" i="11"/>
  <c r="C22" i="11"/>
  <c r="E22" i="11"/>
  <c r="G22" i="11"/>
  <c r="H22" i="11"/>
  <c r="I22" i="11"/>
  <c r="J22" i="11"/>
  <c r="K22" i="11"/>
  <c r="L22" i="11"/>
  <c r="M22" i="11"/>
  <c r="B24" i="11"/>
  <c r="D24" i="11"/>
  <c r="F24" i="11"/>
  <c r="G21" i="11" s="1"/>
  <c r="H24" i="11"/>
  <c r="I24" i="11"/>
  <c r="J24" i="11"/>
  <c r="M19" i="11" s="1"/>
  <c r="K24" i="11"/>
  <c r="F21" i="6"/>
  <c r="E21" i="6"/>
  <c r="D20" i="6"/>
  <c r="C20" i="6"/>
  <c r="K16" i="11" l="1"/>
  <c r="M11" i="11"/>
  <c r="M14" i="11"/>
  <c r="M13" i="11"/>
  <c r="G11" i="11"/>
  <c r="M12" i="11"/>
  <c r="C11" i="11"/>
  <c r="G13" i="11"/>
  <c r="E13" i="11"/>
  <c r="M4" i="11"/>
  <c r="C13" i="11"/>
  <c r="E11" i="11"/>
  <c r="K8" i="11"/>
  <c r="M5" i="11"/>
  <c r="E14" i="11"/>
  <c r="C14" i="11"/>
  <c r="F6" i="6"/>
  <c r="E6" i="6"/>
  <c r="D5" i="6"/>
  <c r="C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9" authorId="0" shapeId="0" xr:uid="{91F34417-4C42-4024-A5DD-A3FAB3385846}">
      <text>
        <r>
          <rPr>
            <sz val="10"/>
            <color rgb="FF000000"/>
            <rFont val="Calibri"/>
            <family val="2"/>
            <scheme val="minor"/>
          </rPr>
          <t>======
ID#AAAAnZDX8Gg
    (2023-01-12 21:09:40)
x  Suppressed to meet the confidentiality requirements of the Statistics Act</t>
        </r>
      </text>
    </comment>
    <comment ref="I19" authorId="0" shapeId="0" xr:uid="{FC8CA1CC-3419-4C4D-A9BA-41CF9F0621CB}">
      <text>
        <r>
          <rPr>
            <sz val="10"/>
            <color rgb="FF000000"/>
            <rFont val="Calibri"/>
            <family val="2"/>
            <scheme val="minor"/>
          </rPr>
          <t>======
ID#AAAAnZDX7xo
    (2023-01-12 21:09:40)
x  Suppressed to meet the confidentiality requirements of the Statistics Act</t>
        </r>
      </text>
    </comment>
    <comment ref="J19" authorId="0" shapeId="0" xr:uid="{43826899-AE80-43BC-83DF-52ADC848F402}">
      <text>
        <r>
          <rPr>
            <sz val="10"/>
            <color rgb="FF000000"/>
            <rFont val="Calibri"/>
            <family val="2"/>
            <scheme val="minor"/>
          </rPr>
          <t>======
ID#AAAAnZDX71A
    (2023-01-12 21:09:40)
x  Suppressed to meet the confidentiality requirements of the Statistics Act</t>
        </r>
      </text>
    </comment>
    <comment ref="K19" authorId="0" shapeId="0" xr:uid="{8188EABD-7FFD-4D96-9356-911D9458DF05}">
      <text>
        <r>
          <rPr>
            <sz val="10"/>
            <color rgb="FF000000"/>
            <rFont val="Calibri"/>
            <family val="2"/>
            <scheme val="minor"/>
          </rPr>
          <t>======
ID#AAAAnZDX8Ks
    (2023-01-12 21:09:40)
x  Suppressed to meet the confidentiality requirements of the Statistics Act</t>
        </r>
      </text>
    </comment>
    <comment ref="L19" authorId="0" shapeId="0" xr:uid="{95D57D9B-8E93-42F8-BEDE-7DBDF2E1B0EA}">
      <text>
        <r>
          <rPr>
            <sz val="10"/>
            <color rgb="FF000000"/>
            <rFont val="Calibri"/>
            <family val="2"/>
            <scheme val="minor"/>
          </rPr>
          <t>======
ID#AAAAnZDX8CI
    (2023-01-12 21:09:40)
x  Suppressed to meet the confidentiality requirements of the Statistics Act</t>
        </r>
      </text>
    </comment>
    <comment ref="M19" authorId="0" shapeId="0" xr:uid="{D033E97A-0349-48C2-A0C0-DC5AD54F9BE0}">
      <text>
        <r>
          <rPr>
            <sz val="10"/>
            <color rgb="FF000000"/>
            <rFont val="Calibri"/>
            <family val="2"/>
            <scheme val="minor"/>
          </rPr>
          <t>======
ID#AAAAnZDX7fg
    (2023-01-12 21:09:40)
x  Suppressed to meet the confidentiality requirements of the Statistics Act</t>
        </r>
      </text>
    </comment>
    <comment ref="N19" authorId="0" shapeId="0" xr:uid="{CBA9696C-030E-46DC-8FDD-7C9A48F660AD}">
      <text>
        <r>
          <rPr>
            <sz val="10"/>
            <color rgb="FF000000"/>
            <rFont val="Calibri"/>
            <family val="2"/>
            <scheme val="minor"/>
          </rPr>
          <t>======
ID#AAAAnZDX7nI
    (2023-01-12 21:09:40)
x  Suppressed to meet the confidentiality requirements of the Statistics Act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U19" authorId="0" shapeId="0" xr:uid="{3920B665-4035-4251-8CF3-748BAEE1E7D8}">
      <text>
        <r>
          <rPr>
            <sz val="10"/>
            <color rgb="FF000000"/>
            <rFont val="Calibri"/>
            <family val="2"/>
            <scheme val="minor"/>
          </rPr>
          <t>======
ID#AAAAnZDX8Gg
    (2023-01-12 21:09:40)
x  Suppressed to meet the confidentiality requirements of the Statistics Act</t>
        </r>
      </text>
    </comment>
    <comment ref="AW19" authorId="0" shapeId="0" xr:uid="{4D8ED32F-6EA9-42CA-A786-DA1763528A3C}">
      <text>
        <r>
          <rPr>
            <sz val="10"/>
            <color rgb="FF000000"/>
            <rFont val="Calibri"/>
            <family val="2"/>
            <scheme val="minor"/>
          </rPr>
          <t>======
ID#AAAAnZDX7xo
    (2023-01-12 21:09:40)
x  Suppressed to meet the confidentiality requirements of the Statistics Act</t>
        </r>
      </text>
    </comment>
    <comment ref="AX19" authorId="0" shapeId="0" xr:uid="{BAB13013-0FF5-47ED-A517-66623F056AD4}">
      <text>
        <r>
          <rPr>
            <sz val="10"/>
            <color rgb="FF000000"/>
            <rFont val="Calibri"/>
            <family val="2"/>
            <scheme val="minor"/>
          </rPr>
          <t>======
ID#AAAAnZDX71A
    (2023-01-12 21:09:40)
x  Suppressed to meet the confidentiality requirements of the Statistics Act</t>
        </r>
      </text>
    </comment>
    <comment ref="BB19" authorId="0" shapeId="0" xr:uid="{2D60208E-A1E1-4E2A-BD8A-231051DB3CF6}">
      <text>
        <r>
          <rPr>
            <sz val="10"/>
            <color rgb="FF000000"/>
            <rFont val="Calibri"/>
            <family val="2"/>
            <scheme val="minor"/>
          </rPr>
          <t>======
ID#AAAAnZDX8Ks
    (2023-01-12 21:09:40)
x  Suppressed to meet the confidentiality requirements of the Statistics Act</t>
        </r>
      </text>
    </comment>
    <comment ref="BE19" authorId="0" shapeId="0" xr:uid="{81095FE9-FAED-41A6-B044-C0FC7552D658}">
      <text>
        <r>
          <rPr>
            <sz val="10"/>
            <color rgb="FF000000"/>
            <rFont val="Calibri"/>
            <family val="2"/>
            <scheme val="minor"/>
          </rPr>
          <t>======
ID#AAAAnZDX8CI
    (2023-01-12 21:09:40)
x  Suppressed to meet the confidentiality requirements of the Statistics Act</t>
        </r>
      </text>
    </comment>
    <comment ref="BF19" authorId="0" shapeId="0" xr:uid="{B8232C55-B782-4A4D-B6EF-F6C2DED95591}">
      <text>
        <r>
          <rPr>
            <sz val="10"/>
            <color rgb="FF000000"/>
            <rFont val="Calibri"/>
            <family val="2"/>
            <scheme val="minor"/>
          </rPr>
          <t>======
ID#AAAAnZDX7fg
    (2023-01-12 21:09:40)
x  Suppressed to meet the confidentiality requirements of the Statistics Act</t>
        </r>
      </text>
    </comment>
    <comment ref="BJ19" authorId="0" shapeId="0" xr:uid="{2E954E48-4A4F-40FE-B36C-6F7A4791F2F1}">
      <text>
        <r>
          <rPr>
            <sz val="10"/>
            <color rgb="FF000000"/>
            <rFont val="Calibri"/>
            <family val="2"/>
            <scheme val="minor"/>
          </rPr>
          <t>======
ID#AAAAnZDX7nI
    (2023-01-12 21:09:40)
x  Suppressed to meet the confidentiality requirements of the Statistics Act</t>
        </r>
      </text>
    </comment>
  </commentList>
</comments>
</file>

<file path=xl/sharedStrings.xml><?xml version="1.0" encoding="utf-8"?>
<sst xmlns="http://schemas.openxmlformats.org/spreadsheetml/2006/main" count="682" uniqueCount="333">
  <si>
    <t>Neighbourhood</t>
  </si>
  <si>
    <t>2021 Census Tract ID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</si>
  <si>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</si>
  <si>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</si>
  <si>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</si>
  <si>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</si>
  <si>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</si>
  <si>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</si>
  <si>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</si>
  <si>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Weighting ID</t>
  </si>
  <si>
    <t>2016-2021 Pop Weighting</t>
  </si>
  <si>
    <t>Area (2021) Square Km</t>
  </si>
  <si>
    <t>Area (2021) Hectares</t>
  </si>
  <si>
    <t>Area (2016)
Square Km</t>
  </si>
  <si>
    <t>Area (2016)
Hectares</t>
  </si>
  <si>
    <t>2021 Population</t>
  </si>
  <si>
    <t>2016
Population</t>
  </si>
  <si>
    <t>2016 Population Adjusted</t>
  </si>
  <si>
    <t>2011
Population</t>
  </si>
  <si>
    <t>2006
Population</t>
  </si>
  <si>
    <t>Population Growth 2016-2021</t>
  </si>
  <si>
    <t xml:space="preserve">Population Growth % 2016-2021 </t>
  </si>
  <si>
    <t>Population
Growth
2006-16</t>
  </si>
  <si>
    <t>Population
Growth %
2006-16</t>
  </si>
  <si>
    <t>Population Density per square km 2021</t>
  </si>
  <si>
    <t>Population Density per square Km
2016</t>
  </si>
  <si>
    <t>2016-2021 Dwelling Unit Weighting</t>
  </si>
  <si>
    <t>2021 Total Dwelling Units</t>
  </si>
  <si>
    <t>2016
Total Dwelling Units</t>
  </si>
  <si>
    <t>2016 Adjusted Total Dwelling Units</t>
  </si>
  <si>
    <t>2006
Total Dwelling Units</t>
  </si>
  <si>
    <t>Total DU Growth 2016-2021</t>
  </si>
  <si>
    <t>Total DU Growth % 2016-2021</t>
  </si>
  <si>
    <t>Total DU Growth
2006-16</t>
  </si>
  <si>
    <t>Total DU Growth %
2006-16</t>
  </si>
  <si>
    <t>2021 Occupied Dwelling Units</t>
  </si>
  <si>
    <t>2016
Occupied Dwelling Units</t>
  </si>
  <si>
    <t>2016 Occupied Dwelling Units Adjusted</t>
  </si>
  <si>
    <t>2006
Occuped Dwelling Units</t>
  </si>
  <si>
    <t>Occupied DU Growth 2016-2021</t>
  </si>
  <si>
    <t>Occupied Growth % 2016-2021</t>
  </si>
  <si>
    <t>Occupied DU Growth
2006-16</t>
  </si>
  <si>
    <t>Occupied DU Growth %
2006-16</t>
  </si>
  <si>
    <t>Occupied DU Density per Hectare 2021</t>
  </si>
  <si>
    <t>Occupied DU
Density per hectare
2016</t>
  </si>
  <si>
    <t>Total Commuters 2021</t>
  </si>
  <si>
    <t>Total Commuters
2016</t>
  </si>
  <si>
    <t>Auto Drivers (2021)</t>
  </si>
  <si>
    <t>Auto Passengers (2021)</t>
  </si>
  <si>
    <t>Auto
Total (2021)</t>
  </si>
  <si>
    <t>Auto
% (2021)</t>
  </si>
  <si>
    <t>Total Auto Normalized (2021)</t>
  </si>
  <si>
    <t>Public Transit
Total (2021)</t>
  </si>
  <si>
    <t>Public Transit
% (2021)</t>
  </si>
  <si>
    <t xml:space="preserve">Public Transit
Normalized (2021) </t>
  </si>
  <si>
    <t>Walkers  (2021)</t>
  </si>
  <si>
    <t>Cyclists (2021)</t>
  </si>
  <si>
    <t>Active Transport Total (2021)</t>
  </si>
  <si>
    <t>Active Transport
% (2021)</t>
  </si>
  <si>
    <t>Active Transport
Normalized</t>
  </si>
  <si>
    <t>Other Transport Method</t>
  </si>
  <si>
    <t>2021 'T9' Model Classification</t>
  </si>
  <si>
    <t>2016
'T9' model
Classification</t>
  </si>
  <si>
    <t>2006
'T9' model
Classification</t>
  </si>
  <si>
    <t>notes 2016-2021</t>
  </si>
  <si>
    <t>notes 2006-16</t>
  </si>
  <si>
    <t>Auto Suburb</t>
  </si>
  <si>
    <t>Transit Suburb</t>
  </si>
  <si>
    <t>Active Core</t>
  </si>
  <si>
    <t>2016 AS</t>
  </si>
  <si>
    <t>Exurban</t>
  </si>
  <si>
    <t>GEOUID 2016</t>
  </si>
  <si>
    <t>Pop 2016</t>
  </si>
  <si>
    <t>Pop 2011</t>
  </si>
  <si>
    <t>Total DU</t>
  </si>
  <si>
    <t>Occu DU</t>
  </si>
  <si>
    <t>PopDenSqKm</t>
  </si>
  <si>
    <t>AreaSqKm</t>
  </si>
  <si>
    <t>Total Commute</t>
  </si>
  <si>
    <t>Driver</t>
  </si>
  <si>
    <t>Passenger</t>
  </si>
  <si>
    <t>Transit</t>
  </si>
  <si>
    <t>Walk</t>
  </si>
  <si>
    <t>Bike</t>
  </si>
  <si>
    <t>Other</t>
  </si>
  <si>
    <t>AREA_NAME</t>
  </si>
  <si>
    <t>CMA/CA</t>
  </si>
  <si>
    <t>Name</t>
  </si>
  <si>
    <t>Land Area, sq km</t>
  </si>
  <si>
    <t>2006 Population</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</si>
  <si>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</si>
  <si>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</si>
  <si>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</si>
  <si>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</si>
  <si>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</si>
  <si>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</si>
  <si>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</si>
  <si>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</si>
  <si>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</si>
  <si>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</si>
  <si>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</si>
  <si>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</si>
  <si>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</si>
  <si>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</si>
  <si>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</si>
  <si>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</si>
  <si>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</si>
  <si>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355210001.00</t>
  </si>
  <si>
    <t>CMA</t>
  </si>
  <si>
    <t>Kingston</t>
  </si>
  <si>
    <t>355210002.00</t>
  </si>
  <si>
    <t>355210003.00</t>
  </si>
  <si>
    <t>355210004.00</t>
  </si>
  <si>
    <t>355210005.00</t>
  </si>
  <si>
    <t>355210006.00</t>
  </si>
  <si>
    <t>355210007.00</t>
  </si>
  <si>
    <t>355210008.00</t>
  </si>
  <si>
    <t>355210009.00</t>
  </si>
  <si>
    <t>355210010.00</t>
  </si>
  <si>
    <t>355210011.01</t>
  </si>
  <si>
    <t>355210011.02</t>
  </si>
  <si>
    <t>355210012.00</t>
  </si>
  <si>
    <t>355210013.00</t>
  </si>
  <si>
    <t>355210014.00</t>
  </si>
  <si>
    <t>355210015.00</t>
  </si>
  <si>
    <t>355210016.00</t>
  </si>
  <si>
    <t>Unclassified</t>
  </si>
  <si>
    <t>355210100.01</t>
  </si>
  <si>
    <t>355210100.02</t>
  </si>
  <si>
    <t>355210101.00</t>
  </si>
  <si>
    <t>355210102.00</t>
  </si>
  <si>
    <t>355210103.00</t>
  </si>
  <si>
    <t>355210104.00</t>
  </si>
  <si>
    <t>355210105.01</t>
  </si>
  <si>
    <t>355210105.02</t>
  </si>
  <si>
    <t>355210106.00</t>
  </si>
  <si>
    <t>355210107.00</t>
  </si>
  <si>
    <t>355210108.00</t>
  </si>
  <si>
    <t>355210109.00</t>
  </si>
  <si>
    <t>355210110.00</t>
  </si>
  <si>
    <t>355210111.01</t>
  </si>
  <si>
    <t>355210111.02</t>
  </si>
  <si>
    <t>355210112.03</t>
  </si>
  <si>
    <t>355210112.04</t>
  </si>
  <si>
    <t>355210112.05</t>
  </si>
  <si>
    <t>355210112.06</t>
  </si>
  <si>
    <t>355210112.07</t>
  </si>
  <si>
    <t>355210113.01</t>
  </si>
  <si>
    <t>355210113.02</t>
  </si>
  <si>
    <t>355210200.00</t>
  </si>
  <si>
    <t>Overview</t>
  </si>
  <si>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</si>
  <si>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</si>
  <si>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</si>
  <si>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</si>
  <si>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</si>
  <si>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</si>
  <si>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</si>
  <si>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</si>
  <si>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</si>
  <si>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</si>
  <si>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</si>
  <si>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</si>
  <si>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</si>
  <si>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Active Transportation</t>
  </si>
  <si>
    <t>Public Transit</t>
  </si>
  <si>
    <t>Density</t>
  </si>
  <si>
    <t>CMA data</t>
  </si>
  <si>
    <t>National Average</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</si>
  <si>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</si>
  <si>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</si>
  <si>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</si>
  <si>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</si>
  <si>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</si>
  <si>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</si>
  <si>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</si>
  <si>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</si>
  <si>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</si>
  <si>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</si>
  <si>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</si>
  <si>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5210001.00</t>
  </si>
  <si>
    <t>5210002.00</t>
  </si>
  <si>
    <t>5210003.00</t>
  </si>
  <si>
    <t>5210004.00</t>
  </si>
  <si>
    <t>5210005.00</t>
  </si>
  <si>
    <t>5210006.00</t>
  </si>
  <si>
    <t>5210007.00</t>
  </si>
  <si>
    <t>5210008.00</t>
  </si>
  <si>
    <t>5210009.00</t>
  </si>
  <si>
    <t>5210010.00</t>
  </si>
  <si>
    <t>5210011.01</t>
  </si>
  <si>
    <t>5210011.02</t>
  </si>
  <si>
    <t>5210012.00</t>
  </si>
  <si>
    <t>5210013.00</t>
  </si>
  <si>
    <t>5210014.00</t>
  </si>
  <si>
    <t>5210015.00</t>
  </si>
  <si>
    <t>5210016.00</t>
  </si>
  <si>
    <t>x</t>
  </si>
  <si>
    <t>5210100.01</t>
  </si>
  <si>
    <t>5210100.02</t>
  </si>
  <si>
    <t>5210101.00</t>
  </si>
  <si>
    <t>5210102.00</t>
  </si>
  <si>
    <t>5210103.00</t>
  </si>
  <si>
    <t>5210104.00</t>
  </si>
  <si>
    <t>5210105.01</t>
  </si>
  <si>
    <t>5210105.02</t>
  </si>
  <si>
    <t>5210106.00</t>
  </si>
  <si>
    <t>5210107.00</t>
  </si>
  <si>
    <t>5210108.00</t>
  </si>
  <si>
    <t>5210109.00</t>
  </si>
  <si>
    <t>5210110.00</t>
  </si>
  <si>
    <t>5210111.01</t>
  </si>
  <si>
    <t>5210111.02</t>
  </si>
  <si>
    <t>5210112.03</t>
  </si>
  <si>
    <t>5210112.04</t>
  </si>
  <si>
    <t>5210112.05</t>
  </si>
  <si>
    <t>5210112.06</t>
  </si>
  <si>
    <t>5210112.07</t>
  </si>
  <si>
    <t>5210113.01</t>
  </si>
  <si>
    <t>5210113.02</t>
  </si>
  <si>
    <t>5210200.00</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</si>
  <si>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</si>
  <si>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</si>
  <si>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</si>
  <si>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</si>
  <si>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</si>
  <si>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</si>
  <si>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</si>
  <si>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</si>
  <si>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</si>
  <si>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</si>
  <si>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</si>
  <si>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</si>
  <si>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</si>
  <si>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CMA TOTAL</t>
  </si>
  <si>
    <t>Old Sydenham</t>
  </si>
  <si>
    <t>Campus</t>
  </si>
  <si>
    <t>Sunnyside</t>
  </si>
  <si>
    <t>Portsmouth</t>
  </si>
  <si>
    <t>Polson Park</t>
  </si>
  <si>
    <t>Calvin Park</t>
  </si>
  <si>
    <t>William South</t>
  </si>
  <si>
    <t>William North</t>
  </si>
  <si>
    <t>McBurney</t>
  </si>
  <si>
    <t>Regiopolis</t>
  </si>
  <si>
    <t>Rideau Hts S</t>
  </si>
  <si>
    <t>Rideau Ht N</t>
  </si>
  <si>
    <t>Kingscourt</t>
  </si>
  <si>
    <t>GrenvillePk</t>
  </si>
  <si>
    <t>Strathcona Pk</t>
  </si>
  <si>
    <t>Kingston Penitentiary</t>
  </si>
  <si>
    <t>Ft. Henry Ht</t>
  </si>
  <si>
    <t>Pittsburgh</t>
  </si>
  <si>
    <t>Amherstview</t>
  </si>
  <si>
    <t>Wolfe Is.</t>
  </si>
  <si>
    <t>Centennial Dr</t>
  </si>
  <si>
    <t>Reddendale</t>
  </si>
  <si>
    <t>Henderson</t>
  </si>
  <si>
    <t>Elmwood</t>
  </si>
  <si>
    <t>Cat Centre</t>
  </si>
  <si>
    <t>BayRidge E</t>
  </si>
  <si>
    <t>HighgatePk</t>
  </si>
  <si>
    <t>Bayridge W</t>
  </si>
  <si>
    <t>Cat North</t>
  </si>
  <si>
    <t>Exurb N</t>
  </si>
  <si>
    <t>CMA Total</t>
  </si>
  <si>
    <t>Unclassifed</t>
  </si>
  <si>
    <t>AC Floor</t>
  </si>
  <si>
    <t>TS Floor</t>
  </si>
  <si>
    <t>AC Floor/ 2016 AC</t>
  </si>
  <si>
    <t>Alcan Land-APTs</t>
  </si>
  <si>
    <t>Syd/Ham</t>
  </si>
  <si>
    <t>Harrowsmith</t>
  </si>
  <si>
    <t>Battersea</t>
  </si>
  <si>
    <t>2016 TS</t>
  </si>
  <si>
    <t>AC Floor/2016 TS</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</si>
  <si>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</si>
  <si>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</si>
  <si>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</si>
  <si>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</si>
  <si>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</si>
  <si>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</si>
  <si>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</si>
  <si>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</si>
  <si>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</si>
  <si>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</si>
  <si>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</si>
  <si>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</si>
  <si>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</si>
  <si>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</si>
  <si>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</si>
  <si>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</si>
  <si>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</si>
  <si>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</si>
  <si>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</si>
  <si>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</si>
  <si>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</si>
  <si>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</si>
  <si>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</si>
  <si>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</si>
  <si>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</si>
  <si>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</si>
  <si>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</si>
  <si>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</si>
  <si>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Total</t>
  </si>
  <si>
    <t>% of Total Occupied Dwelling Unit Growth 2016-2021</t>
  </si>
  <si>
    <t>% of Total Occupied Dwelling Unit Growth
2006-2016</t>
  </si>
  <si>
    <t>% Occupied Dwelling Unit Growth 2016-2021</t>
  </si>
  <si>
    <t>Occupied Dwelling Unit Growth 2016-2021</t>
  </si>
  <si>
    <t>% Occupied Dwelling Unit Growth
2006-2016</t>
  </si>
  <si>
    <t>Occupied Dwelling Unit Growth
2006-2016</t>
  </si>
  <si>
    <t>2021 Occupied Dwelling Units (%)</t>
  </si>
  <si>
    <t>2016
Occupied Dwelling Units (%)</t>
  </si>
  <si>
    <t>2006
Occupied Dwelling Units (%)</t>
  </si>
  <si>
    <t>2006
Occupied Dwelling Units</t>
  </si>
  <si>
    <t>% of Total Dwelling Unit Growth 2016-2021</t>
  </si>
  <si>
    <t>% of Total Dwelling Unit Growth
2006-2016</t>
  </si>
  <si>
    <t>% Total Dwelling Unit Growth 2016-2021</t>
  </si>
  <si>
    <t>Total Dwelling Unit Growth 2016-2021</t>
  </si>
  <si>
    <t>% Total Dwelling Unit Growth
2006-2016</t>
  </si>
  <si>
    <t>Total Dwelling Unit Growth
2006-2016</t>
  </si>
  <si>
    <t>2021 Total Dwelling Units (%)</t>
  </si>
  <si>
    <t>2016
Total Dwelling Units (%)</t>
  </si>
  <si>
    <t>2006
Total Dwelling Units (%)</t>
  </si>
  <si>
    <t>% of Total Population Growth
2016-2021</t>
  </si>
  <si>
    <t>% of Total Population Growth
2006-2016</t>
  </si>
  <si>
    <t>% Population Growth 2016-2021</t>
  </si>
  <si>
    <t>% Population Growth
2006-2016</t>
  </si>
  <si>
    <t>Population Growth
2006-2016</t>
  </si>
  <si>
    <t>2021 Population (%)</t>
  </si>
  <si>
    <t>2016
Population
(%)</t>
  </si>
  <si>
    <t>2006
Population
(%)</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</si>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</sst>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
    <numFmt numFmtId="166" formatCode="0.0"/>
    <numFmt numFmtId="167" formatCode="#,##0.0"/>
    <numFmt numFmtId="168" formatCode="#,##0_ ;\-#,##0\ "/>
  </numFmts>
  <fonts count="4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name val="Calibri"/>
      <family val="2"/>
      <scheme val="minor"/>
    </font>
    <font>
      <sz val="10"/>
      <color rgb="FF006100"/>
      <name val="Calibri"/>
      <family val="2"/>
      <scheme val="minor"/>
    </font>
    <font>
      <sz val="10"/>
      <color theme="1"/>
      <name val="Calibri"/>
      <family val="2"/>
      <scheme val="minor"/>
    </font>
    <font>
      <sz val="10"/>
      <name val="Calibri"/>
      <family val="2"/>
    </font>
    <font>
      <sz val="10"/>
      <name val="Calibri"/>
      <family val="2"/>
      <scheme val="minor"/>
    </font>
    <font>
      <sz val="10"/>
      <color rgb="FF000000"/>
      <name val="Calibri"/>
      <family val="2"/>
    </font>
    <font>
      <sz val="10"/>
      <color theme="1"/>
      <name val="Calibri"/>
      <family val="2"/>
    </font>
    <font>
      <sz val="11"/>
      <color rgb="FF9C6500"/>
      <name val="Calibri"/>
      <family val="2"/>
      <scheme val="minor"/>
    </font>
    <font>
      <b/>
      <sz val="12"/>
      <color theme="1"/>
      <name val="Calibri"/>
      <family val="2"/>
      <scheme val="minor"/>
    </font>
    <font>
      <vertAlign val="superscript"/>
      <sz val="11"/>
      <color theme="1"/>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rgb="FF000000"/>
      <name val="Calibri"/>
      <family val="2"/>
      <scheme val="minor"/>
    </font>
    <font>
      <sz val="11"/>
      <color rgb="FF000000"/>
      <name val="Calibri"/>
      <family val="2"/>
      <scheme val="minor"/>
    </font>
    <font>
      <b/>
      <sz val="10"/>
      <color rgb="FFFFFFFF"/>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1"/>
      <color theme="1"/>
      <name val="Calibri"/>
      <family val="2"/>
    </font>
    <font>
      <b/>
      <sz val="11"/>
      <color theme="1"/>
      <name val="Calibri"/>
      <family val="2"/>
    </font>
    <font>
      <b/>
      <sz val="11"/>
      <color theme="0"/>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8F0C8"/>
        <bgColor indexed="64"/>
      </patternFill>
    </fill>
    <fill>
      <patternFill patternType="solid">
        <fgColor rgb="FFFFFFBE"/>
        <bgColor indexed="64"/>
      </patternFill>
    </fill>
    <fill>
      <patternFill patternType="solid">
        <fgColor rgb="FFA8A800"/>
        <bgColor indexed="64"/>
      </patternFill>
    </fill>
    <fill>
      <patternFill patternType="solid">
        <fgColor rgb="FFE6E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0000"/>
        <bgColor rgb="FF000000"/>
      </patternFill>
    </fill>
    <fill>
      <patternFill patternType="solid">
        <fgColor rgb="FFD8D8D8"/>
        <bgColor indexed="64"/>
      </patternFill>
    </fill>
    <fill>
      <patternFill patternType="solid">
        <fgColor rgb="FF000000"/>
        <bgColor indexed="64"/>
      </patternFill>
    </fill>
    <fill>
      <patternFill patternType="solid">
        <fgColor theme="5" tint="0.39997558519241921"/>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style="thick">
        <color auto="1"/>
      </right>
      <top/>
      <bottom/>
      <diagonal/>
    </border>
    <border>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auto="1"/>
      </left>
      <right/>
      <top/>
      <bottom/>
      <diagonal/>
    </border>
    <border>
      <left style="medium">
        <color auto="1"/>
      </left>
      <right/>
      <top/>
      <bottom style="medium">
        <color auto="1"/>
      </bottom>
      <diagonal/>
    </border>
    <border>
      <left/>
      <right/>
      <top style="thick">
        <color auto="1"/>
      </top>
      <bottom/>
      <diagonal/>
    </border>
    <border>
      <left/>
      <right/>
      <top/>
      <bottom style="medium">
        <color indexed="64"/>
      </bottom>
      <diagonal/>
    </border>
    <border>
      <left style="thin">
        <color auto="1"/>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indexed="64"/>
      </left>
      <right style="thin">
        <color auto="1"/>
      </right>
      <top style="thin">
        <color indexed="64"/>
      </top>
      <bottom style="thin">
        <color indexed="64"/>
      </bottom>
      <diagonal/>
    </border>
    <border>
      <left style="medium">
        <color auto="1"/>
      </left>
      <right/>
      <top style="thin">
        <color auto="1"/>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auto="1"/>
      </top>
      <bottom/>
      <diagonal/>
    </border>
    <border>
      <left style="medium">
        <color indexed="64"/>
      </left>
      <right style="thin">
        <color indexed="64"/>
      </right>
      <top style="thin">
        <color indexed="64"/>
      </top>
      <bottom/>
      <diagonal/>
    </border>
    <border>
      <left style="medium">
        <color auto="1"/>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ck">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5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25" fillId="4" borderId="0" applyNumberFormat="0" applyBorder="0" applyAlignment="0" applyProtection="0"/>
    <xf numFmtId="0" fontId="16" fillId="12" borderId="0" applyNumberFormat="0" applyBorder="0" applyAlignment="0" applyProtection="0"/>
    <xf numFmtId="43" fontId="1" fillId="0" borderId="0" applyFont="0" applyFill="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0" fontId="31" fillId="0" borderId="0"/>
    <xf numFmtId="9" fontId="1" fillId="0" borderId="0" applyFont="0" applyFill="0" applyBorder="0" applyAlignment="0" applyProtection="0"/>
  </cellStyleXfs>
  <cellXfs count="431">
    <xf numFmtId="0" fontId="0" fillId="0" borderId="0" xfId="0"/>
    <xf numFmtId="2" fontId="20" fillId="33" borderId="15" xfId="0" applyNumberFormat="1" applyFont="1" applyFill="1" applyBorder="1" applyAlignment="1">
      <alignment horizontal="center"/>
    </xf>
    <xf numFmtId="2" fontId="20" fillId="33" borderId="0" xfId="0" applyNumberFormat="1" applyFont="1" applyFill="1" applyAlignment="1">
      <alignment horizontal="center"/>
    </xf>
    <xf numFmtId="164" fontId="20" fillId="33" borderId="0" xfId="0" applyNumberFormat="1" applyFont="1" applyFill="1" applyAlignment="1">
      <alignment horizontal="center"/>
    </xf>
    <xf numFmtId="3" fontId="20" fillId="33" borderId="0" xfId="0" applyNumberFormat="1" applyFont="1" applyFill="1" applyAlignment="1">
      <alignment horizontal="center"/>
    </xf>
    <xf numFmtId="0" fontId="20" fillId="33" borderId="15" xfId="0" applyFont="1" applyFill="1" applyBorder="1" applyAlignment="1">
      <alignment horizontal="center"/>
    </xf>
    <xf numFmtId="0" fontId="20" fillId="33" borderId="0" xfId="0" applyFont="1" applyFill="1" applyAlignment="1">
      <alignment horizontal="center"/>
    </xf>
    <xf numFmtId="165" fontId="20" fillId="33" borderId="0" xfId="0" applyNumberFormat="1" applyFont="1" applyFill="1" applyAlignment="1">
      <alignment horizontal="center"/>
    </xf>
    <xf numFmtId="1" fontId="20" fillId="33" borderId="0" xfId="0" applyNumberFormat="1" applyFont="1" applyFill="1" applyAlignment="1">
      <alignment horizontal="center"/>
    </xf>
    <xf numFmtId="165" fontId="19" fillId="33" borderId="16" xfId="7" applyNumberFormat="1" applyFont="1" applyFill="1" applyBorder="1" applyAlignment="1">
      <alignment horizontal="center"/>
    </xf>
    <xf numFmtId="2" fontId="20" fillId="34" borderId="14" xfId="0" applyNumberFormat="1" applyFont="1" applyFill="1" applyBorder="1" applyAlignment="1">
      <alignment horizontal="center"/>
    </xf>
    <xf numFmtId="2" fontId="20" fillId="34" borderId="15" xfId="0" applyNumberFormat="1" applyFont="1" applyFill="1" applyBorder="1" applyAlignment="1">
      <alignment horizontal="center"/>
    </xf>
    <xf numFmtId="2" fontId="20" fillId="34" borderId="0" xfId="0" applyNumberFormat="1" applyFont="1" applyFill="1" applyAlignment="1">
      <alignment horizontal="center"/>
    </xf>
    <xf numFmtId="164" fontId="20" fillId="34" borderId="0" xfId="0" applyNumberFormat="1" applyFont="1" applyFill="1" applyAlignment="1">
      <alignment horizontal="center"/>
    </xf>
    <xf numFmtId="3" fontId="20" fillId="34" borderId="0" xfId="0" applyNumberFormat="1" applyFont="1" applyFill="1" applyAlignment="1">
      <alignment horizontal="center"/>
    </xf>
    <xf numFmtId="0" fontId="20" fillId="34" borderId="15" xfId="0" applyFont="1" applyFill="1" applyBorder="1" applyAlignment="1">
      <alignment horizontal="center"/>
    </xf>
    <xf numFmtId="165" fontId="20" fillId="34" borderId="0" xfId="0" applyNumberFormat="1" applyFont="1" applyFill="1" applyAlignment="1">
      <alignment horizontal="center"/>
    </xf>
    <xf numFmtId="1" fontId="20" fillId="34" borderId="0" xfId="0" applyNumberFormat="1" applyFont="1" applyFill="1" applyAlignment="1">
      <alignment horizontal="center"/>
    </xf>
    <xf numFmtId="0" fontId="20" fillId="34" borderId="16" xfId="0" applyFont="1" applyFill="1" applyBorder="1" applyAlignment="1">
      <alignment horizontal="center"/>
    </xf>
    <xf numFmtId="2" fontId="20" fillId="35" borderId="14" xfId="0" applyNumberFormat="1" applyFont="1" applyFill="1" applyBorder="1" applyAlignment="1">
      <alignment horizontal="center"/>
    </xf>
    <xf numFmtId="2" fontId="20" fillId="35" borderId="15" xfId="0" applyNumberFormat="1" applyFont="1" applyFill="1" applyBorder="1" applyAlignment="1">
      <alignment horizontal="center"/>
    </xf>
    <xf numFmtId="2" fontId="20" fillId="35" borderId="0" xfId="0" applyNumberFormat="1" applyFont="1" applyFill="1" applyAlignment="1">
      <alignment horizontal="center"/>
    </xf>
    <xf numFmtId="164" fontId="20" fillId="35" borderId="0" xfId="0" applyNumberFormat="1" applyFont="1" applyFill="1" applyAlignment="1">
      <alignment horizontal="center"/>
    </xf>
    <xf numFmtId="3" fontId="20" fillId="35" borderId="0" xfId="0" applyNumberFormat="1" applyFont="1" applyFill="1" applyAlignment="1">
      <alignment horizontal="center"/>
    </xf>
    <xf numFmtId="0" fontId="20" fillId="35" borderId="15" xfId="0" applyFont="1" applyFill="1" applyBorder="1" applyAlignment="1">
      <alignment horizontal="center"/>
    </xf>
    <xf numFmtId="165" fontId="20" fillId="35" borderId="0" xfId="0" applyNumberFormat="1" applyFont="1" applyFill="1" applyAlignment="1">
      <alignment horizontal="center"/>
    </xf>
    <xf numFmtId="1" fontId="20" fillId="35" borderId="0" xfId="0" applyNumberFormat="1" applyFont="1" applyFill="1" applyAlignment="1">
      <alignment horizontal="center"/>
    </xf>
    <xf numFmtId="0" fontId="20" fillId="35" borderId="16" xfId="0" applyFont="1" applyFill="1" applyBorder="1" applyAlignment="1">
      <alignment horizontal="center"/>
    </xf>
    <xf numFmtId="3" fontId="20" fillId="0" borderId="0" xfId="0" applyNumberFormat="1" applyFont="1" applyAlignment="1">
      <alignment horizontal="center"/>
    </xf>
    <xf numFmtId="3" fontId="22" fillId="0" borderId="0" xfId="7" applyNumberFormat="1" applyFont="1" applyFill="1" applyBorder="1" applyAlignment="1">
      <alignment horizontal="center"/>
    </xf>
    <xf numFmtId="3" fontId="21" fillId="0" borderId="0" xfId="7" applyNumberFormat="1" applyFont="1" applyFill="1" applyBorder="1" applyAlignment="1">
      <alignment horizontal="center"/>
    </xf>
    <xf numFmtId="165" fontId="21" fillId="0" borderId="0" xfId="1" applyNumberFormat="1" applyFont="1" applyFill="1" applyBorder="1" applyAlignment="1">
      <alignment horizontal="center"/>
    </xf>
    <xf numFmtId="2" fontId="20" fillId="0" borderId="14" xfId="0" applyNumberFormat="1" applyFont="1" applyBorder="1" applyAlignment="1">
      <alignment horizontal="center"/>
    </xf>
    <xf numFmtId="2" fontId="20" fillId="0" borderId="15" xfId="0" applyNumberFormat="1" applyFont="1" applyBorder="1" applyAlignment="1">
      <alignment horizontal="center"/>
    </xf>
    <xf numFmtId="2" fontId="20" fillId="0" borderId="0" xfId="0" applyNumberFormat="1" applyFont="1" applyAlignment="1">
      <alignment horizontal="center"/>
    </xf>
    <xf numFmtId="164" fontId="20" fillId="0" borderId="0" xfId="0" applyNumberFormat="1" applyFont="1" applyAlignment="1">
      <alignment horizontal="center"/>
    </xf>
    <xf numFmtId="0" fontId="20" fillId="0" borderId="15" xfId="0" applyFont="1" applyBorder="1" applyAlignment="1">
      <alignment horizontal="center"/>
    </xf>
    <xf numFmtId="0" fontId="20" fillId="0" borderId="0" xfId="0" applyFont="1" applyAlignment="1">
      <alignment horizontal="center"/>
    </xf>
    <xf numFmtId="165" fontId="20" fillId="0" borderId="0" xfId="0" applyNumberFormat="1" applyFont="1" applyAlignment="1">
      <alignment horizontal="center"/>
    </xf>
    <xf numFmtId="1" fontId="20" fillId="0" borderId="0" xfId="0" applyNumberFormat="1" applyFont="1" applyAlignment="1">
      <alignment horizontal="center"/>
    </xf>
    <xf numFmtId="3" fontId="23" fillId="0" borderId="0" xfId="0" applyNumberFormat="1" applyFont="1" applyAlignment="1">
      <alignment horizontal="center"/>
    </xf>
    <xf numFmtId="0" fontId="20" fillId="0" borderId="16" xfId="0" applyFont="1" applyBorder="1" applyAlignment="1">
      <alignment horizontal="center"/>
    </xf>
    <xf numFmtId="0" fontId="24" fillId="0" borderId="16" xfId="0" applyFont="1" applyBorder="1" applyAlignment="1">
      <alignment horizontal="center"/>
    </xf>
    <xf numFmtId="3" fontId="21" fillId="0" borderId="0" xfId="0" quotePrefix="1" applyNumberFormat="1" applyFont="1" applyAlignment="1">
      <alignment horizontal="center"/>
    </xf>
    <xf numFmtId="0" fontId="20" fillId="0" borderId="0" xfId="36" applyFont="1" applyAlignment="1">
      <alignment horizontal="center"/>
    </xf>
    <xf numFmtId="0" fontId="30" fillId="0" borderId="0" xfId="0" applyFont="1"/>
    <xf numFmtId="2" fontId="21" fillId="0" borderId="0" xfId="0" quotePrefix="1" applyNumberFormat="1" applyFont="1" applyAlignment="1">
      <alignment horizontal="center"/>
    </xf>
    <xf numFmtId="0" fontId="0" fillId="0" borderId="0" xfId="0" applyAlignment="1">
      <alignment horizontal="center"/>
    </xf>
    <xf numFmtId="10" fontId="0" fillId="0" borderId="0" xfId="1" applyNumberFormat="1" applyFont="1" applyFill="1" applyBorder="1" applyAlignment="1">
      <alignment horizontal="center"/>
    </xf>
    <xf numFmtId="0" fontId="15" fillId="0" borderId="0" xfId="0" applyFont="1"/>
    <xf numFmtId="0" fontId="15" fillId="0" borderId="0" xfId="0" applyFont="1" applyAlignment="1">
      <alignment horizontal="center"/>
    </xf>
    <xf numFmtId="10" fontId="0" fillId="0" borderId="0" xfId="0" applyNumberFormat="1" applyAlignment="1">
      <alignment horizontal="center"/>
    </xf>
    <xf numFmtId="0" fontId="0" fillId="0" borderId="32" xfId="0" applyBorder="1" applyAlignment="1">
      <alignment horizontal="center"/>
    </xf>
    <xf numFmtId="0" fontId="15" fillId="0" borderId="25" xfId="0" applyFont="1" applyBorder="1"/>
    <xf numFmtId="10" fontId="0" fillId="0" borderId="27" xfId="0" applyNumberFormat="1" applyBorder="1" applyAlignment="1">
      <alignment horizontal="center"/>
    </xf>
    <xf numFmtId="10" fontId="0" fillId="0" borderId="26" xfId="1" applyNumberFormat="1" applyFont="1" applyFill="1" applyBorder="1" applyAlignment="1">
      <alignment horizontal="center"/>
    </xf>
    <xf numFmtId="10" fontId="0" fillId="0" borderId="35" xfId="0" applyNumberFormat="1" applyBorder="1" applyAlignment="1">
      <alignment horizontal="center"/>
    </xf>
    <xf numFmtId="10" fontId="0" fillId="0" borderId="36" xfId="1" applyNumberFormat="1" applyFont="1" applyFill="1" applyBorder="1" applyAlignment="1">
      <alignment horizontal="center"/>
    </xf>
    <xf numFmtId="0" fontId="15" fillId="0" borderId="28" xfId="0" applyFont="1" applyBorder="1"/>
    <xf numFmtId="0" fontId="15" fillId="0" borderId="29" xfId="0" applyFont="1" applyBorder="1"/>
    <xf numFmtId="0" fontId="0" fillId="37" borderId="34" xfId="0" applyFill="1" applyBorder="1" applyAlignment="1">
      <alignment horizontal="center"/>
    </xf>
    <xf numFmtId="0" fontId="0" fillId="37" borderId="32" xfId="0" applyFill="1" applyBorder="1" applyAlignment="1">
      <alignment horizontal="center"/>
    </xf>
    <xf numFmtId="0" fontId="0" fillId="37" borderId="37" xfId="0" applyFill="1" applyBorder="1" applyAlignment="1">
      <alignment horizontal="center"/>
    </xf>
    <xf numFmtId="10" fontId="0" fillId="37" borderId="24" xfId="0" applyNumberFormat="1" applyFill="1" applyBorder="1" applyAlignment="1">
      <alignment horizontal="center"/>
    </xf>
    <xf numFmtId="10" fontId="0" fillId="37" borderId="23" xfId="1" applyNumberFormat="1" applyFont="1" applyFill="1" applyBorder="1" applyAlignment="1">
      <alignment horizontal="center"/>
    </xf>
    <xf numFmtId="10" fontId="0" fillId="37" borderId="0" xfId="0" applyNumberFormat="1" applyFill="1" applyAlignment="1">
      <alignment horizontal="center"/>
    </xf>
    <xf numFmtId="10" fontId="0" fillId="37" borderId="38" xfId="1" applyNumberFormat="1" applyFont="1" applyFill="1" applyBorder="1" applyAlignment="1">
      <alignment horizontal="center"/>
    </xf>
    <xf numFmtId="0" fontId="0" fillId="37" borderId="22" xfId="0" applyFill="1" applyBorder="1" applyAlignment="1">
      <alignment horizontal="center"/>
    </xf>
    <xf numFmtId="0" fontId="0" fillId="37" borderId="21" xfId="0" applyFill="1" applyBorder="1" applyAlignment="1">
      <alignment horizontal="center"/>
    </xf>
    <xf numFmtId="0" fontId="0" fillId="37" borderId="0" xfId="0" applyFill="1" applyAlignment="1">
      <alignment horizontal="center"/>
    </xf>
    <xf numFmtId="0" fontId="0" fillId="37" borderId="38" xfId="0" applyFill="1" applyBorder="1" applyAlignment="1">
      <alignment horizontal="center"/>
    </xf>
    <xf numFmtId="10" fontId="26" fillId="0" borderId="24" xfId="1" applyNumberFormat="1" applyFont="1" applyFill="1" applyBorder="1" applyAlignment="1">
      <alignment horizontal="center"/>
    </xf>
    <xf numFmtId="10" fontId="26" fillId="0" borderId="23" xfId="1" applyNumberFormat="1" applyFont="1" applyFill="1" applyBorder="1" applyAlignment="1">
      <alignment horizontal="center"/>
    </xf>
    <xf numFmtId="10" fontId="26" fillId="0" borderId="31" xfId="1" applyNumberFormat="1" applyFont="1" applyFill="1" applyBorder="1" applyAlignment="1">
      <alignment horizontal="center"/>
    </xf>
    <xf numFmtId="10" fontId="26" fillId="0" borderId="33" xfId="1" applyNumberFormat="1" applyFont="1" applyFill="1" applyBorder="1" applyAlignment="1">
      <alignment horizontal="center"/>
    </xf>
    <xf numFmtId="0" fontId="0" fillId="37" borderId="25" xfId="0" applyFill="1" applyBorder="1"/>
    <xf numFmtId="0" fontId="0" fillId="37" borderId="29" xfId="0" applyFill="1" applyBorder="1"/>
    <xf numFmtId="0" fontId="15" fillId="0" borderId="3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wrapText="1"/>
    </xf>
    <xf numFmtId="0" fontId="15" fillId="0" borderId="31" xfId="0" applyFont="1" applyBorder="1" applyAlignment="1">
      <alignment horizontal="center" vertical="center"/>
    </xf>
    <xf numFmtId="0" fontId="15" fillId="0" borderId="33" xfId="0" applyFont="1" applyBorder="1" applyAlignment="1">
      <alignment horizontal="center" vertical="center" wrapText="1"/>
    </xf>
    <xf numFmtId="0" fontId="26" fillId="0" borderId="34" xfId="0" applyFont="1" applyBorder="1" applyAlignment="1">
      <alignment horizontal="center" vertical="center"/>
    </xf>
    <xf numFmtId="2" fontId="0" fillId="0" borderId="0" xfId="0" applyNumberFormat="1"/>
    <xf numFmtId="0" fontId="24" fillId="35" borderId="14" xfId="0" applyFont="1" applyFill="1" applyBorder="1" applyAlignment="1">
      <alignment horizontal="center"/>
    </xf>
    <xf numFmtId="2" fontId="24" fillId="35" borderId="0" xfId="0" applyNumberFormat="1" applyFont="1" applyFill="1" applyAlignment="1">
      <alignment horizontal="center"/>
    </xf>
    <xf numFmtId="3" fontId="23" fillId="35" borderId="0" xfId="0" applyNumberFormat="1" applyFont="1" applyFill="1" applyAlignment="1">
      <alignment horizontal="center"/>
    </xf>
    <xf numFmtId="0" fontId="24" fillId="36" borderId="14" xfId="0" applyFont="1" applyFill="1" applyBorder="1" applyAlignment="1">
      <alignment horizontal="center"/>
    </xf>
    <xf numFmtId="2" fontId="24" fillId="36" borderId="0" xfId="0" applyNumberFormat="1" applyFont="1" applyFill="1" applyAlignment="1">
      <alignment horizontal="center"/>
    </xf>
    <xf numFmtId="0" fontId="24" fillId="34" borderId="14" xfId="0" applyFont="1" applyFill="1" applyBorder="1" applyAlignment="1">
      <alignment horizontal="center"/>
    </xf>
    <xf numFmtId="2" fontId="24" fillId="34" borderId="0" xfId="0" applyNumberFormat="1" applyFont="1" applyFill="1" applyAlignment="1">
      <alignment horizontal="center"/>
    </xf>
    <xf numFmtId="0" fontId="20" fillId="0" borderId="0" xfId="0" applyFont="1"/>
    <xf numFmtId="3" fontId="23" fillId="36" borderId="0" xfId="0" applyNumberFormat="1" applyFont="1" applyFill="1" applyAlignment="1">
      <alignment horizontal="center"/>
    </xf>
    <xf numFmtId="0" fontId="24" fillId="35" borderId="16" xfId="0" applyFont="1" applyFill="1" applyBorder="1" applyAlignment="1">
      <alignment horizontal="center"/>
    </xf>
    <xf numFmtId="0" fontId="24" fillId="36" borderId="16" xfId="0" applyFont="1" applyFill="1" applyBorder="1" applyAlignment="1">
      <alignment horizontal="center"/>
    </xf>
    <xf numFmtId="0" fontId="24" fillId="34" borderId="16" xfId="0" applyFont="1" applyFill="1" applyBorder="1" applyAlignment="1">
      <alignment horizontal="center"/>
    </xf>
    <xf numFmtId="2" fontId="24" fillId="35" borderId="16" xfId="0" applyNumberFormat="1" applyFont="1" applyFill="1" applyBorder="1" applyAlignment="1">
      <alignment horizontal="center"/>
    </xf>
    <xf numFmtId="2" fontId="24" fillId="34" borderId="16" xfId="0" applyNumberFormat="1" applyFont="1" applyFill="1" applyBorder="1" applyAlignment="1">
      <alignment horizontal="center"/>
    </xf>
    <xf numFmtId="2" fontId="24" fillId="36" borderId="16" xfId="0" applyNumberFormat="1" applyFont="1" applyFill="1" applyBorder="1" applyAlignment="1">
      <alignment horizontal="center"/>
    </xf>
    <xf numFmtId="165" fontId="23" fillId="35" borderId="15" xfId="1" applyNumberFormat="1" applyFont="1" applyFill="1" applyBorder="1" applyAlignment="1">
      <alignment horizontal="center"/>
    </xf>
    <xf numFmtId="3" fontId="23" fillId="34" borderId="0" xfId="0" applyNumberFormat="1" applyFont="1" applyFill="1" applyAlignment="1">
      <alignment horizontal="center"/>
    </xf>
    <xf numFmtId="165" fontId="23" fillId="34" borderId="15" xfId="1" applyNumberFormat="1" applyFont="1" applyFill="1" applyBorder="1" applyAlignment="1">
      <alignment horizontal="center"/>
    </xf>
    <xf numFmtId="165" fontId="23" fillId="36" borderId="15" xfId="1" applyNumberFormat="1" applyFont="1" applyFill="1" applyBorder="1" applyAlignment="1">
      <alignment horizontal="center"/>
    </xf>
    <xf numFmtId="165" fontId="23" fillId="0" borderId="15" xfId="1" applyNumberFormat="1" applyFont="1" applyFill="1" applyBorder="1" applyAlignment="1">
      <alignment horizontal="center"/>
    </xf>
    <xf numFmtId="10" fontId="20" fillId="0" borderId="0" xfId="0" applyNumberFormat="1" applyFont="1" applyAlignment="1">
      <alignment horizontal="center"/>
    </xf>
    <xf numFmtId="0" fontId="17" fillId="0" borderId="18" xfId="0" quotePrefix="1" applyFont="1" applyBorder="1" applyAlignment="1">
      <alignment horizontal="center" wrapText="1"/>
    </xf>
    <xf numFmtId="0" fontId="17" fillId="0" borderId="18" xfId="0" applyFont="1" applyBorder="1" applyAlignment="1">
      <alignment horizontal="center" wrapText="1"/>
    </xf>
    <xf numFmtId="0" fontId="20" fillId="0" borderId="18" xfId="0" applyFont="1" applyBorder="1"/>
    <xf numFmtId="0" fontId="20" fillId="35" borderId="0" xfId="0" applyFont="1" applyFill="1" applyAlignment="1">
      <alignment horizontal="center"/>
    </xf>
    <xf numFmtId="0" fontId="20" fillId="36" borderId="0" xfId="0" applyFont="1" applyFill="1" applyAlignment="1">
      <alignment horizontal="center"/>
    </xf>
    <xf numFmtId="0" fontId="20" fillId="34" borderId="0" xfId="0" applyFont="1" applyFill="1" applyAlignment="1">
      <alignment horizontal="center"/>
    </xf>
    <xf numFmtId="0" fontId="29" fillId="39" borderId="0" xfId="0" applyFont="1" applyFill="1"/>
    <xf numFmtId="49" fontId="20" fillId="0" borderId="0" xfId="0" applyNumberFormat="1" applyFont="1" applyAlignment="1">
      <alignment vertical="center"/>
    </xf>
    <xf numFmtId="49" fontId="22" fillId="0" borderId="0" xfId="47" applyNumberFormat="1" applyFont="1"/>
    <xf numFmtId="4" fontId="20" fillId="0" borderId="0" xfId="0" applyNumberFormat="1" applyFont="1" applyAlignment="1">
      <alignment horizontal="center"/>
    </xf>
    <xf numFmtId="165" fontId="22" fillId="0" borderId="0" xfId="1" applyNumberFormat="1" applyFont="1" applyFill="1" applyBorder="1" applyAlignment="1">
      <alignment horizontal="center"/>
    </xf>
    <xf numFmtId="165" fontId="23" fillId="0" borderId="0" xfId="1" applyNumberFormat="1" applyFont="1" applyFill="1" applyBorder="1" applyAlignment="1">
      <alignment horizontal="center"/>
    </xf>
    <xf numFmtId="166" fontId="21" fillId="0" borderId="0" xfId="7" applyNumberFormat="1" applyFont="1" applyFill="1" applyBorder="1" applyAlignment="1">
      <alignment horizontal="center"/>
    </xf>
    <xf numFmtId="0" fontId="24" fillId="0" borderId="0" xfId="0" applyFont="1" applyAlignment="1">
      <alignment horizontal="center"/>
    </xf>
    <xf numFmtId="2" fontId="24" fillId="0" borderId="16" xfId="0" applyNumberFormat="1" applyFont="1" applyBorder="1" applyAlignment="1">
      <alignment horizontal="center"/>
    </xf>
    <xf numFmtId="2" fontId="24" fillId="0" borderId="0" xfId="0" applyNumberFormat="1" applyFont="1" applyAlignment="1">
      <alignment horizontal="center"/>
    </xf>
    <xf numFmtId="2" fontId="17" fillId="0" borderId="12"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7" fillId="0" borderId="13" xfId="0" applyNumberFormat="1" applyFont="1" applyBorder="1" applyAlignment="1">
      <alignment horizontal="center" vertical="center" wrapText="1"/>
    </xf>
    <xf numFmtId="0" fontId="24" fillId="0" borderId="14" xfId="0" applyFont="1" applyBorder="1" applyAlignment="1">
      <alignment horizontal="center"/>
    </xf>
    <xf numFmtId="167" fontId="23" fillId="0" borderId="14" xfId="0" applyNumberFormat="1" applyFont="1" applyBorder="1" applyAlignment="1">
      <alignment horizontal="center"/>
    </xf>
    <xf numFmtId="167" fontId="23" fillId="0" borderId="15" xfId="0" applyNumberFormat="1" applyFont="1" applyBorder="1" applyAlignment="1">
      <alignment horizontal="center"/>
    </xf>
    <xf numFmtId="1" fontId="23" fillId="0" borderId="15" xfId="0" applyNumberFormat="1" applyFont="1" applyBorder="1" applyAlignment="1">
      <alignment horizontal="center"/>
    </xf>
    <xf numFmtId="0" fontId="24" fillId="0" borderId="15" xfId="0" applyFont="1" applyBorder="1" applyAlignment="1">
      <alignment horizontal="center"/>
    </xf>
    <xf numFmtId="10" fontId="32" fillId="0" borderId="0" xfId="0" applyNumberFormat="1" applyFont="1"/>
    <xf numFmtId="167" fontId="23" fillId="35" borderId="14" xfId="0" applyNumberFormat="1" applyFont="1" applyFill="1" applyBorder="1" applyAlignment="1">
      <alignment horizontal="center"/>
    </xf>
    <xf numFmtId="167" fontId="23" fillId="35" borderId="15" xfId="0" applyNumberFormat="1" applyFont="1" applyFill="1" applyBorder="1" applyAlignment="1">
      <alignment horizontal="center"/>
    </xf>
    <xf numFmtId="165" fontId="23" fillId="35" borderId="0" xfId="1" applyNumberFormat="1" applyFont="1" applyFill="1" applyBorder="1" applyAlignment="1">
      <alignment horizontal="center"/>
    </xf>
    <xf numFmtId="1" fontId="23" fillId="35" borderId="15" xfId="0" applyNumberFormat="1" applyFont="1" applyFill="1" applyBorder="1" applyAlignment="1">
      <alignment horizontal="center"/>
    </xf>
    <xf numFmtId="0" fontId="24" fillId="35" borderId="15" xfId="0" applyFont="1" applyFill="1" applyBorder="1" applyAlignment="1">
      <alignment horizontal="center"/>
    </xf>
    <xf numFmtId="164" fontId="20" fillId="36" borderId="0" xfId="0" applyNumberFormat="1" applyFont="1" applyFill="1" applyAlignment="1">
      <alignment horizontal="center"/>
    </xf>
    <xf numFmtId="3" fontId="20" fillId="36" borderId="0" xfId="0" applyNumberFormat="1" applyFont="1" applyFill="1" applyAlignment="1">
      <alignment horizontal="center"/>
    </xf>
    <xf numFmtId="0" fontId="20" fillId="36" borderId="15" xfId="0" applyFont="1" applyFill="1" applyBorder="1" applyAlignment="1">
      <alignment horizontal="center"/>
    </xf>
    <xf numFmtId="167" fontId="23" fillId="36" borderId="14" xfId="0" applyNumberFormat="1" applyFont="1" applyFill="1" applyBorder="1" applyAlignment="1">
      <alignment horizontal="center"/>
    </xf>
    <xf numFmtId="167" fontId="23" fillId="36" borderId="15" xfId="0" applyNumberFormat="1" applyFont="1" applyFill="1" applyBorder="1" applyAlignment="1">
      <alignment horizontal="center"/>
    </xf>
    <xf numFmtId="165" fontId="20" fillId="36" borderId="0" xfId="0" applyNumberFormat="1" applyFont="1" applyFill="1" applyAlignment="1">
      <alignment horizontal="center"/>
    </xf>
    <xf numFmtId="165" fontId="23" fillId="36" borderId="0" xfId="1" applyNumberFormat="1" applyFont="1" applyFill="1" applyBorder="1" applyAlignment="1">
      <alignment horizontal="center"/>
    </xf>
    <xf numFmtId="1" fontId="23" fillId="36" borderId="15" xfId="0" applyNumberFormat="1" applyFont="1" applyFill="1" applyBorder="1" applyAlignment="1">
      <alignment horizontal="center"/>
    </xf>
    <xf numFmtId="1" fontId="20" fillId="36" borderId="0" xfId="0" applyNumberFormat="1" applyFont="1" applyFill="1" applyAlignment="1">
      <alignment horizontal="center"/>
    </xf>
    <xf numFmtId="2" fontId="20" fillId="36" borderId="14" xfId="0" applyNumberFormat="1" applyFont="1" applyFill="1" applyBorder="1" applyAlignment="1">
      <alignment horizontal="center"/>
    </xf>
    <xf numFmtId="2" fontId="20" fillId="36" borderId="15" xfId="0" applyNumberFormat="1" applyFont="1" applyFill="1" applyBorder="1" applyAlignment="1">
      <alignment horizontal="center"/>
    </xf>
    <xf numFmtId="2" fontId="20" fillId="36" borderId="0" xfId="0" applyNumberFormat="1" applyFont="1" applyFill="1" applyAlignment="1">
      <alignment horizontal="center"/>
    </xf>
    <xf numFmtId="0" fontId="24" fillId="36" borderId="15" xfId="0" applyFont="1" applyFill="1" applyBorder="1" applyAlignment="1">
      <alignment horizontal="center"/>
    </xf>
    <xf numFmtId="0" fontId="20" fillId="36" borderId="16" xfId="0" applyFont="1" applyFill="1" applyBorder="1" applyAlignment="1">
      <alignment horizontal="center"/>
    </xf>
    <xf numFmtId="167" fontId="23" fillId="34" borderId="14" xfId="0" applyNumberFormat="1" applyFont="1" applyFill="1" applyBorder="1" applyAlignment="1">
      <alignment horizontal="center"/>
    </xf>
    <xf numFmtId="167" fontId="23" fillId="34" borderId="15" xfId="0" applyNumberFormat="1" applyFont="1" applyFill="1" applyBorder="1" applyAlignment="1">
      <alignment horizontal="center"/>
    </xf>
    <xf numFmtId="165" fontId="23" fillId="34" borderId="0" xfId="1" applyNumberFormat="1" applyFont="1" applyFill="1" applyBorder="1" applyAlignment="1">
      <alignment horizontal="center"/>
    </xf>
    <xf numFmtId="1" fontId="23" fillId="34" borderId="15" xfId="0" applyNumberFormat="1" applyFont="1" applyFill="1" applyBorder="1" applyAlignment="1">
      <alignment horizontal="center"/>
    </xf>
    <xf numFmtId="0" fontId="24" fillId="34" borderId="15" xfId="0" applyFont="1" applyFill="1" applyBorder="1" applyAlignment="1">
      <alignment horizontal="center"/>
    </xf>
    <xf numFmtId="0" fontId="17" fillId="0" borderId="10" xfId="0" applyFont="1" applyBorder="1" applyAlignment="1">
      <alignment horizontal="center" vertical="center" wrapText="1"/>
    </xf>
    <xf numFmtId="2" fontId="17" fillId="0" borderId="11" xfId="0" applyNumberFormat="1" applyFont="1" applyBorder="1" applyAlignment="1">
      <alignment horizontal="center" vertical="center" wrapText="1"/>
    </xf>
    <xf numFmtId="0" fontId="17" fillId="0" borderId="12" xfId="0" applyFont="1" applyBorder="1" applyAlignment="1">
      <alignment horizontal="center" vertical="center" wrapText="1"/>
    </xf>
    <xf numFmtId="2" fontId="17" fillId="0" borderId="13" xfId="0" applyNumberFormat="1" applyFont="1" applyBorder="1" applyAlignment="1">
      <alignment horizontal="center" vertical="center" wrapText="1"/>
    </xf>
    <xf numFmtId="4" fontId="17" fillId="0" borderId="12" xfId="0" applyNumberFormat="1" applyFont="1" applyBorder="1" applyAlignment="1">
      <alignment horizontal="center" vertical="center" wrapText="1"/>
    </xf>
    <xf numFmtId="3" fontId="18" fillId="0" borderId="13"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3" xfId="0" applyNumberFormat="1" applyFont="1" applyBorder="1" applyAlignment="1">
      <alignment horizontal="center" vertical="center" wrapText="1"/>
    </xf>
    <xf numFmtId="3" fontId="17" fillId="0" borderId="10" xfId="0" applyNumberFormat="1" applyFont="1" applyBorder="1" applyAlignment="1">
      <alignment horizontal="center" vertical="center" wrapText="1"/>
    </xf>
    <xf numFmtId="1" fontId="17" fillId="0" borderId="10"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30" fillId="33" borderId="0" xfId="0" applyFont="1" applyFill="1" applyAlignment="1">
      <alignment horizontal="center"/>
    </xf>
    <xf numFmtId="0" fontId="0" fillId="33" borderId="0" xfId="0" applyFill="1" applyAlignment="1">
      <alignment horizontal="center"/>
    </xf>
    <xf numFmtId="0" fontId="30" fillId="35" borderId="0" xfId="0" applyFont="1" applyFill="1" applyAlignment="1">
      <alignment horizontal="center"/>
    </xf>
    <xf numFmtId="0" fontId="0" fillId="35" borderId="0" xfId="0" applyFill="1" applyAlignment="1">
      <alignment horizontal="center"/>
    </xf>
    <xf numFmtId="0" fontId="0" fillId="41" borderId="0" xfId="0" applyFill="1" applyAlignment="1">
      <alignment horizontal="center"/>
    </xf>
    <xf numFmtId="0" fontId="0" fillId="36" borderId="0" xfId="0" applyFill="1" applyAlignment="1">
      <alignment horizontal="center"/>
    </xf>
    <xf numFmtId="0" fontId="30" fillId="36" borderId="0" xfId="0" applyFont="1" applyFill="1" applyAlignment="1">
      <alignment horizontal="center"/>
    </xf>
    <xf numFmtId="0" fontId="30" fillId="34" borderId="0" xfId="0" applyFont="1" applyFill="1" applyAlignment="1">
      <alignment horizontal="center"/>
    </xf>
    <xf numFmtId="0" fontId="0" fillId="34" borderId="0" xfId="0" applyFill="1" applyAlignment="1">
      <alignment horizontal="center"/>
    </xf>
    <xf numFmtId="0" fontId="0" fillId="40" borderId="0" xfId="0" applyFill="1" applyAlignment="1">
      <alignment horizontal="center"/>
    </xf>
    <xf numFmtId="0" fontId="30" fillId="0" borderId="0" xfId="0" applyFont="1" applyAlignment="1">
      <alignment horizontal="center"/>
    </xf>
    <xf numFmtId="1" fontId="30" fillId="35" borderId="0" xfId="0" applyNumberFormat="1" applyFont="1" applyFill="1" applyAlignment="1">
      <alignment horizontal="center"/>
    </xf>
    <xf numFmtId="1" fontId="30" fillId="36" borderId="0" xfId="0" applyNumberFormat="1" applyFont="1" applyFill="1" applyAlignment="1">
      <alignment horizontal="center"/>
    </xf>
    <xf numFmtId="1" fontId="30" fillId="34" borderId="0" xfId="0" applyNumberFormat="1" applyFont="1" applyFill="1" applyAlignment="1">
      <alignment horizontal="center"/>
    </xf>
    <xf numFmtId="1" fontId="30" fillId="0" borderId="0" xfId="0" applyNumberFormat="1" applyFont="1" applyAlignment="1">
      <alignment horizontal="center"/>
    </xf>
    <xf numFmtId="0" fontId="33" fillId="42" borderId="0" xfId="48" applyFont="1" applyFill="1"/>
    <xf numFmtId="0" fontId="23" fillId="42" borderId="0" xfId="48" applyFont="1" applyFill="1"/>
    <xf numFmtId="0" fontId="23" fillId="0" borderId="0" xfId="48" applyFont="1"/>
    <xf numFmtId="0" fontId="31" fillId="0" borderId="0" xfId="48"/>
    <xf numFmtId="0" fontId="35" fillId="0" borderId="0" xfId="48" applyFont="1"/>
    <xf numFmtId="0" fontId="36" fillId="0" borderId="0" xfId="48" applyFont="1"/>
    <xf numFmtId="0" fontId="36" fillId="0" borderId="0" xfId="48" applyFont="1" applyAlignment="1">
      <alignment horizontal="center"/>
    </xf>
    <xf numFmtId="0" fontId="37" fillId="0" borderId="0" xfId="48" applyFont="1"/>
    <xf numFmtId="0" fontId="23" fillId="0" borderId="0" xfId="48" applyFont="1" applyAlignment="1">
      <alignment horizontal="right"/>
    </xf>
    <xf numFmtId="0" fontId="17" fillId="0" borderId="19" xfId="0" quotePrefix="1" applyFont="1" applyBorder="1" applyAlignment="1">
      <alignment horizontal="center" wrapText="1"/>
    </xf>
    <xf numFmtId="0" fontId="17" fillId="0" borderId="20" xfId="0" quotePrefix="1" applyFont="1" applyBorder="1" applyAlignment="1">
      <alignment horizontal="center" wrapText="1"/>
    </xf>
    <xf numFmtId="10" fontId="17" fillId="0" borderId="18" xfId="1" quotePrefix="1" applyNumberFormat="1" applyFont="1" applyFill="1" applyBorder="1" applyAlignment="1">
      <alignment horizontal="center" wrapText="1"/>
    </xf>
    <xf numFmtId="10" fontId="20" fillId="35" borderId="0" xfId="0" applyNumberFormat="1" applyFont="1" applyFill="1" applyAlignment="1">
      <alignment horizontal="center"/>
    </xf>
    <xf numFmtId="10" fontId="20" fillId="36" borderId="0" xfId="0" applyNumberFormat="1" applyFont="1" applyFill="1" applyAlignment="1">
      <alignment horizontal="center"/>
    </xf>
    <xf numFmtId="10" fontId="20" fillId="34" borderId="0" xfId="0" applyNumberFormat="1" applyFont="1" applyFill="1" applyAlignment="1">
      <alignment horizontal="center"/>
    </xf>
    <xf numFmtId="0" fontId="20" fillId="38" borderId="0" xfId="0" applyFont="1" applyFill="1" applyAlignment="1">
      <alignment horizontal="center"/>
    </xf>
    <xf numFmtId="10" fontId="20" fillId="38" borderId="0" xfId="0" applyNumberFormat="1" applyFont="1" applyFill="1" applyAlignment="1">
      <alignment horizontal="center"/>
    </xf>
    <xf numFmtId="2" fontId="17" fillId="0" borderId="10" xfId="0" applyNumberFormat="1" applyFont="1" applyBorder="1" applyAlignment="1">
      <alignment horizontal="center" vertical="center" wrapText="1"/>
    </xf>
    <xf numFmtId="0" fontId="0" fillId="0" borderId="15" xfId="0" applyBorder="1" applyAlignment="1">
      <alignment horizontal="center"/>
    </xf>
    <xf numFmtId="2" fontId="24" fillId="35" borderId="14" xfId="0" applyNumberFormat="1" applyFont="1" applyFill="1" applyBorder="1" applyAlignment="1">
      <alignment horizontal="center"/>
    </xf>
    <xf numFmtId="2" fontId="24" fillId="36" borderId="14" xfId="0" applyNumberFormat="1" applyFont="1" applyFill="1" applyBorder="1" applyAlignment="1">
      <alignment horizontal="center"/>
    </xf>
    <xf numFmtId="2" fontId="24" fillId="34" borderId="14" xfId="0" applyNumberFormat="1" applyFont="1" applyFill="1" applyBorder="1" applyAlignment="1">
      <alignment horizontal="center"/>
    </xf>
    <xf numFmtId="2" fontId="24" fillId="0" borderId="14" xfId="0" applyNumberFormat="1" applyFont="1" applyBorder="1" applyAlignment="1">
      <alignment horizontal="center"/>
    </xf>
    <xf numFmtId="0" fontId="20" fillId="0" borderId="14" xfId="0" applyFont="1" applyBorder="1" applyAlignment="1">
      <alignment horizontal="center"/>
    </xf>
    <xf numFmtId="0" fontId="0" fillId="0" borderId="14" xfId="0" applyBorder="1" applyAlignment="1">
      <alignment horizontal="center"/>
    </xf>
    <xf numFmtId="2" fontId="17" fillId="0" borderId="19" xfId="0" applyNumberFormat="1" applyFont="1" applyBorder="1" applyAlignment="1">
      <alignment horizontal="center" vertical="center" wrapText="1"/>
    </xf>
    <xf numFmtId="1" fontId="17" fillId="0" borderId="17" xfId="0" applyNumberFormat="1" applyFont="1" applyBorder="1" applyAlignment="1">
      <alignment horizontal="center" vertical="center" wrapText="1"/>
    </xf>
    <xf numFmtId="3" fontId="23" fillId="35" borderId="15" xfId="0" applyNumberFormat="1" applyFont="1" applyFill="1" applyBorder="1" applyAlignment="1">
      <alignment horizontal="center"/>
    </xf>
    <xf numFmtId="3" fontId="23" fillId="36" borderId="15" xfId="0" applyNumberFormat="1" applyFont="1" applyFill="1" applyBorder="1" applyAlignment="1">
      <alignment horizontal="center"/>
    </xf>
    <xf numFmtId="3" fontId="23" fillId="34" borderId="15" xfId="0" applyNumberFormat="1" applyFont="1" applyFill="1" applyBorder="1" applyAlignment="1">
      <alignment horizontal="center"/>
    </xf>
    <xf numFmtId="3" fontId="23" fillId="0" borderId="15" xfId="0" applyNumberFormat="1" applyFont="1" applyBorder="1" applyAlignment="1">
      <alignment horizontal="center"/>
    </xf>
    <xf numFmtId="3" fontId="21" fillId="0" borderId="15" xfId="0" quotePrefix="1" applyNumberFormat="1" applyFont="1" applyBorder="1" applyAlignment="1">
      <alignment horizontal="center"/>
    </xf>
    <xf numFmtId="0" fontId="30" fillId="35" borderId="14" xfId="0" applyFont="1" applyFill="1" applyBorder="1" applyAlignment="1">
      <alignment horizontal="center"/>
    </xf>
    <xf numFmtId="0" fontId="30" fillId="36" borderId="14" xfId="0" applyFont="1" applyFill="1" applyBorder="1" applyAlignment="1">
      <alignment horizontal="center"/>
    </xf>
    <xf numFmtId="0" fontId="30" fillId="34" borderId="14" xfId="0" applyFont="1" applyFill="1" applyBorder="1" applyAlignment="1">
      <alignment horizontal="center"/>
    </xf>
    <xf numFmtId="0" fontId="30" fillId="0" borderId="14" xfId="0" applyFont="1" applyBorder="1" applyAlignment="1">
      <alignment horizontal="center"/>
    </xf>
    <xf numFmtId="0" fontId="23" fillId="35" borderId="15" xfId="0" applyFont="1" applyFill="1" applyBorder="1" applyAlignment="1">
      <alignment horizontal="center"/>
    </xf>
    <xf numFmtId="0" fontId="23" fillId="34" borderId="15" xfId="0" applyFont="1" applyFill="1" applyBorder="1" applyAlignment="1">
      <alignment horizontal="center"/>
    </xf>
    <xf numFmtId="0" fontId="23" fillId="0" borderId="15" xfId="0" applyFont="1" applyBorder="1" applyAlignment="1">
      <alignment horizontal="center"/>
    </xf>
    <xf numFmtId="3" fontId="21" fillId="35" borderId="15" xfId="0" quotePrefix="1" applyNumberFormat="1" applyFont="1" applyFill="1" applyBorder="1" applyAlignment="1">
      <alignment horizontal="center"/>
    </xf>
    <xf numFmtId="3" fontId="21" fillId="36" borderId="15" xfId="0" quotePrefix="1" applyNumberFormat="1" applyFont="1" applyFill="1" applyBorder="1" applyAlignment="1">
      <alignment horizontal="center"/>
    </xf>
    <xf numFmtId="3" fontId="21" fillId="34" borderId="15" xfId="0" quotePrefix="1" applyNumberFormat="1" applyFont="1" applyFill="1" applyBorder="1" applyAlignment="1">
      <alignment horizontal="center"/>
    </xf>
    <xf numFmtId="166" fontId="23" fillId="35" borderId="15" xfId="0" applyNumberFormat="1" applyFont="1" applyFill="1" applyBorder="1" applyAlignment="1">
      <alignment horizontal="center"/>
    </xf>
    <xf numFmtId="166" fontId="23" fillId="36" borderId="15" xfId="0" applyNumberFormat="1" applyFont="1" applyFill="1" applyBorder="1" applyAlignment="1">
      <alignment horizontal="center"/>
    </xf>
    <xf numFmtId="166" fontId="23" fillId="34" borderId="15" xfId="0" applyNumberFormat="1" applyFont="1" applyFill="1" applyBorder="1" applyAlignment="1">
      <alignment horizontal="center"/>
    </xf>
    <xf numFmtId="166" fontId="23" fillId="0" borderId="15" xfId="0" applyNumberFormat="1" applyFont="1" applyBorder="1" applyAlignment="1">
      <alignment horizontal="center"/>
    </xf>
    <xf numFmtId="0" fontId="30" fillId="35" borderId="15" xfId="0" applyFont="1" applyFill="1" applyBorder="1" applyAlignment="1">
      <alignment horizontal="center"/>
    </xf>
    <xf numFmtId="0" fontId="30" fillId="36" borderId="15" xfId="0" applyFont="1" applyFill="1" applyBorder="1" applyAlignment="1">
      <alignment horizontal="center"/>
    </xf>
    <xf numFmtId="0" fontId="30" fillId="34" borderId="15" xfId="0" applyFont="1" applyFill="1" applyBorder="1" applyAlignment="1">
      <alignment horizontal="center"/>
    </xf>
    <xf numFmtId="0" fontId="30" fillId="0" borderId="15" xfId="0" applyFont="1" applyBorder="1" applyAlignment="1">
      <alignment horizontal="center"/>
    </xf>
    <xf numFmtId="0" fontId="38" fillId="0" borderId="0" xfId="36" applyFont="1" applyAlignment="1">
      <alignment horizontal="center"/>
    </xf>
    <xf numFmtId="165" fontId="39" fillId="0" borderId="0" xfId="36" applyNumberFormat="1" applyFont="1" applyAlignment="1">
      <alignment horizontal="center"/>
    </xf>
    <xf numFmtId="165" fontId="39" fillId="0" borderId="0" xfId="49" applyNumberFormat="1" applyFont="1" applyFill="1" applyBorder="1" applyAlignment="1">
      <alignment horizontal="center"/>
    </xf>
    <xf numFmtId="168" fontId="39" fillId="0" borderId="0" xfId="36" applyNumberFormat="1" applyFont="1" applyAlignment="1">
      <alignment horizontal="center"/>
    </xf>
    <xf numFmtId="0" fontId="39" fillId="0" borderId="0" xfId="36" applyFont="1" applyAlignment="1">
      <alignment horizontal="center"/>
    </xf>
    <xf numFmtId="168" fontId="39" fillId="0" borderId="0" xfId="46" applyNumberFormat="1" applyFont="1" applyFill="1" applyBorder="1" applyAlignment="1">
      <alignment horizontal="center"/>
    </xf>
    <xf numFmtId="10" fontId="38" fillId="0" borderId="0" xfId="36" applyNumberFormat="1" applyFont="1" applyAlignment="1">
      <alignment horizontal="center"/>
    </xf>
    <xf numFmtId="0" fontId="38" fillId="0" borderId="42" xfId="36" applyFont="1" applyBorder="1" applyAlignment="1">
      <alignment horizontal="center" wrapText="1"/>
    </xf>
    <xf numFmtId="165" fontId="39" fillId="0" borderId="43" xfId="36" applyNumberFormat="1" applyFont="1" applyBorder="1" applyAlignment="1">
      <alignment horizontal="center"/>
    </xf>
    <xf numFmtId="165" fontId="39" fillId="0" borderId="42" xfId="36" applyNumberFormat="1" applyFont="1" applyBorder="1" applyAlignment="1">
      <alignment horizontal="center" wrapText="1"/>
    </xf>
    <xf numFmtId="3" fontId="39" fillId="0" borderId="44" xfId="36" applyNumberFormat="1" applyFont="1" applyBorder="1" applyAlignment="1">
      <alignment horizontal="center" wrapText="1"/>
    </xf>
    <xf numFmtId="165" fontId="39" fillId="0" borderId="45" xfId="49" applyNumberFormat="1" applyFont="1" applyBorder="1" applyAlignment="1">
      <alignment horizontal="center"/>
    </xf>
    <xf numFmtId="168" fontId="39" fillId="0" borderId="44" xfId="36" applyNumberFormat="1" applyFont="1" applyBorder="1" applyAlignment="1">
      <alignment horizontal="center"/>
    </xf>
    <xf numFmtId="0" fontId="39" fillId="0" borderId="45" xfId="36" applyFont="1" applyBorder="1" applyAlignment="1">
      <alignment horizontal="center"/>
    </xf>
    <xf numFmtId="168" fontId="39" fillId="0" borderId="46" xfId="46" applyNumberFormat="1" applyFont="1" applyBorder="1" applyAlignment="1">
      <alignment horizontal="center"/>
    </xf>
    <xf numFmtId="10" fontId="38" fillId="0" borderId="45" xfId="36" applyNumberFormat="1" applyFont="1" applyBorder="1" applyAlignment="1">
      <alignment horizontal="center"/>
    </xf>
    <xf numFmtId="0" fontId="39" fillId="0" borderId="47" xfId="36" applyFont="1" applyBorder="1" applyAlignment="1">
      <alignment horizontal="center"/>
    </xf>
    <xf numFmtId="165" fontId="38" fillId="0" borderId="0" xfId="49" applyNumberFormat="1" applyFont="1" applyFill="1" applyBorder="1" applyAlignment="1">
      <alignment horizontal="center"/>
    </xf>
    <xf numFmtId="168" fontId="38" fillId="0" borderId="0" xfId="36" applyNumberFormat="1" applyFont="1" applyAlignment="1">
      <alignment horizontal="center"/>
    </xf>
    <xf numFmtId="168" fontId="38" fillId="0" borderId="0" xfId="39" applyNumberFormat="1" applyFont="1" applyFill="1" applyBorder="1" applyAlignment="1">
      <alignment horizontal="center"/>
    </xf>
    <xf numFmtId="165" fontId="38" fillId="0" borderId="0" xfId="36" applyNumberFormat="1" applyFont="1" applyAlignment="1">
      <alignment horizontal="center"/>
    </xf>
    <xf numFmtId="0" fontId="38" fillId="43" borderId="48" xfId="36" applyFont="1" applyFill="1" applyBorder="1" applyAlignment="1">
      <alignment horizontal="center" wrapText="1"/>
    </xf>
    <xf numFmtId="165" fontId="38" fillId="38" borderId="49" xfId="49" applyNumberFormat="1" applyFont="1" applyFill="1" applyBorder="1" applyAlignment="1">
      <alignment horizontal="center"/>
    </xf>
    <xf numFmtId="165" fontId="38" fillId="43" borderId="48" xfId="36" applyNumberFormat="1" applyFont="1" applyFill="1" applyBorder="1" applyAlignment="1">
      <alignment horizontal="center" wrapText="1"/>
    </xf>
    <xf numFmtId="0" fontId="38" fillId="43" borderId="50" xfId="36" applyFont="1" applyFill="1" applyBorder="1" applyAlignment="1">
      <alignment horizontal="center" wrapText="1"/>
    </xf>
    <xf numFmtId="165" fontId="38" fillId="38" borderId="42" xfId="49" applyNumberFormat="1" applyFont="1" applyFill="1" applyBorder="1" applyAlignment="1">
      <alignment horizontal="center"/>
    </xf>
    <xf numFmtId="168" fontId="38" fillId="38" borderId="50" xfId="36" applyNumberFormat="1" applyFont="1" applyFill="1" applyBorder="1" applyAlignment="1">
      <alignment horizontal="center"/>
    </xf>
    <xf numFmtId="168" fontId="38" fillId="38" borderId="44" xfId="39" applyNumberFormat="1" applyFont="1" applyFill="1" applyBorder="1" applyAlignment="1">
      <alignment horizontal="center"/>
    </xf>
    <xf numFmtId="165" fontId="38" fillId="38" borderId="42" xfId="36" applyNumberFormat="1" applyFont="1" applyFill="1" applyBorder="1" applyAlignment="1">
      <alignment horizontal="center"/>
    </xf>
    <xf numFmtId="0" fontId="38" fillId="38" borderId="51" xfId="36" applyFont="1" applyFill="1" applyBorder="1" applyAlignment="1">
      <alignment horizontal="center"/>
    </xf>
    <xf numFmtId="3" fontId="38" fillId="0" borderId="0" xfId="36" applyNumberFormat="1" applyFont="1" applyAlignment="1">
      <alignment horizontal="center"/>
    </xf>
    <xf numFmtId="168" fontId="38" fillId="0" borderId="0" xfId="46" applyNumberFormat="1" applyFont="1" applyFill="1" applyBorder="1" applyAlignment="1">
      <alignment horizontal="center"/>
    </xf>
    <xf numFmtId="165" fontId="38" fillId="0" borderId="48" xfId="36" applyNumberFormat="1" applyFont="1" applyBorder="1" applyAlignment="1">
      <alignment horizontal="center" wrapText="1"/>
    </xf>
    <xf numFmtId="165" fontId="38" fillId="0" borderId="52" xfId="49" applyNumberFormat="1" applyFont="1" applyBorder="1" applyAlignment="1">
      <alignment horizontal="center"/>
    </xf>
    <xf numFmtId="3" fontId="38" fillId="0" borderId="50" xfId="36" applyNumberFormat="1" applyFont="1" applyBorder="1" applyAlignment="1">
      <alignment horizontal="center" wrapText="1"/>
    </xf>
    <xf numFmtId="165" fontId="38" fillId="0" borderId="53" xfId="49" applyNumberFormat="1" applyFont="1" applyBorder="1" applyAlignment="1">
      <alignment horizontal="center"/>
    </xf>
    <xf numFmtId="168" fontId="38" fillId="0" borderId="50" xfId="36" applyNumberFormat="1" applyFont="1" applyBorder="1" applyAlignment="1">
      <alignment horizontal="center"/>
    </xf>
    <xf numFmtId="0" fontId="38" fillId="0" borderId="50" xfId="36" applyFont="1" applyBorder="1" applyAlignment="1">
      <alignment horizontal="center" wrapText="1"/>
    </xf>
    <xf numFmtId="168" fontId="38" fillId="0" borderId="54" xfId="46" applyNumberFormat="1" applyFont="1" applyBorder="1" applyAlignment="1">
      <alignment horizontal="center"/>
    </xf>
    <xf numFmtId="165" fontId="38" fillId="0" borderId="53" xfId="36" applyNumberFormat="1" applyFont="1" applyBorder="1" applyAlignment="1">
      <alignment horizontal="center"/>
    </xf>
    <xf numFmtId="0" fontId="38" fillId="0" borderId="55" xfId="36" applyFont="1" applyBorder="1" applyAlignment="1">
      <alignment horizontal="center"/>
    </xf>
    <xf numFmtId="165" fontId="38" fillId="34" borderId="48" xfId="36" applyNumberFormat="1" applyFont="1" applyFill="1" applyBorder="1" applyAlignment="1">
      <alignment horizontal="center" wrapText="1"/>
    </xf>
    <xf numFmtId="165" fontId="38" fillId="34" borderId="56" xfId="49" applyNumberFormat="1" applyFont="1" applyFill="1" applyBorder="1" applyAlignment="1">
      <alignment horizontal="center"/>
    </xf>
    <xf numFmtId="3" fontId="38" fillId="34" borderId="50" xfId="36" applyNumberFormat="1" applyFont="1" applyFill="1" applyBorder="1" applyAlignment="1">
      <alignment horizontal="center" wrapText="1"/>
    </xf>
    <xf numFmtId="165" fontId="38" fillId="34" borderId="48" xfId="49" applyNumberFormat="1" applyFont="1" applyFill="1" applyBorder="1" applyAlignment="1">
      <alignment horizontal="center"/>
    </xf>
    <xf numFmtId="168" fontId="38" fillId="34" borderId="50" xfId="36" applyNumberFormat="1" applyFont="1" applyFill="1" applyBorder="1" applyAlignment="1">
      <alignment horizontal="center"/>
    </xf>
    <xf numFmtId="0" fontId="38" fillId="34" borderId="50" xfId="36" applyFont="1" applyFill="1" applyBorder="1" applyAlignment="1">
      <alignment horizontal="center" wrapText="1"/>
    </xf>
    <xf numFmtId="168" fontId="38" fillId="34" borderId="50" xfId="46" applyNumberFormat="1" applyFont="1" applyFill="1" applyBorder="1" applyAlignment="1">
      <alignment horizontal="center"/>
    </xf>
    <xf numFmtId="165" fontId="38" fillId="34" borderId="48" xfId="36" applyNumberFormat="1" applyFont="1" applyFill="1" applyBorder="1" applyAlignment="1">
      <alignment horizontal="center"/>
    </xf>
    <xf numFmtId="0" fontId="38" fillId="34" borderId="57" xfId="36" applyFont="1" applyFill="1" applyBorder="1" applyAlignment="1">
      <alignment horizontal="center"/>
    </xf>
    <xf numFmtId="165" fontId="38" fillId="36" borderId="48" xfId="36" applyNumberFormat="1" applyFont="1" applyFill="1" applyBorder="1" applyAlignment="1">
      <alignment horizontal="center" wrapText="1"/>
    </xf>
    <xf numFmtId="165" fontId="38" fillId="36" borderId="56" xfId="49" applyNumberFormat="1" applyFont="1" applyFill="1" applyBorder="1" applyAlignment="1">
      <alignment horizontal="center"/>
    </xf>
    <xf numFmtId="3" fontId="38" fillId="36" borderId="50" xfId="36" applyNumberFormat="1" applyFont="1" applyFill="1" applyBorder="1" applyAlignment="1">
      <alignment horizontal="center" wrapText="1"/>
    </xf>
    <xf numFmtId="165" fontId="38" fillId="36" borderId="48" xfId="49" applyNumberFormat="1" applyFont="1" applyFill="1" applyBorder="1" applyAlignment="1">
      <alignment horizontal="center"/>
    </xf>
    <xf numFmtId="168" fontId="38" fillId="41" borderId="50" xfId="36" applyNumberFormat="1" applyFont="1" applyFill="1" applyBorder="1" applyAlignment="1">
      <alignment horizontal="center"/>
    </xf>
    <xf numFmtId="165" fontId="38" fillId="41" borderId="48" xfId="36" applyNumberFormat="1" applyFont="1" applyFill="1" applyBorder="1" applyAlignment="1">
      <alignment horizontal="center" wrapText="1"/>
    </xf>
    <xf numFmtId="168" fontId="38" fillId="36" borderId="50" xfId="46" applyNumberFormat="1" applyFont="1" applyFill="1" applyBorder="1" applyAlignment="1">
      <alignment horizontal="center"/>
    </xf>
    <xf numFmtId="165" fontId="38" fillId="36" borderId="48" xfId="36" applyNumberFormat="1" applyFont="1" applyFill="1" applyBorder="1" applyAlignment="1">
      <alignment horizontal="center"/>
    </xf>
    <xf numFmtId="0" fontId="38" fillId="36" borderId="57" xfId="36" applyFont="1" applyFill="1" applyBorder="1" applyAlignment="1">
      <alignment horizontal="center"/>
    </xf>
    <xf numFmtId="165" fontId="38" fillId="35" borderId="48" xfId="36" applyNumberFormat="1" applyFont="1" applyFill="1" applyBorder="1" applyAlignment="1">
      <alignment horizontal="center" wrapText="1"/>
    </xf>
    <xf numFmtId="165" fontId="38" fillId="35" borderId="58" xfId="49" applyNumberFormat="1" applyFont="1" applyFill="1" applyBorder="1" applyAlignment="1">
      <alignment horizontal="center"/>
    </xf>
    <xf numFmtId="3" fontId="38" fillId="35" borderId="50" xfId="36" applyNumberFormat="1" applyFont="1" applyFill="1" applyBorder="1" applyAlignment="1">
      <alignment horizontal="center" wrapText="1"/>
    </xf>
    <xf numFmtId="165" fontId="38" fillId="35" borderId="59" xfId="49" applyNumberFormat="1" applyFont="1" applyFill="1" applyBorder="1" applyAlignment="1">
      <alignment horizontal="center"/>
    </xf>
    <xf numFmtId="168" fontId="38" fillId="35" borderId="50" xfId="36" applyNumberFormat="1" applyFont="1" applyFill="1" applyBorder="1" applyAlignment="1">
      <alignment horizontal="center"/>
    </xf>
    <xf numFmtId="168" fontId="38" fillId="35" borderId="60" xfId="46" applyNumberFormat="1" applyFont="1" applyFill="1" applyBorder="1" applyAlignment="1">
      <alignment horizontal="center"/>
    </xf>
    <xf numFmtId="165" fontId="38" fillId="35" borderId="59" xfId="36" applyNumberFormat="1" applyFont="1" applyFill="1" applyBorder="1" applyAlignment="1">
      <alignment horizontal="center"/>
    </xf>
    <xf numFmtId="0" fontId="38" fillId="35" borderId="61" xfId="36" applyFont="1" applyFill="1" applyBorder="1" applyAlignment="1">
      <alignment horizontal="center"/>
    </xf>
    <xf numFmtId="0" fontId="39" fillId="0" borderId="0" xfId="36" applyFont="1" applyAlignment="1">
      <alignment horizontal="center" vertical="center" wrapText="1"/>
    </xf>
    <xf numFmtId="0" fontId="40" fillId="0" borderId="0" xfId="36" applyFont="1" applyAlignment="1">
      <alignment horizontal="center" vertical="center" wrapText="1"/>
    </xf>
    <xf numFmtId="0" fontId="39" fillId="0" borderId="48" xfId="36" applyFont="1" applyBorder="1" applyAlignment="1">
      <alignment horizontal="center" vertical="center" wrapText="1"/>
    </xf>
    <xf numFmtId="0" fontId="39" fillId="0" borderId="43" xfId="36" applyFont="1" applyBorder="1" applyAlignment="1">
      <alignment horizontal="center" vertical="center" wrapText="1"/>
    </xf>
    <xf numFmtId="0" fontId="39" fillId="0" borderId="50" xfId="36" applyFont="1" applyBorder="1" applyAlignment="1">
      <alignment horizontal="center" vertical="center" wrapText="1"/>
    </xf>
    <xf numFmtId="0" fontId="39" fillId="0" borderId="45" xfId="36" applyFont="1" applyBorder="1" applyAlignment="1">
      <alignment horizontal="center" vertical="center" wrapText="1"/>
    </xf>
    <xf numFmtId="0" fontId="39" fillId="0" borderId="46" xfId="36" applyFont="1" applyBorder="1" applyAlignment="1">
      <alignment horizontal="center" vertical="center" wrapText="1"/>
    </xf>
    <xf numFmtId="0" fontId="39" fillId="0" borderId="47" xfId="36" applyFont="1" applyBorder="1" applyAlignment="1">
      <alignment horizontal="center" vertical="center" wrapText="1"/>
    </xf>
    <xf numFmtId="0" fontId="38" fillId="44" borderId="48" xfId="36" applyFont="1" applyFill="1" applyBorder="1" applyAlignment="1">
      <alignment horizontal="center" wrapText="1"/>
    </xf>
    <xf numFmtId="165" fontId="39" fillId="39" borderId="62" xfId="36" applyNumberFormat="1" applyFont="1" applyFill="1" applyBorder="1" applyAlignment="1">
      <alignment horizontal="center"/>
    </xf>
    <xf numFmtId="0" fontId="38" fillId="44" borderId="50" xfId="36" applyFont="1" applyFill="1" applyBorder="1" applyAlignment="1">
      <alignment horizontal="center" wrapText="1"/>
    </xf>
    <xf numFmtId="165" fontId="39" fillId="39" borderId="63" xfId="49" applyNumberFormat="1" applyFont="1" applyFill="1" applyBorder="1" applyAlignment="1">
      <alignment horizontal="center"/>
    </xf>
    <xf numFmtId="168" fontId="39" fillId="39" borderId="50" xfId="36" applyNumberFormat="1" applyFont="1" applyFill="1" applyBorder="1" applyAlignment="1">
      <alignment horizontal="center"/>
    </xf>
    <xf numFmtId="0" fontId="39" fillId="39" borderId="63" xfId="36" applyFont="1" applyFill="1" applyBorder="1" applyAlignment="1">
      <alignment horizontal="center"/>
    </xf>
    <xf numFmtId="168" fontId="39" fillId="39" borderId="63" xfId="39" applyNumberFormat="1" applyFont="1" applyFill="1" applyBorder="1" applyAlignment="1">
      <alignment horizontal="center"/>
    </xf>
    <xf numFmtId="10" fontId="38" fillId="39" borderId="63" xfId="36" applyNumberFormat="1" applyFont="1" applyFill="1" applyBorder="1" applyAlignment="1">
      <alignment horizontal="center"/>
    </xf>
    <xf numFmtId="0" fontId="39" fillId="39" borderId="47" xfId="36" applyFont="1" applyFill="1" applyBorder="1" applyAlignment="1">
      <alignment horizontal="center"/>
    </xf>
    <xf numFmtId="0" fontId="38" fillId="0" borderId="48" xfId="36" applyFont="1" applyBorder="1" applyAlignment="1">
      <alignment horizontal="center" wrapText="1"/>
    </xf>
    <xf numFmtId="165" fontId="39" fillId="0" borderId="48" xfId="36" applyNumberFormat="1" applyFont="1" applyBorder="1" applyAlignment="1">
      <alignment horizontal="center" wrapText="1"/>
    </xf>
    <xf numFmtId="3" fontId="39" fillId="0" borderId="50" xfId="36" applyNumberFormat="1" applyFont="1" applyBorder="1" applyAlignment="1">
      <alignment horizontal="center" wrapText="1"/>
    </xf>
    <xf numFmtId="168" fontId="39" fillId="0" borderId="50" xfId="36" applyNumberFormat="1" applyFont="1" applyBorder="1" applyAlignment="1">
      <alignment horizontal="center"/>
    </xf>
    <xf numFmtId="3" fontId="38" fillId="0" borderId="0" xfId="49" applyNumberFormat="1" applyFont="1" applyFill="1" applyBorder="1" applyAlignment="1">
      <alignment horizontal="center"/>
    </xf>
    <xf numFmtId="0" fontId="38" fillId="0" borderId="0" xfId="49" applyNumberFormat="1" applyFont="1" applyFill="1" applyBorder="1" applyAlignment="1">
      <alignment horizontal="center"/>
    </xf>
    <xf numFmtId="0" fontId="38" fillId="0" borderId="0" xfId="39" applyNumberFormat="1" applyFont="1" applyFill="1" applyBorder="1" applyAlignment="1">
      <alignment horizontal="center"/>
    </xf>
    <xf numFmtId="0" fontId="38" fillId="0" borderId="0" xfId="46" applyNumberFormat="1" applyFont="1" applyFill="1" applyBorder="1" applyAlignment="1">
      <alignment horizontal="center"/>
    </xf>
    <xf numFmtId="3" fontId="39" fillId="0" borderId="0" xfId="36" applyNumberFormat="1" applyFont="1" applyAlignment="1">
      <alignment horizontal="center" vertical="center" wrapText="1"/>
    </xf>
    <xf numFmtId="0" fontId="38" fillId="38" borderId="64" xfId="48" applyFont="1" applyFill="1" applyBorder="1" applyAlignment="1">
      <alignment horizontal="center"/>
    </xf>
    <xf numFmtId="0" fontId="39" fillId="0" borderId="68" xfId="36" applyFont="1" applyBorder="1" applyAlignment="1">
      <alignment horizontal="center" vertical="center" wrapText="1"/>
    </xf>
    <xf numFmtId="0" fontId="39" fillId="0" borderId="69" xfId="36" applyFont="1" applyBorder="1" applyAlignment="1">
      <alignment horizontal="center" vertical="center" wrapText="1"/>
    </xf>
    <xf numFmtId="0" fontId="24" fillId="33" borderId="39" xfId="0" applyFont="1" applyFill="1" applyBorder="1" applyAlignment="1">
      <alignment horizontal="center"/>
    </xf>
    <xf numFmtId="0" fontId="24" fillId="40" borderId="14" xfId="0" applyFont="1" applyFill="1" applyBorder="1" applyAlignment="1">
      <alignment horizontal="center"/>
    </xf>
    <xf numFmtId="0" fontId="24" fillId="0" borderId="19" xfId="0" applyFont="1" applyBorder="1" applyAlignment="1">
      <alignment horizontal="center"/>
    </xf>
    <xf numFmtId="0" fontId="30" fillId="0" borderId="18" xfId="0" applyFont="1" applyBorder="1" applyAlignment="1">
      <alignment horizontal="center"/>
    </xf>
    <xf numFmtId="2" fontId="24" fillId="33" borderId="40" xfId="0" applyNumberFormat="1" applyFont="1" applyFill="1" applyBorder="1" applyAlignment="1">
      <alignment horizontal="center" vertical="top"/>
    </xf>
    <xf numFmtId="2" fontId="24" fillId="40" borderId="16" xfId="0" applyNumberFormat="1" applyFont="1" applyFill="1" applyBorder="1" applyAlignment="1">
      <alignment horizontal="center"/>
    </xf>
    <xf numFmtId="2" fontId="24" fillId="0" borderId="41" xfId="0" applyNumberFormat="1" applyFont="1" applyBorder="1" applyAlignment="1">
      <alignment horizontal="center"/>
    </xf>
    <xf numFmtId="0" fontId="0" fillId="0" borderId="18" xfId="0" applyBorder="1" applyAlignment="1">
      <alignment horizontal="center"/>
    </xf>
    <xf numFmtId="164" fontId="20" fillId="0" borderId="18" xfId="0" applyNumberFormat="1" applyFont="1" applyBorder="1" applyAlignment="1">
      <alignment horizontal="center"/>
    </xf>
    <xf numFmtId="3" fontId="20" fillId="0" borderId="18" xfId="0" applyNumberFormat="1" applyFont="1" applyBorder="1" applyAlignment="1">
      <alignment horizontal="center"/>
    </xf>
    <xf numFmtId="2" fontId="24" fillId="33" borderId="30" xfId="0" applyNumberFormat="1" applyFont="1" applyFill="1" applyBorder="1" applyAlignment="1">
      <alignment horizontal="center"/>
    </xf>
    <xf numFmtId="2" fontId="24" fillId="0" borderId="20" xfId="0" applyNumberFormat="1" applyFont="1" applyBorder="1" applyAlignment="1">
      <alignment horizontal="center"/>
    </xf>
    <xf numFmtId="2" fontId="24" fillId="33" borderId="39" xfId="0" applyNumberFormat="1" applyFont="1" applyFill="1" applyBorder="1" applyAlignment="1">
      <alignment horizontal="center" vertical="top"/>
    </xf>
    <xf numFmtId="2" fontId="24" fillId="40" borderId="14" xfId="0" applyNumberFormat="1" applyFont="1" applyFill="1" applyBorder="1" applyAlignment="1">
      <alignment horizontal="center"/>
    </xf>
    <xf numFmtId="2" fontId="24" fillId="0" borderId="19" xfId="0" applyNumberFormat="1" applyFont="1" applyBorder="1" applyAlignment="1">
      <alignment horizontal="center"/>
    </xf>
    <xf numFmtId="0" fontId="20" fillId="40" borderId="15" xfId="0" applyFont="1" applyFill="1" applyBorder="1" applyAlignment="1">
      <alignment horizontal="center"/>
    </xf>
    <xf numFmtId="0" fontId="20" fillId="0" borderId="20" xfId="0" applyFont="1" applyBorder="1" applyAlignment="1">
      <alignment horizontal="center"/>
    </xf>
    <xf numFmtId="0" fontId="20" fillId="0" borderId="18" xfId="0" applyFont="1" applyBorder="1" applyAlignment="1">
      <alignment horizontal="center"/>
    </xf>
    <xf numFmtId="167" fontId="23" fillId="33" borderId="39" xfId="0" applyNumberFormat="1" applyFont="1" applyFill="1" applyBorder="1" applyAlignment="1">
      <alignment horizontal="center"/>
    </xf>
    <xf numFmtId="167" fontId="23" fillId="40" borderId="14" xfId="0" applyNumberFormat="1" applyFont="1" applyFill="1" applyBorder="1" applyAlignment="1">
      <alignment horizontal="center"/>
    </xf>
    <xf numFmtId="167" fontId="23" fillId="0" borderId="19" xfId="0" applyNumberFormat="1" applyFont="1" applyBorder="1" applyAlignment="1">
      <alignment horizontal="center"/>
    </xf>
    <xf numFmtId="167" fontId="23" fillId="33" borderId="17" xfId="0" applyNumberFormat="1" applyFont="1" applyFill="1" applyBorder="1" applyAlignment="1">
      <alignment horizontal="center"/>
    </xf>
    <xf numFmtId="167" fontId="23" fillId="40" borderId="15" xfId="0" applyNumberFormat="1" applyFont="1" applyFill="1" applyBorder="1" applyAlignment="1">
      <alignment horizontal="center"/>
    </xf>
    <xf numFmtId="167" fontId="23" fillId="0" borderId="20" xfId="0" applyNumberFormat="1" applyFont="1" applyBorder="1" applyAlignment="1">
      <alignment horizontal="center"/>
    </xf>
    <xf numFmtId="3" fontId="23" fillId="33" borderId="30" xfId="0" applyNumberFormat="1" applyFont="1" applyFill="1" applyBorder="1" applyAlignment="1">
      <alignment horizontal="center"/>
    </xf>
    <xf numFmtId="3" fontId="23" fillId="0" borderId="18" xfId="0" applyNumberFormat="1" applyFont="1" applyBorder="1" applyAlignment="1">
      <alignment horizontal="center"/>
    </xf>
    <xf numFmtId="3" fontId="23" fillId="33" borderId="17" xfId="0" applyNumberFormat="1" applyFont="1" applyFill="1" applyBorder="1" applyAlignment="1">
      <alignment horizontal="center"/>
    </xf>
    <xf numFmtId="3" fontId="23" fillId="40" borderId="15" xfId="0" applyNumberFormat="1" applyFont="1" applyFill="1" applyBorder="1" applyAlignment="1">
      <alignment horizontal="center"/>
    </xf>
    <xf numFmtId="3" fontId="23" fillId="0" borderId="20" xfId="0" applyNumberFormat="1" applyFont="1" applyBorder="1" applyAlignment="1">
      <alignment horizontal="center"/>
    </xf>
    <xf numFmtId="165" fontId="20" fillId="0" borderId="18" xfId="0" applyNumberFormat="1" applyFont="1" applyBorder="1" applyAlignment="1">
      <alignment horizontal="center"/>
    </xf>
    <xf numFmtId="165" fontId="23" fillId="33" borderId="17" xfId="1" applyNumberFormat="1" applyFont="1" applyFill="1" applyBorder="1" applyAlignment="1">
      <alignment horizontal="center"/>
    </xf>
    <xf numFmtId="165" fontId="23" fillId="40" borderId="15" xfId="1" applyNumberFormat="1" applyFont="1" applyFill="1" applyBorder="1" applyAlignment="1">
      <alignment horizontal="center"/>
    </xf>
    <xf numFmtId="165" fontId="23" fillId="0" borderId="20" xfId="1" applyNumberFormat="1" applyFont="1" applyFill="1" applyBorder="1" applyAlignment="1">
      <alignment horizontal="center"/>
    </xf>
    <xf numFmtId="1" fontId="30" fillId="0" borderId="18" xfId="0" applyNumberFormat="1" applyFont="1" applyBorder="1" applyAlignment="1">
      <alignment horizontal="center"/>
    </xf>
    <xf numFmtId="1" fontId="23" fillId="33" borderId="17" xfId="0" applyNumberFormat="1" applyFont="1" applyFill="1" applyBorder="1" applyAlignment="1">
      <alignment horizontal="center"/>
    </xf>
    <xf numFmtId="1" fontId="23" fillId="40" borderId="15" xfId="0" applyNumberFormat="1" applyFont="1" applyFill="1" applyBorder="1" applyAlignment="1">
      <alignment horizontal="center"/>
    </xf>
    <xf numFmtId="1" fontId="23" fillId="0" borderId="20" xfId="0" applyNumberFormat="1" applyFont="1" applyBorder="1" applyAlignment="1">
      <alignment horizontal="center"/>
    </xf>
    <xf numFmtId="0" fontId="30" fillId="33" borderId="39" xfId="0" applyFont="1" applyFill="1" applyBorder="1" applyAlignment="1">
      <alignment horizontal="center"/>
    </xf>
    <xf numFmtId="0" fontId="30" fillId="40" borderId="14" xfId="0" applyFont="1" applyFill="1" applyBorder="1" applyAlignment="1">
      <alignment horizontal="center"/>
    </xf>
    <xf numFmtId="0" fontId="30" fillId="0" borderId="19" xfId="0" applyFont="1" applyBorder="1" applyAlignment="1">
      <alignment horizontal="center"/>
    </xf>
    <xf numFmtId="1" fontId="20" fillId="0" borderId="18" xfId="0" applyNumberFormat="1" applyFont="1" applyBorder="1" applyAlignment="1">
      <alignment horizontal="center"/>
    </xf>
    <xf numFmtId="3" fontId="21" fillId="33" borderId="17" xfId="0" quotePrefix="1" applyNumberFormat="1" applyFont="1" applyFill="1" applyBorder="1" applyAlignment="1">
      <alignment horizontal="center" wrapText="1"/>
    </xf>
    <xf numFmtId="3" fontId="21" fillId="40" borderId="15" xfId="0" quotePrefix="1" applyNumberFormat="1" applyFont="1" applyFill="1" applyBorder="1" applyAlignment="1">
      <alignment horizontal="center"/>
    </xf>
    <xf numFmtId="3" fontId="21" fillId="0" borderId="20" xfId="0" quotePrefix="1" applyNumberFormat="1" applyFont="1" applyBorder="1" applyAlignment="1">
      <alignment horizontal="center"/>
    </xf>
    <xf numFmtId="165" fontId="23" fillId="33" borderId="30" xfId="1" applyNumberFormat="1" applyFont="1" applyFill="1" applyBorder="1" applyAlignment="1">
      <alignment horizontal="center"/>
    </xf>
    <xf numFmtId="165" fontId="23" fillId="40" borderId="0" xfId="1" applyNumberFormat="1" applyFont="1" applyFill="1" applyBorder="1" applyAlignment="1">
      <alignment horizontal="center"/>
    </xf>
    <xf numFmtId="165" fontId="23" fillId="0" borderId="18" xfId="1" applyNumberFormat="1" applyFont="1" applyFill="1" applyBorder="1" applyAlignment="1">
      <alignment horizontal="center"/>
    </xf>
    <xf numFmtId="2" fontId="20" fillId="33" borderId="39" xfId="0" applyNumberFormat="1" applyFont="1" applyFill="1" applyBorder="1" applyAlignment="1">
      <alignment horizontal="center"/>
    </xf>
    <xf numFmtId="2" fontId="20" fillId="40" borderId="14" xfId="0" applyNumberFormat="1" applyFont="1" applyFill="1" applyBorder="1" applyAlignment="1">
      <alignment horizontal="center"/>
    </xf>
    <xf numFmtId="2" fontId="20" fillId="0" borderId="19" xfId="0" applyNumberFormat="1" applyFont="1" applyBorder="1" applyAlignment="1">
      <alignment horizontal="center"/>
    </xf>
    <xf numFmtId="166" fontId="23" fillId="33" borderId="17" xfId="0" applyNumberFormat="1" applyFont="1" applyFill="1" applyBorder="1" applyAlignment="1">
      <alignment horizontal="center"/>
    </xf>
    <xf numFmtId="166" fontId="23" fillId="40" borderId="15" xfId="0" applyNumberFormat="1" applyFont="1" applyFill="1" applyBorder="1" applyAlignment="1">
      <alignment horizontal="center"/>
    </xf>
    <xf numFmtId="166" fontId="23" fillId="0" borderId="20" xfId="0" applyNumberFormat="1" applyFont="1" applyBorder="1" applyAlignment="1">
      <alignment horizontal="center"/>
    </xf>
    <xf numFmtId="2" fontId="20" fillId="40" borderId="15" xfId="0" applyNumberFormat="1" applyFont="1" applyFill="1" applyBorder="1" applyAlignment="1">
      <alignment horizontal="center"/>
    </xf>
    <xf numFmtId="2" fontId="20" fillId="0" borderId="20" xfId="0" applyNumberFormat="1" applyFont="1" applyBorder="1" applyAlignment="1">
      <alignment horizontal="center"/>
    </xf>
    <xf numFmtId="2" fontId="20" fillId="0" borderId="18" xfId="0" applyNumberFormat="1" applyFont="1" applyBorder="1" applyAlignment="1">
      <alignment horizontal="center"/>
    </xf>
    <xf numFmtId="0" fontId="30" fillId="33" borderId="17" xfId="0" applyFont="1" applyFill="1" applyBorder="1" applyAlignment="1">
      <alignment horizontal="center"/>
    </xf>
    <xf numFmtId="0" fontId="30" fillId="40" borderId="15" xfId="0" applyFont="1" applyFill="1" applyBorder="1" applyAlignment="1">
      <alignment horizontal="center"/>
    </xf>
    <xf numFmtId="0" fontId="30" fillId="0" borderId="20" xfId="0" applyFont="1" applyBorder="1" applyAlignment="1">
      <alignment horizontal="center"/>
    </xf>
    <xf numFmtId="0" fontId="24" fillId="33" borderId="40" xfId="0" applyFont="1" applyFill="1" applyBorder="1" applyAlignment="1">
      <alignment horizontal="center"/>
    </xf>
    <xf numFmtId="0" fontId="24" fillId="40" borderId="16" xfId="0" applyFont="1" applyFill="1" applyBorder="1" applyAlignment="1">
      <alignment horizontal="center"/>
    </xf>
    <xf numFmtId="0" fontId="24" fillId="0" borderId="41" xfId="0" applyFont="1" applyBorder="1" applyAlignment="1">
      <alignment horizontal="center"/>
    </xf>
    <xf numFmtId="0" fontId="20" fillId="40" borderId="16" xfId="0" applyFont="1" applyFill="1" applyBorder="1" applyAlignment="1">
      <alignment horizontal="center"/>
    </xf>
    <xf numFmtId="0" fontId="20" fillId="0" borderId="41" xfId="0" applyFont="1" applyBorder="1" applyAlignment="1">
      <alignment horizontal="center"/>
    </xf>
    <xf numFmtId="0" fontId="24" fillId="33" borderId="17" xfId="0" applyFont="1" applyFill="1" applyBorder="1" applyAlignment="1">
      <alignment horizontal="center"/>
    </xf>
    <xf numFmtId="0" fontId="24" fillId="40" borderId="15" xfId="0" applyFont="1" applyFill="1" applyBorder="1" applyAlignment="1">
      <alignment horizontal="center"/>
    </xf>
    <xf numFmtId="0" fontId="24" fillId="0" borderId="20" xfId="0" applyFont="1" applyBorder="1" applyAlignment="1">
      <alignment horizontal="center"/>
    </xf>
    <xf numFmtId="0" fontId="35" fillId="0" borderId="0" xfId="48" applyFont="1"/>
    <xf numFmtId="0" fontId="31" fillId="0" borderId="0" xfId="48"/>
    <xf numFmtId="0" fontId="34" fillId="0" borderId="0" xfId="48" applyFont="1"/>
    <xf numFmtId="0" fontId="23" fillId="0" borderId="0" xfId="48" applyFont="1"/>
    <xf numFmtId="0" fontId="37" fillId="0" borderId="0" xfId="48" applyFont="1"/>
    <xf numFmtId="0" fontId="24" fillId="0" borderId="0" xfId="48" applyFont="1"/>
    <xf numFmtId="0" fontId="26" fillId="0" borderId="27"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39" fillId="45" borderId="47" xfId="36" applyFont="1" applyFill="1" applyBorder="1" applyAlignment="1">
      <alignment horizontal="center" vertical="center" wrapText="1"/>
    </xf>
    <xf numFmtId="0" fontId="39" fillId="45" borderId="63" xfId="36" applyFont="1" applyFill="1" applyBorder="1" applyAlignment="1">
      <alignment horizontal="center" vertical="center" wrapText="1"/>
    </xf>
    <xf numFmtId="0" fontId="39" fillId="45" borderId="63" xfId="36" applyFont="1" applyFill="1" applyBorder="1" applyAlignment="1">
      <alignment horizontal="center" vertical="center"/>
    </xf>
    <xf numFmtId="0" fontId="39" fillId="45" borderId="62" xfId="36" applyFont="1" applyFill="1" applyBorder="1" applyAlignment="1">
      <alignment horizontal="center" vertical="center"/>
    </xf>
    <xf numFmtId="0" fontId="38" fillId="38" borderId="72" xfId="36" applyFont="1" applyFill="1" applyBorder="1" applyAlignment="1">
      <alignment horizontal="center" vertical="center" wrapText="1"/>
    </xf>
    <xf numFmtId="0" fontId="38" fillId="38" borderId="71" xfId="36" applyFont="1" applyFill="1" applyBorder="1" applyAlignment="1">
      <alignment horizontal="center" vertical="center" wrapText="1"/>
    </xf>
    <xf numFmtId="0" fontId="38" fillId="38" borderId="70" xfId="36" applyFont="1" applyFill="1" applyBorder="1" applyAlignment="1">
      <alignment horizontal="center" vertical="center" wrapText="1"/>
    </xf>
    <xf numFmtId="0" fontId="38" fillId="38" borderId="24" xfId="36" applyFont="1" applyFill="1" applyBorder="1" applyAlignment="1">
      <alignment horizontal="center" vertical="center" wrapText="1"/>
    </xf>
    <xf numFmtId="0" fontId="38" fillId="38" borderId="0" xfId="36" applyFont="1" applyFill="1" applyAlignment="1">
      <alignment horizontal="center" vertical="center" wrapText="1"/>
    </xf>
    <xf numFmtId="0" fontId="38" fillId="38" borderId="23" xfId="36" applyFont="1" applyFill="1" applyBorder="1" applyAlignment="1">
      <alignment horizontal="center" vertical="center" wrapText="1"/>
    </xf>
    <xf numFmtId="0" fontId="38" fillId="38" borderId="67" xfId="36" applyFont="1" applyFill="1" applyBorder="1" applyAlignment="1">
      <alignment horizontal="center" vertical="center" wrapText="1"/>
    </xf>
    <xf numFmtId="0" fontId="38" fillId="38" borderId="66" xfId="36" applyFont="1" applyFill="1" applyBorder="1" applyAlignment="1">
      <alignment horizontal="center" vertical="center" wrapText="1"/>
    </xf>
    <xf numFmtId="0" fontId="38" fillId="38" borderId="65" xfId="36" applyFont="1" applyFill="1" applyBorder="1" applyAlignment="1">
      <alignment horizontal="center" vertical="center" wrapText="1"/>
    </xf>
    <xf numFmtId="0" fontId="30" fillId="40" borderId="0" xfId="0" applyFont="1" applyFill="1" applyBorder="1" applyAlignment="1">
      <alignment horizontal="center"/>
    </xf>
    <xf numFmtId="0" fontId="0" fillId="40" borderId="0" xfId="0" applyFill="1" applyBorder="1" applyAlignment="1">
      <alignment horizontal="center"/>
    </xf>
    <xf numFmtId="164" fontId="20" fillId="40" borderId="0" xfId="0" applyNumberFormat="1" applyFont="1" applyFill="1" applyBorder="1" applyAlignment="1">
      <alignment horizontal="center"/>
    </xf>
    <xf numFmtId="3" fontId="20" fillId="40" borderId="0" xfId="0" applyNumberFormat="1" applyFont="1" applyFill="1" applyBorder="1" applyAlignment="1">
      <alignment horizontal="center"/>
    </xf>
    <xf numFmtId="2" fontId="24" fillId="40" borderId="0" xfId="0" applyNumberFormat="1" applyFont="1" applyFill="1" applyBorder="1" applyAlignment="1">
      <alignment horizontal="center"/>
    </xf>
    <xf numFmtId="2" fontId="24" fillId="35" borderId="0" xfId="0" applyNumberFormat="1" applyFont="1" applyFill="1" applyBorder="1" applyAlignment="1">
      <alignment horizontal="center"/>
    </xf>
    <xf numFmtId="0" fontId="20" fillId="40" borderId="0" xfId="0" applyFont="1" applyFill="1" applyBorder="1" applyAlignment="1">
      <alignment horizontal="center"/>
    </xf>
    <xf numFmtId="3" fontId="23" fillId="40" borderId="0" xfId="0" applyNumberFormat="1" applyFont="1" applyFill="1" applyBorder="1" applyAlignment="1">
      <alignment horizontal="center"/>
    </xf>
    <xf numFmtId="3" fontId="23" fillId="35" borderId="0" xfId="0" applyNumberFormat="1" applyFont="1" applyFill="1" applyBorder="1" applyAlignment="1">
      <alignment horizontal="center"/>
    </xf>
    <xf numFmtId="165" fontId="20" fillId="40" borderId="0" xfId="0" applyNumberFormat="1" applyFont="1" applyFill="1" applyBorder="1" applyAlignment="1">
      <alignment horizontal="center"/>
    </xf>
    <xf numFmtId="1" fontId="30" fillId="40" borderId="0" xfId="0" applyNumberFormat="1" applyFont="1" applyFill="1" applyBorder="1" applyAlignment="1">
      <alignment horizontal="center"/>
    </xf>
    <xf numFmtId="1" fontId="20" fillId="40" borderId="0" xfId="0" applyNumberFormat="1" applyFont="1" applyFill="1" applyBorder="1" applyAlignment="1">
      <alignment horizontal="center"/>
    </xf>
    <xf numFmtId="2" fontId="20" fillId="40" borderId="0" xfId="0" applyNumberFormat="1" applyFont="1" applyFill="1" applyBorder="1" applyAlignment="1">
      <alignment horizontal="center"/>
    </xf>
  </cellXfs>
  <cellStyles count="50">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8" xr:uid="{5A47FC22-60B7-4CAD-8635-7F945ED2134A}"/>
    <cellStyle name="60% - Accent2 2" xfId="40" xr:uid="{5AC523D5-BDF0-46CD-975D-CAECD359274F}"/>
    <cellStyle name="60% - Accent3 2" xfId="41" xr:uid="{4A69DCA3-8AAB-4D3D-A0E6-CD72FC3F9D03}"/>
    <cellStyle name="60% - Accent4 2" xfId="42" xr:uid="{E24E2103-8FDC-4A2D-A393-430BFB9D5C0F}"/>
    <cellStyle name="60% - Accent5 2" xfId="43" xr:uid="{1C8119C3-3615-40D8-9DAD-FF8D865CA16E}"/>
    <cellStyle name="60% - Accent6 2" xfId="44" xr:uid="{A08B5D24-60EA-4E15-9759-B9F004A16774}"/>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Comma 2" xfId="46" xr:uid="{5D4AE5EF-E93B-4708-BD18-A044B1060026}"/>
    <cellStyle name="Comma 2 2" xfId="39" xr:uid="{B60B3FE6-C037-43D6-AE4D-4BD258F439FC}"/>
    <cellStyle name="Comma 3" xfId="45" xr:uid="{9AEF1496-BC5A-42FA-A8B9-E90C0E12EA47}"/>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9" builtinId="20" customBuiltin="1"/>
    <cellStyle name="Linked Cell" xfId="12" builtinId="24" customBuiltin="1"/>
    <cellStyle name="Neutral 2" xfId="37" xr:uid="{A64BF9F3-525B-4DA5-A3AE-27494283B810}"/>
    <cellStyle name="Normal" xfId="0" builtinId="0"/>
    <cellStyle name="Normal 2" xfId="36" xr:uid="{06F67EF0-1997-4FD8-A43A-49F6D39DF6A7}"/>
    <cellStyle name="Normal 3" xfId="48" xr:uid="{F42F93ED-01D2-42E6-9248-EF8DBAF12DC5}"/>
    <cellStyle name="Note" xfId="15" builtinId="10" customBuiltin="1"/>
    <cellStyle name="Output" xfId="10" builtinId="21" customBuiltin="1"/>
    <cellStyle name="Percent" xfId="1" builtinId="5"/>
    <cellStyle name="Percent 2" xfId="49" xr:uid="{03E69AE0-9C8B-4DCB-ADBC-28C8FDE3C524}"/>
    <cellStyle name="Title" xfId="2" builtinId="15" customBuiltin="1"/>
    <cellStyle name="Total" xfId="17" builtinId="25" customBuiltin="1"/>
    <cellStyle name="Warning Text" xfId="14" builtinId="11" customBuiltin="1"/>
  </cellStyles>
  <dxfs count="1">
    <dxf>
      <fill>
        <patternFill>
          <bgColor rgb="FFFFFFBE"/>
        </patternFill>
      </fill>
    </dxf>
  </dxfs>
  <tableStyles count="0" defaultTableStyle="TableStyleMedium2" defaultPivotStyle="PivotStyleLight16"/>
  <colors>
    <mruColors>
      <color rgb="FFE6E600"/>
      <color rgb="FFA8A800"/>
      <color rgb="FFFFFFBE"/>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82CA-B790-4F46-88C0-F24BA2A1F511}">
  <sheetPr>
    <outlinePr summaryBelow="0" summaryRight="0"/>
  </sheetPr>
  <dimension ref="A1:R58"/>
  <sheetViews>
    <sheetView workbookViewId="0"/>
  </sheetViews>
  <sheetFormatPr defaultColWidth="12.5703125" defaultRowHeight="15.75" customHeight="1"/>
  <cols>
    <col min="1" max="1" width="12.5703125" style="185"/>
    <col min="2" max="2" width="26" style="185" customWidth="1"/>
    <col min="3" max="16384" width="12.5703125" style="185"/>
  </cols>
  <sheetData>
    <row r="1" spans="1:18" ht="12.75">
      <c r="A1" s="182" t="s">
        <v>150</v>
      </c>
      <c r="B1" s="183"/>
      <c r="C1" s="184"/>
      <c r="D1" s="184"/>
      <c r="E1" s="184"/>
      <c r="F1" s="184"/>
      <c r="G1" s="184"/>
      <c r="H1" s="184"/>
      <c r="I1" s="184"/>
      <c r="J1" s="184"/>
      <c r="K1" s="184"/>
      <c r="L1" s="184"/>
      <c r="M1" s="184"/>
      <c r="N1" s="184"/>
      <c r="O1" s="184"/>
      <c r="P1" s="184"/>
      <c r="Q1" s="184"/>
      <c r="R1" s="184"/>
    </row>
    <row r="2" spans="1:18" ht="12.75">
      <c r="A2" s="397" t="s">
        <v>276</v>
      </c>
      <c r="B2" s="396"/>
      <c r="C2" s="396"/>
      <c r="D2" s="396"/>
      <c r="E2" s="396"/>
      <c r="F2" s="396"/>
      <c r="G2" s="184"/>
      <c r="H2" s="184"/>
      <c r="I2" s="184"/>
      <c r="J2" s="184"/>
      <c r="K2" s="184"/>
      <c r="L2" s="184"/>
      <c r="M2" s="184"/>
      <c r="N2" s="184"/>
      <c r="O2" s="184"/>
      <c r="P2" s="184"/>
      <c r="Q2" s="184"/>
      <c r="R2" s="184"/>
    </row>
    <row r="3" spans="1:18" ht="12.75">
      <c r="A3" s="398" t="s">
        <v>277</v>
      </c>
      <c r="B3" s="396"/>
      <c r="C3" s="396"/>
      <c r="D3" s="184"/>
      <c r="E3" s="184"/>
      <c r="F3" s="184"/>
      <c r="G3" s="184"/>
      <c r="H3" s="184"/>
      <c r="I3" s="184"/>
      <c r="J3" s="184"/>
      <c r="K3" s="184"/>
      <c r="L3" s="184"/>
      <c r="M3" s="184"/>
      <c r="N3" s="184"/>
      <c r="O3" s="184"/>
      <c r="P3" s="184"/>
      <c r="Q3" s="184"/>
      <c r="R3" s="184"/>
    </row>
    <row r="4" spans="1:18" ht="12.75">
      <c r="A4" s="398" t="s">
        <v>278</v>
      </c>
      <c r="B4" s="396"/>
      <c r="C4" s="396"/>
      <c r="D4" s="396"/>
      <c r="E4" s="396"/>
      <c r="F4" s="396"/>
      <c r="G4" s="396"/>
      <c r="H4" s="184"/>
      <c r="I4" s="184"/>
      <c r="J4" s="184"/>
      <c r="K4" s="184"/>
      <c r="L4" s="184"/>
      <c r="M4" s="184"/>
      <c r="N4" s="184"/>
      <c r="O4" s="184"/>
      <c r="P4" s="184"/>
      <c r="Q4" s="184"/>
      <c r="R4" s="184"/>
    </row>
    <row r="5" spans="1:18" ht="12.75">
      <c r="A5" s="398" t="s">
        <v>279</v>
      </c>
      <c r="B5" s="396"/>
      <c r="C5" s="396"/>
      <c r="D5" s="396"/>
      <c r="E5" s="396"/>
      <c r="F5" s="396"/>
      <c r="G5" s="184"/>
      <c r="H5" s="184"/>
      <c r="I5" s="184"/>
      <c r="J5" s="184"/>
      <c r="K5" s="184"/>
      <c r="L5" s="184"/>
      <c r="M5" s="184"/>
      <c r="N5" s="184"/>
      <c r="O5" s="184"/>
      <c r="P5" s="184"/>
      <c r="Q5" s="184"/>
      <c r="R5" s="184"/>
    </row>
    <row r="6" spans="1:18" ht="12.75">
      <c r="A6" s="398" t="s">
        <v>280</v>
      </c>
      <c r="B6" s="396"/>
      <c r="C6" s="396"/>
      <c r="D6" s="396"/>
      <c r="E6" s="184"/>
      <c r="F6" s="184"/>
      <c r="G6" s="184"/>
      <c r="H6" s="184"/>
      <c r="I6" s="184"/>
      <c r="J6" s="184"/>
      <c r="K6" s="184"/>
      <c r="L6" s="184"/>
      <c r="M6" s="184"/>
      <c r="N6" s="184"/>
      <c r="O6" s="184"/>
      <c r="P6" s="184"/>
      <c r="Q6" s="184"/>
      <c r="R6" s="184"/>
    </row>
    <row r="7" spans="1:18" ht="12.75">
      <c r="A7" s="398" t="s">
        <v>281</v>
      </c>
      <c r="B7" s="396"/>
      <c r="C7" s="184"/>
      <c r="D7" s="184"/>
      <c r="E7" s="184"/>
      <c r="F7" s="184"/>
      <c r="G7" s="184"/>
      <c r="H7" s="184"/>
      <c r="I7" s="184"/>
      <c r="J7" s="184"/>
      <c r="K7" s="184"/>
      <c r="L7" s="184"/>
      <c r="M7" s="184"/>
      <c r="N7" s="184"/>
      <c r="O7" s="184"/>
      <c r="P7" s="184"/>
      <c r="Q7" s="184"/>
      <c r="R7" s="184"/>
    </row>
    <row r="8" spans="1:18" ht="12.75">
      <c r="A8" s="398" t="s">
        <v>282</v>
      </c>
      <c r="B8" s="396"/>
      <c r="C8" s="396"/>
      <c r="D8" s="396"/>
      <c r="E8" s="184"/>
      <c r="F8" s="184"/>
      <c r="G8" s="184"/>
      <c r="H8" s="184"/>
      <c r="I8" s="184"/>
      <c r="J8" s="184"/>
      <c r="K8" s="184"/>
      <c r="L8" s="184"/>
      <c r="M8" s="184"/>
      <c r="N8" s="184"/>
      <c r="O8" s="184"/>
      <c r="P8" s="184"/>
      <c r="Q8" s="184"/>
      <c r="R8" s="184"/>
    </row>
    <row r="9" spans="1:18" ht="12.75">
      <c r="A9" s="184"/>
      <c r="B9" s="184"/>
      <c r="C9" s="184"/>
      <c r="D9" s="184"/>
      <c r="E9" s="184"/>
      <c r="F9" s="184"/>
      <c r="G9" s="184"/>
      <c r="H9" s="184"/>
      <c r="I9" s="184"/>
      <c r="J9" s="184"/>
      <c r="K9" s="184"/>
      <c r="L9" s="184"/>
      <c r="M9" s="184"/>
      <c r="N9" s="184"/>
      <c r="O9" s="184"/>
      <c r="P9" s="184"/>
      <c r="Q9" s="184"/>
      <c r="R9" s="184"/>
    </row>
    <row r="10" spans="1:18" ht="12.75">
      <c r="A10" s="182" t="s">
        <v>283</v>
      </c>
      <c r="B10" s="183"/>
      <c r="C10" s="184"/>
      <c r="D10" s="184"/>
      <c r="E10" s="184"/>
      <c r="F10" s="184"/>
      <c r="G10" s="184"/>
      <c r="H10" s="184"/>
      <c r="I10" s="184"/>
      <c r="J10" s="184"/>
      <c r="K10" s="184"/>
      <c r="L10" s="184"/>
      <c r="M10" s="184"/>
      <c r="N10" s="184"/>
      <c r="O10" s="184"/>
      <c r="P10" s="184"/>
      <c r="Q10" s="184"/>
      <c r="R10" s="184"/>
    </row>
    <row r="11" spans="1:18" ht="12.75">
      <c r="A11" s="395" t="s">
        <v>284</v>
      </c>
      <c r="B11" s="396"/>
      <c r="C11" s="396"/>
      <c r="D11" s="396"/>
      <c r="E11" s="396"/>
      <c r="F11" s="187"/>
      <c r="G11" s="187"/>
      <c r="H11" s="187"/>
      <c r="I11" s="187"/>
      <c r="J11" s="187"/>
      <c r="K11" s="184"/>
      <c r="L11" s="184"/>
      <c r="M11" s="184"/>
      <c r="N11" s="184"/>
      <c r="O11" s="184"/>
      <c r="P11" s="184"/>
      <c r="Q11" s="184"/>
      <c r="R11" s="184"/>
    </row>
    <row r="12" spans="1:18" ht="12.75">
      <c r="A12" s="395" t="s">
        <v>285</v>
      </c>
      <c r="B12" s="396"/>
      <c r="C12" s="396"/>
      <c r="D12" s="396"/>
      <c r="E12" s="396"/>
      <c r="F12" s="396"/>
      <c r="G12" s="396"/>
      <c r="H12" s="396"/>
      <c r="I12" s="187"/>
      <c r="J12" s="187"/>
      <c r="K12" s="187"/>
      <c r="L12" s="187"/>
      <c r="M12" s="187"/>
      <c r="N12" s="184"/>
      <c r="O12" s="184"/>
      <c r="P12" s="184"/>
      <c r="Q12" s="184"/>
      <c r="R12" s="184"/>
    </row>
    <row r="13" spans="1:18" ht="12.75">
      <c r="A13" s="395" t="s">
        <v>286</v>
      </c>
      <c r="B13" s="396"/>
      <c r="C13" s="396"/>
      <c r="D13" s="396"/>
      <c r="E13" s="396"/>
      <c r="F13" s="396"/>
      <c r="G13" s="396"/>
      <c r="H13" s="396"/>
      <c r="I13" s="396"/>
      <c r="J13" s="396"/>
      <c r="K13" s="396"/>
      <c r="L13" s="396"/>
      <c r="M13" s="187"/>
      <c r="N13" s="187"/>
      <c r="O13" s="187"/>
      <c r="P13" s="187"/>
      <c r="Q13" s="187"/>
      <c r="R13" s="187"/>
    </row>
    <row r="14" spans="1:18" ht="12.75">
      <c r="A14" s="395" t="s">
        <v>287</v>
      </c>
      <c r="B14" s="396"/>
      <c r="C14" s="396"/>
      <c r="D14" s="396"/>
      <c r="E14" s="396"/>
      <c r="F14" s="396"/>
      <c r="G14" s="396"/>
      <c r="H14" s="396"/>
      <c r="I14" s="396"/>
      <c r="J14" s="396"/>
      <c r="K14" s="396"/>
      <c r="L14" s="187"/>
      <c r="M14" s="187"/>
      <c r="N14" s="187"/>
      <c r="O14" s="187"/>
      <c r="P14" s="187"/>
      <c r="Q14" s="187"/>
      <c r="R14" s="184"/>
    </row>
    <row r="15" spans="1:18" ht="12.75">
      <c r="A15" s="395" t="s">
        <v>151</v>
      </c>
      <c r="B15" s="396"/>
      <c r="C15" s="396"/>
      <c r="D15" s="396"/>
      <c r="E15" s="396"/>
      <c r="F15" s="396"/>
      <c r="G15" s="396"/>
      <c r="H15" s="396"/>
      <c r="I15" s="188"/>
      <c r="J15" s="188"/>
      <c r="K15" s="188"/>
      <c r="L15" s="188"/>
      <c r="M15" s="188"/>
      <c r="N15" s="188"/>
      <c r="O15" s="188"/>
      <c r="P15" s="188"/>
      <c r="Q15" s="188"/>
      <c r="R15" s="188"/>
    </row>
    <row r="16" spans="1:18" ht="12.75">
      <c r="A16" s="186"/>
      <c r="B16" s="188"/>
      <c r="C16" s="188"/>
      <c r="D16" s="188"/>
      <c r="E16" s="188"/>
      <c r="F16" s="188"/>
      <c r="G16" s="188"/>
      <c r="H16" s="188"/>
      <c r="I16" s="188"/>
      <c r="J16" s="188"/>
      <c r="K16" s="188"/>
      <c r="L16" s="188"/>
      <c r="M16" s="188"/>
      <c r="N16" s="188"/>
      <c r="O16" s="188"/>
      <c r="P16" s="188"/>
      <c r="Q16" s="188"/>
      <c r="R16" s="188"/>
    </row>
    <row r="17" spans="1:18" ht="12.75">
      <c r="A17" s="398" t="s">
        <v>288</v>
      </c>
      <c r="B17" s="396"/>
      <c r="C17" s="396"/>
      <c r="D17" s="396"/>
      <c r="E17" s="396"/>
      <c r="F17" s="396"/>
      <c r="G17" s="396"/>
      <c r="H17" s="396"/>
      <c r="I17" s="188"/>
      <c r="J17" s="188"/>
      <c r="K17" s="188"/>
      <c r="L17" s="188"/>
      <c r="M17" s="188"/>
      <c r="N17" s="188"/>
      <c r="O17" s="188"/>
      <c r="P17" s="188"/>
      <c r="Q17" s="188"/>
      <c r="R17" s="188"/>
    </row>
    <row r="18" spans="1:18" ht="12.75">
      <c r="A18" s="398" t="s">
        <v>289</v>
      </c>
      <c r="B18" s="396"/>
      <c r="C18" s="396"/>
      <c r="D18" s="396"/>
      <c r="E18" s="396"/>
      <c r="F18" s="184"/>
      <c r="G18" s="184"/>
      <c r="H18" s="184"/>
      <c r="I18" s="184"/>
      <c r="J18" s="184"/>
      <c r="K18" s="184"/>
      <c r="L18" s="184"/>
      <c r="M18" s="184"/>
      <c r="N18" s="184"/>
      <c r="O18" s="184"/>
      <c r="P18" s="184"/>
      <c r="Q18" s="184"/>
      <c r="R18" s="184"/>
    </row>
    <row r="19" spans="1:18" ht="12.75">
      <c r="A19" s="184"/>
      <c r="B19" s="184"/>
      <c r="C19" s="184"/>
      <c r="D19" s="184"/>
      <c r="E19" s="184"/>
      <c r="F19" s="184"/>
      <c r="G19" s="184"/>
      <c r="H19" s="184"/>
      <c r="I19" s="184"/>
      <c r="J19" s="184"/>
      <c r="K19" s="184"/>
      <c r="L19" s="184"/>
      <c r="M19" s="184"/>
      <c r="N19" s="184"/>
      <c r="O19" s="184"/>
      <c r="P19" s="184"/>
      <c r="Q19" s="184"/>
      <c r="R19" s="184"/>
    </row>
    <row r="20" spans="1:18" ht="12.75">
      <c r="A20" s="182" t="s">
        <v>153</v>
      </c>
      <c r="B20" s="183"/>
      <c r="C20" s="184"/>
      <c r="D20" s="184"/>
      <c r="E20" s="184"/>
      <c r="F20" s="184"/>
      <c r="G20" s="184"/>
      <c r="H20" s="184"/>
      <c r="I20" s="184"/>
      <c r="J20" s="184"/>
      <c r="K20" s="184"/>
      <c r="L20" s="184"/>
      <c r="M20" s="184"/>
      <c r="N20" s="184"/>
      <c r="O20" s="184"/>
      <c r="P20" s="184"/>
      <c r="Q20" s="184"/>
      <c r="R20" s="184"/>
    </row>
    <row r="21" spans="1:18" ht="12.75">
      <c r="A21" s="184" t="s">
        <v>154</v>
      </c>
      <c r="B21" s="398" t="s">
        <v>155</v>
      </c>
      <c r="C21" s="396"/>
      <c r="D21" s="396"/>
      <c r="E21" s="396"/>
      <c r="F21" s="396"/>
      <c r="G21" s="184"/>
      <c r="H21" s="184"/>
      <c r="I21" s="184"/>
      <c r="J21" s="184"/>
      <c r="K21" s="184"/>
      <c r="L21" s="184"/>
      <c r="M21" s="184"/>
      <c r="N21" s="184"/>
      <c r="O21" s="184"/>
      <c r="P21" s="184"/>
      <c r="Q21" s="184"/>
      <c r="R21" s="184"/>
    </row>
    <row r="22" spans="1:18" ht="12.75">
      <c r="A22" s="184"/>
      <c r="B22" s="184"/>
      <c r="C22" s="184"/>
      <c r="D22" s="184"/>
      <c r="E22" s="184"/>
      <c r="F22" s="184"/>
      <c r="G22" s="184"/>
      <c r="H22" s="184"/>
      <c r="I22" s="184"/>
      <c r="J22" s="184"/>
      <c r="K22" s="184"/>
      <c r="L22" s="184"/>
      <c r="M22" s="184"/>
      <c r="N22" s="184"/>
      <c r="O22" s="184"/>
      <c r="P22" s="184"/>
      <c r="Q22" s="184"/>
      <c r="R22" s="184"/>
    </row>
    <row r="23" spans="1:18" ht="15.75" customHeight="1">
      <c r="A23" s="184" t="s">
        <v>156</v>
      </c>
      <c r="B23" s="399" t="s">
        <v>157</v>
      </c>
      <c r="C23" s="396"/>
      <c r="D23" s="396"/>
      <c r="E23" s="396"/>
      <c r="F23" s="396"/>
      <c r="G23" s="396"/>
      <c r="H23" s="396"/>
      <c r="I23" s="396"/>
      <c r="J23" s="396"/>
      <c r="K23" s="396"/>
      <c r="L23" s="184"/>
      <c r="M23" s="184"/>
      <c r="N23" s="184"/>
      <c r="O23" s="184"/>
      <c r="P23" s="184"/>
      <c r="Q23" s="184"/>
      <c r="R23" s="184"/>
    </row>
    <row r="24" spans="1:18" ht="15.75" customHeight="1">
      <c r="A24" s="184"/>
      <c r="B24" s="189"/>
      <c r="C24" s="184"/>
      <c r="D24" s="184"/>
      <c r="E24" s="184"/>
      <c r="F24" s="184"/>
      <c r="G24" s="184"/>
      <c r="H24" s="184"/>
      <c r="I24" s="184"/>
      <c r="J24" s="184"/>
      <c r="K24" s="184"/>
      <c r="L24" s="184"/>
      <c r="M24" s="184"/>
      <c r="N24" s="184"/>
      <c r="O24" s="184"/>
      <c r="P24" s="184"/>
      <c r="Q24" s="184"/>
      <c r="R24" s="184"/>
    </row>
    <row r="25" spans="1:18" ht="15.75" customHeight="1">
      <c r="A25" s="184" t="s">
        <v>290</v>
      </c>
      <c r="B25" s="399" t="s">
        <v>291</v>
      </c>
      <c r="C25" s="396"/>
      <c r="D25" s="396"/>
      <c r="E25" s="396"/>
      <c r="F25" s="396"/>
      <c r="G25" s="396"/>
      <c r="H25" s="396"/>
      <c r="I25" s="184"/>
      <c r="J25" s="184"/>
      <c r="K25" s="184"/>
      <c r="L25" s="184"/>
      <c r="M25" s="184"/>
      <c r="N25" s="184"/>
      <c r="O25" s="184"/>
      <c r="P25" s="184"/>
      <c r="Q25" s="184"/>
      <c r="R25" s="184"/>
    </row>
    <row r="26" spans="1:18" ht="12.75">
      <c r="A26" s="184"/>
      <c r="B26" s="184"/>
      <c r="C26" s="184"/>
      <c r="D26" s="184"/>
      <c r="E26" s="184"/>
      <c r="F26" s="184"/>
      <c r="G26" s="184"/>
      <c r="H26" s="184"/>
      <c r="I26" s="184"/>
      <c r="J26" s="184"/>
      <c r="K26" s="184"/>
      <c r="L26" s="184"/>
      <c r="M26" s="184"/>
      <c r="N26" s="184"/>
      <c r="O26" s="184"/>
      <c r="P26" s="184"/>
      <c r="Q26" s="184"/>
      <c r="R26" s="184"/>
    </row>
    <row r="27" spans="1:18" ht="12.75">
      <c r="A27" s="184" t="s">
        <v>158</v>
      </c>
      <c r="B27" s="398" t="s">
        <v>159</v>
      </c>
      <c r="C27" s="396"/>
      <c r="D27" s="396"/>
      <c r="E27" s="396"/>
      <c r="F27" s="396"/>
      <c r="G27" s="396"/>
      <c r="H27" s="396"/>
      <c r="I27" s="184"/>
      <c r="J27" s="184"/>
      <c r="K27" s="184"/>
      <c r="L27" s="184"/>
      <c r="M27" s="184"/>
      <c r="N27" s="184"/>
      <c r="O27" s="184"/>
      <c r="P27" s="184"/>
      <c r="Q27" s="184"/>
      <c r="R27" s="184"/>
    </row>
    <row r="28" spans="1:18" ht="12.75">
      <c r="A28" s="184"/>
      <c r="B28" s="398" t="s">
        <v>160</v>
      </c>
      <c r="C28" s="396"/>
      <c r="D28" s="396"/>
      <c r="E28" s="184"/>
      <c r="F28" s="184"/>
      <c r="G28" s="184"/>
      <c r="H28" s="184"/>
      <c r="I28" s="184"/>
      <c r="J28" s="184"/>
      <c r="K28" s="184"/>
      <c r="L28" s="184"/>
      <c r="M28" s="184"/>
      <c r="N28" s="184"/>
      <c r="O28" s="184"/>
      <c r="P28" s="184"/>
      <c r="Q28" s="184"/>
      <c r="R28" s="184"/>
    </row>
    <row r="29" spans="1:18" ht="12.75">
      <c r="A29" s="184"/>
      <c r="B29" s="398" t="s">
        <v>161</v>
      </c>
      <c r="C29" s="396"/>
      <c r="D29" s="184"/>
      <c r="E29" s="184"/>
      <c r="F29" s="184"/>
      <c r="G29" s="184"/>
      <c r="H29" s="184"/>
      <c r="I29" s="184"/>
      <c r="J29" s="184"/>
      <c r="K29" s="184"/>
      <c r="L29" s="184"/>
      <c r="M29" s="184"/>
      <c r="N29" s="184"/>
      <c r="O29" s="184"/>
      <c r="P29" s="184"/>
      <c r="Q29" s="184"/>
      <c r="R29" s="184"/>
    </row>
    <row r="30" spans="1:18" ht="12.75">
      <c r="A30" s="184"/>
      <c r="B30" s="184"/>
      <c r="C30" s="184"/>
      <c r="D30" s="184"/>
      <c r="E30" s="184"/>
      <c r="F30" s="184"/>
      <c r="G30" s="184"/>
      <c r="H30" s="184"/>
      <c r="I30" s="184"/>
      <c r="J30" s="184"/>
      <c r="K30" s="184"/>
      <c r="L30" s="184"/>
      <c r="M30" s="184"/>
      <c r="N30" s="184"/>
      <c r="O30" s="184"/>
      <c r="P30" s="184"/>
      <c r="Q30" s="184"/>
      <c r="R30" s="184"/>
    </row>
    <row r="31" spans="1:18" ht="15.75" customHeight="1">
      <c r="A31" s="184" t="s">
        <v>292</v>
      </c>
      <c r="B31" s="399" t="s">
        <v>293</v>
      </c>
      <c r="C31" s="396"/>
      <c r="D31" s="396"/>
      <c r="E31" s="396"/>
      <c r="F31" s="396"/>
      <c r="G31" s="396"/>
      <c r="H31" s="184"/>
      <c r="I31" s="184"/>
      <c r="J31" s="184"/>
      <c r="K31" s="184"/>
      <c r="L31" s="184"/>
      <c r="M31" s="184"/>
      <c r="N31" s="184"/>
      <c r="O31" s="184"/>
      <c r="P31" s="184"/>
      <c r="Q31" s="184"/>
      <c r="R31" s="184"/>
    </row>
    <row r="32" spans="1:18" ht="12.75">
      <c r="A32" s="184"/>
      <c r="B32" s="184"/>
      <c r="C32" s="184"/>
      <c r="D32" s="184"/>
      <c r="E32" s="184"/>
      <c r="F32" s="184"/>
      <c r="G32" s="184"/>
      <c r="H32" s="184"/>
      <c r="I32" s="184"/>
      <c r="J32" s="184"/>
      <c r="K32" s="184"/>
      <c r="L32" s="184"/>
      <c r="M32" s="184"/>
      <c r="N32" s="184"/>
      <c r="O32" s="184"/>
      <c r="P32" s="184"/>
      <c r="Q32" s="184"/>
      <c r="R32" s="184"/>
    </row>
    <row r="33" spans="1:18" ht="12.75">
      <c r="A33" s="184" t="s">
        <v>294</v>
      </c>
      <c r="B33" s="400" t="s">
        <v>295</v>
      </c>
      <c r="C33" s="396"/>
      <c r="D33" s="396"/>
      <c r="E33" s="396"/>
      <c r="F33" s="396"/>
      <c r="G33" s="396"/>
      <c r="H33" s="184"/>
      <c r="I33" s="184"/>
      <c r="J33" s="184"/>
      <c r="K33" s="184"/>
      <c r="L33" s="184"/>
      <c r="M33" s="184"/>
      <c r="N33" s="184"/>
      <c r="O33" s="184"/>
      <c r="P33" s="184"/>
      <c r="Q33" s="184"/>
      <c r="R33" s="184"/>
    </row>
    <row r="34" spans="1:18" ht="12.75">
      <c r="A34" s="184"/>
      <c r="B34" s="398" t="s">
        <v>296</v>
      </c>
      <c r="C34" s="396"/>
      <c r="D34" s="396"/>
      <c r="E34" s="396"/>
      <c r="F34" s="396"/>
      <c r="G34" s="396"/>
      <c r="H34" s="396"/>
      <c r="I34" s="184"/>
      <c r="J34" s="184"/>
      <c r="K34" s="184"/>
      <c r="L34" s="184"/>
      <c r="M34" s="184"/>
      <c r="N34" s="184"/>
      <c r="O34" s="184"/>
      <c r="P34" s="184"/>
      <c r="Q34" s="184"/>
      <c r="R34" s="184"/>
    </row>
    <row r="35" spans="1:18" ht="12.75">
      <c r="A35" s="184"/>
      <c r="B35" s="398" t="s">
        <v>297</v>
      </c>
      <c r="C35" s="396"/>
      <c r="D35" s="396"/>
      <c r="E35" s="184"/>
      <c r="F35" s="184"/>
      <c r="G35" s="184"/>
      <c r="H35" s="184"/>
      <c r="I35" s="184"/>
      <c r="J35" s="184"/>
      <c r="K35" s="184"/>
      <c r="L35" s="184"/>
      <c r="M35" s="184"/>
      <c r="N35" s="184"/>
      <c r="O35" s="184"/>
      <c r="P35" s="184"/>
      <c r="Q35" s="184"/>
      <c r="R35" s="184"/>
    </row>
    <row r="36" spans="1:18" ht="12.75">
      <c r="A36" s="184"/>
      <c r="B36" s="184"/>
      <c r="C36" s="184"/>
      <c r="D36" s="184"/>
      <c r="E36" s="184"/>
      <c r="F36" s="184"/>
      <c r="G36" s="184"/>
      <c r="H36" s="184"/>
      <c r="I36" s="184"/>
      <c r="J36" s="184"/>
      <c r="K36" s="184"/>
      <c r="L36" s="184"/>
      <c r="M36" s="184"/>
      <c r="N36" s="184"/>
      <c r="O36" s="184"/>
      <c r="P36" s="184"/>
      <c r="Q36" s="184"/>
      <c r="R36" s="184"/>
    </row>
    <row r="37" spans="1:18" ht="12.75">
      <c r="A37" s="184" t="s">
        <v>162</v>
      </c>
      <c r="B37" s="398" t="s">
        <v>298</v>
      </c>
      <c r="C37" s="396"/>
      <c r="D37" s="396"/>
      <c r="E37" s="396"/>
      <c r="F37" s="396"/>
      <c r="G37" s="396"/>
      <c r="H37" s="184"/>
      <c r="I37" s="184"/>
      <c r="J37" s="184"/>
      <c r="K37" s="184"/>
      <c r="L37" s="184"/>
      <c r="M37" s="184"/>
      <c r="N37" s="184"/>
      <c r="O37" s="184"/>
      <c r="P37" s="184"/>
      <c r="Q37" s="184"/>
      <c r="R37" s="184"/>
    </row>
    <row r="38" spans="1:18" ht="12.75">
      <c r="A38" s="184"/>
      <c r="B38" s="184"/>
      <c r="C38" s="184"/>
      <c r="D38" s="184"/>
      <c r="E38" s="184"/>
      <c r="F38" s="184"/>
      <c r="G38" s="184"/>
      <c r="H38" s="184"/>
      <c r="I38" s="184"/>
      <c r="J38" s="184"/>
      <c r="K38" s="184"/>
      <c r="L38" s="184"/>
      <c r="M38" s="184"/>
      <c r="N38" s="184"/>
      <c r="O38" s="184"/>
      <c r="P38" s="184"/>
      <c r="Q38" s="184"/>
      <c r="R38" s="184"/>
    </row>
    <row r="39" spans="1:18" ht="12.75">
      <c r="A39" s="184" t="s">
        <v>299</v>
      </c>
      <c r="B39" s="398" t="s">
        <v>300</v>
      </c>
      <c r="C39" s="396"/>
      <c r="D39" s="396"/>
      <c r="E39" s="396"/>
      <c r="F39" s="396"/>
      <c r="G39" s="396"/>
      <c r="H39" s="184"/>
      <c r="I39" s="184"/>
      <c r="J39" s="184"/>
      <c r="K39" s="184"/>
      <c r="L39" s="184"/>
      <c r="M39" s="184"/>
      <c r="N39" s="184"/>
      <c r="O39" s="184"/>
      <c r="P39" s="184"/>
      <c r="Q39" s="184"/>
      <c r="R39" s="184"/>
    </row>
    <row r="40" spans="1:18" ht="12.75">
      <c r="A40" s="184"/>
      <c r="B40" s="184"/>
      <c r="C40" s="184"/>
      <c r="D40" s="184"/>
      <c r="E40" s="184"/>
      <c r="F40" s="184"/>
      <c r="G40" s="184"/>
      <c r="H40" s="184"/>
      <c r="I40" s="184"/>
      <c r="J40" s="184"/>
      <c r="K40" s="184"/>
      <c r="L40" s="184"/>
      <c r="M40" s="184"/>
      <c r="N40" s="184"/>
      <c r="O40" s="184"/>
      <c r="P40" s="184"/>
      <c r="Q40" s="184"/>
      <c r="R40" s="184"/>
    </row>
    <row r="41" spans="1:18" ht="12.75">
      <c r="A41" s="184"/>
      <c r="B41" s="184"/>
      <c r="C41" s="184"/>
      <c r="D41" s="184"/>
      <c r="E41" s="184"/>
      <c r="F41" s="184"/>
      <c r="G41" s="184"/>
      <c r="H41" s="184"/>
      <c r="I41" s="184"/>
      <c r="J41" s="184"/>
      <c r="K41" s="184"/>
      <c r="L41" s="184"/>
      <c r="M41" s="184"/>
      <c r="N41" s="184"/>
      <c r="O41" s="184"/>
      <c r="P41" s="184"/>
      <c r="Q41" s="184"/>
      <c r="R41" s="184"/>
    </row>
    <row r="42" spans="1:18" ht="12.75">
      <c r="A42" s="182" t="s">
        <v>163</v>
      </c>
      <c r="B42" s="183"/>
      <c r="C42" s="184"/>
      <c r="D42" s="184"/>
      <c r="E42" s="184"/>
      <c r="F42" s="184"/>
      <c r="G42" s="184"/>
      <c r="H42" s="184"/>
      <c r="I42" s="184"/>
      <c r="J42" s="184"/>
      <c r="K42" s="184"/>
      <c r="L42" s="184"/>
      <c r="M42" s="184"/>
      <c r="N42" s="184"/>
      <c r="O42" s="184"/>
      <c r="P42" s="184"/>
      <c r="Q42" s="184"/>
      <c r="R42" s="184"/>
    </row>
    <row r="43" spans="1:18" ht="12.75">
      <c r="A43" s="398" t="s">
        <v>301</v>
      </c>
      <c r="B43" s="396"/>
      <c r="C43" s="396"/>
      <c r="D43" s="396"/>
      <c r="E43" s="396"/>
      <c r="F43" s="396"/>
      <c r="G43" s="396"/>
      <c r="H43" s="396"/>
      <c r="I43" s="396"/>
      <c r="J43" s="396"/>
      <c r="K43" s="396"/>
      <c r="L43" s="396"/>
      <c r="M43" s="184"/>
      <c r="N43" s="184"/>
      <c r="O43" s="184"/>
      <c r="P43" s="184"/>
      <c r="Q43" s="184"/>
      <c r="R43" s="184"/>
    </row>
    <row r="44" spans="1:18" ht="12.75">
      <c r="A44" s="397" t="s">
        <v>302</v>
      </c>
      <c r="B44" s="396"/>
      <c r="C44" s="396"/>
      <c r="D44" s="396"/>
      <c r="E44" s="396"/>
      <c r="F44" s="396"/>
      <c r="G44" s="396"/>
      <c r="H44" s="396"/>
      <c r="I44" s="396"/>
      <c r="J44" s="184"/>
      <c r="K44" s="184"/>
      <c r="L44" s="184"/>
      <c r="M44" s="184"/>
      <c r="N44" s="184"/>
      <c r="O44" s="184"/>
      <c r="P44" s="184"/>
      <c r="Q44" s="184"/>
      <c r="R44" s="184"/>
    </row>
    <row r="45" spans="1:18" ht="15">
      <c r="A45" s="399" t="s">
        <v>303</v>
      </c>
      <c r="B45" s="396"/>
      <c r="C45" s="396"/>
      <c r="D45" s="396"/>
      <c r="E45" s="396"/>
      <c r="F45" s="396"/>
      <c r="G45" s="396"/>
      <c r="H45" s="396"/>
      <c r="I45" s="396"/>
      <c r="J45" s="184"/>
      <c r="K45" s="184"/>
      <c r="L45" s="184"/>
      <c r="M45" s="184"/>
      <c r="N45" s="184"/>
      <c r="O45" s="184"/>
      <c r="P45" s="184"/>
      <c r="Q45" s="184"/>
      <c r="R45" s="184"/>
    </row>
    <row r="46" spans="1:18" ht="12.75">
      <c r="A46" s="184"/>
      <c r="B46" s="184"/>
      <c r="C46" s="184"/>
      <c r="D46" s="184"/>
      <c r="E46" s="184"/>
      <c r="F46" s="184"/>
      <c r="G46" s="184"/>
      <c r="H46" s="184"/>
      <c r="I46" s="184"/>
      <c r="J46" s="184"/>
      <c r="K46" s="184"/>
      <c r="L46" s="184"/>
      <c r="M46" s="184"/>
      <c r="N46" s="184"/>
      <c r="O46" s="184"/>
      <c r="P46" s="184"/>
      <c r="Q46" s="184"/>
      <c r="R46" s="184"/>
    </row>
    <row r="47" spans="1:18" ht="12.75">
      <c r="A47" s="184"/>
      <c r="B47" s="184"/>
      <c r="C47" s="184"/>
      <c r="D47" s="184"/>
      <c r="E47" s="184"/>
      <c r="F47" s="184"/>
      <c r="G47" s="184"/>
      <c r="H47" s="184"/>
      <c r="I47" s="184"/>
      <c r="J47" s="184"/>
      <c r="K47" s="184"/>
      <c r="L47" s="184"/>
      <c r="M47" s="184"/>
      <c r="N47" s="184"/>
      <c r="O47" s="184"/>
      <c r="P47" s="184"/>
      <c r="Q47" s="184"/>
      <c r="R47" s="184"/>
    </row>
    <row r="48" spans="1:18" ht="12.75">
      <c r="A48" s="184"/>
      <c r="B48" s="184"/>
      <c r="C48" s="184"/>
      <c r="D48" s="184"/>
      <c r="E48" s="184"/>
      <c r="F48" s="184"/>
      <c r="G48" s="184"/>
      <c r="H48" s="184"/>
      <c r="I48" s="184"/>
      <c r="J48" s="184"/>
      <c r="K48" s="184"/>
      <c r="L48" s="184"/>
      <c r="M48" s="184"/>
      <c r="N48" s="184"/>
      <c r="O48" s="184"/>
      <c r="P48" s="184"/>
      <c r="Q48" s="184"/>
      <c r="R48" s="184"/>
    </row>
    <row r="49" spans="1:18" ht="12.75">
      <c r="A49" s="184"/>
      <c r="B49" s="184"/>
      <c r="C49" s="184"/>
      <c r="D49" s="184"/>
      <c r="E49" s="184"/>
      <c r="F49" s="184"/>
      <c r="G49" s="184"/>
      <c r="H49" s="184"/>
      <c r="I49" s="184"/>
      <c r="J49" s="184"/>
      <c r="K49" s="184"/>
      <c r="L49" s="184"/>
      <c r="M49" s="184"/>
      <c r="N49" s="184"/>
      <c r="O49" s="184"/>
      <c r="P49" s="184"/>
      <c r="Q49" s="184"/>
      <c r="R49" s="184"/>
    </row>
    <row r="50" spans="1:18" ht="12.75">
      <c r="A50" s="184"/>
      <c r="B50" s="184"/>
      <c r="C50" s="184"/>
      <c r="D50" s="184"/>
      <c r="E50" s="184"/>
      <c r="F50" s="184"/>
      <c r="G50" s="184"/>
      <c r="H50" s="184"/>
      <c r="I50" s="184"/>
      <c r="J50" s="184"/>
      <c r="K50" s="184"/>
      <c r="L50" s="184"/>
      <c r="M50" s="184"/>
      <c r="N50" s="184"/>
      <c r="O50" s="184"/>
      <c r="P50" s="184"/>
      <c r="Q50" s="184"/>
      <c r="R50" s="184"/>
    </row>
    <row r="51" spans="1:18" ht="12.75">
      <c r="A51" s="184"/>
      <c r="B51" s="184"/>
      <c r="C51" s="184"/>
      <c r="D51" s="184"/>
      <c r="E51" s="184"/>
      <c r="F51" s="184"/>
      <c r="G51" s="184"/>
      <c r="H51" s="184"/>
      <c r="I51" s="184"/>
      <c r="J51" s="184"/>
      <c r="K51" s="184"/>
      <c r="L51" s="184"/>
      <c r="M51" s="184"/>
      <c r="N51" s="184"/>
      <c r="O51" s="184"/>
      <c r="P51" s="184"/>
      <c r="Q51" s="184"/>
      <c r="R51" s="184"/>
    </row>
    <row r="52" spans="1:18" ht="12.75">
      <c r="A52" s="184"/>
      <c r="B52" s="184"/>
      <c r="C52" s="184"/>
      <c r="D52" s="184"/>
      <c r="E52" s="184"/>
      <c r="F52" s="184"/>
      <c r="G52" s="184"/>
      <c r="H52" s="184"/>
      <c r="I52" s="184"/>
      <c r="J52" s="184"/>
      <c r="K52" s="184"/>
      <c r="L52" s="184"/>
      <c r="M52" s="184"/>
      <c r="N52" s="184"/>
      <c r="O52" s="184"/>
      <c r="P52" s="184"/>
      <c r="Q52" s="184"/>
      <c r="R52" s="184"/>
    </row>
    <row r="53" spans="1:18" ht="12.75">
      <c r="A53" s="184"/>
      <c r="B53" s="184"/>
      <c r="C53" s="184"/>
      <c r="D53" s="184"/>
      <c r="E53" s="184"/>
      <c r="F53" s="184"/>
      <c r="G53" s="184"/>
      <c r="H53" s="184"/>
      <c r="I53" s="184"/>
      <c r="J53" s="184"/>
      <c r="K53" s="184"/>
      <c r="L53" s="184"/>
      <c r="M53" s="184"/>
      <c r="N53" s="184"/>
      <c r="O53" s="184"/>
      <c r="P53" s="184"/>
      <c r="Q53" s="184"/>
      <c r="R53" s="184"/>
    </row>
    <row r="54" spans="1:18" ht="12.75">
      <c r="A54" s="184"/>
      <c r="B54" s="184"/>
      <c r="C54" s="184"/>
      <c r="D54" s="184"/>
      <c r="E54" s="184"/>
      <c r="F54" s="184"/>
      <c r="G54" s="184"/>
      <c r="H54" s="184"/>
      <c r="I54" s="184"/>
      <c r="J54" s="184"/>
      <c r="K54" s="184"/>
      <c r="L54" s="184"/>
      <c r="M54" s="184"/>
      <c r="N54" s="184"/>
      <c r="O54" s="184"/>
      <c r="P54" s="184"/>
      <c r="Q54" s="184"/>
      <c r="R54" s="184"/>
    </row>
    <row r="55" spans="1:18" ht="12.75">
      <c r="A55" s="184"/>
      <c r="B55" s="184"/>
      <c r="C55" s="184"/>
      <c r="D55" s="184"/>
      <c r="E55" s="184"/>
      <c r="F55" s="184"/>
      <c r="G55" s="184"/>
      <c r="H55" s="184"/>
      <c r="I55" s="184"/>
      <c r="J55" s="184"/>
      <c r="K55" s="184"/>
      <c r="L55" s="184"/>
      <c r="M55" s="184"/>
      <c r="N55" s="184"/>
      <c r="O55" s="184"/>
      <c r="P55" s="184"/>
      <c r="Q55" s="184"/>
      <c r="R55" s="184"/>
    </row>
    <row r="56" spans="1:18" ht="12.75">
      <c r="A56" s="184"/>
      <c r="B56" s="184"/>
      <c r="C56" s="184"/>
      <c r="D56" s="184"/>
      <c r="E56" s="184"/>
      <c r="F56" s="184"/>
      <c r="G56" s="184"/>
      <c r="H56" s="184"/>
      <c r="I56" s="184"/>
      <c r="J56" s="184"/>
      <c r="K56" s="184"/>
      <c r="L56" s="184"/>
      <c r="M56" s="184"/>
      <c r="N56" s="184"/>
      <c r="O56" s="184"/>
      <c r="P56" s="184"/>
      <c r="Q56" s="184"/>
      <c r="R56" s="184"/>
    </row>
    <row r="57" spans="1:18" ht="12.75">
      <c r="A57" s="184"/>
      <c r="B57" s="184"/>
      <c r="C57" s="184"/>
      <c r="D57" s="184"/>
      <c r="E57" s="184"/>
      <c r="F57" s="184"/>
      <c r="G57" s="184"/>
      <c r="H57" s="184"/>
      <c r="I57" s="184"/>
      <c r="J57" s="184"/>
      <c r="K57" s="184"/>
      <c r="L57" s="184"/>
      <c r="M57" s="184"/>
      <c r="N57" s="184"/>
      <c r="O57" s="184"/>
      <c r="P57" s="184"/>
      <c r="Q57" s="184"/>
      <c r="R57" s="184"/>
    </row>
    <row r="58" spans="1:18" ht="12.75">
      <c r="A58" s="190"/>
      <c r="B58" s="184"/>
      <c r="C58" s="184"/>
      <c r="D58" s="184"/>
      <c r="E58" s="184"/>
      <c r="F58" s="184"/>
      <c r="G58" s="184"/>
      <c r="H58" s="184"/>
      <c r="I58" s="184"/>
      <c r="J58" s="184"/>
      <c r="K58" s="184"/>
      <c r="L58" s="184"/>
      <c r="M58" s="184"/>
      <c r="N58" s="184"/>
      <c r="O58" s="184"/>
      <c r="P58" s="184"/>
      <c r="Q58" s="184"/>
      <c r="R58" s="184"/>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xr:uid="{51456D10-615A-4740-888C-5C4DF94C67F7}"/>
    <hyperlink ref="B23" r:id="rId2" xr:uid="{A394247C-5D5D-463B-96A1-D73DCD16FC40}"/>
    <hyperlink ref="B25" r:id="rId3" xr:uid="{34D97A9E-2C49-444D-8FDA-4FBAFE7C2970}"/>
    <hyperlink ref="B31" r:id="rId4" xr:uid="{55250603-FBF9-4E5D-AE69-280A5C516C42}"/>
    <hyperlink ref="A44" r:id="rId5" xr:uid="{5BE9F892-D832-4CEE-8B60-F249CB5D3CEF}"/>
    <hyperlink ref="A45" r:id="rId6" xr:uid="{E312CC46-D29B-4002-AD31-181D081AEF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799F5-FB89-4548-A898-CFADB80DCBE1}">
  <dimension ref="A1:V41"/>
  <sheetViews>
    <sheetView workbookViewId="0">
      <selection activeCell="J14" sqref="J14"/>
    </sheetView>
  </sheetViews>
  <sheetFormatPr defaultRowHeight="12.75"/>
  <cols>
    <col min="1" max="1" width="12.5703125" style="91" bestFit="1" customWidth="1"/>
    <col min="2" max="21" width="9.140625" style="91"/>
    <col min="22" max="22" width="13.85546875" style="91" bestFit="1" customWidth="1"/>
    <col min="23" max="16384" width="9.140625" style="91"/>
  </cols>
  <sheetData>
    <row r="1" spans="1:22" s="107" customFormat="1" ht="15" customHeight="1" thickBot="1">
      <c r="A1" s="105" t="s">
        <v>85</v>
      </c>
      <c r="B1" s="105" t="s">
        <v>86</v>
      </c>
      <c r="C1" s="105" t="s">
        <v>87</v>
      </c>
      <c r="D1" s="191" t="s">
        <v>88</v>
      </c>
      <c r="E1" s="105" t="s">
        <v>89</v>
      </c>
      <c r="F1" s="105" t="s">
        <v>90</v>
      </c>
      <c r="G1" s="105" t="s">
        <v>91</v>
      </c>
      <c r="H1" s="105" t="s">
        <v>92</v>
      </c>
      <c r="I1" s="192" t="s">
        <v>93</v>
      </c>
      <c r="J1" s="191" t="s">
        <v>94</v>
      </c>
      <c r="K1" s="105" t="s">
        <v>95</v>
      </c>
      <c r="L1" s="105" t="s">
        <v>96</v>
      </c>
      <c r="M1" s="105" t="s">
        <v>97</v>
      </c>
      <c r="N1" s="193" t="s">
        <v>98</v>
      </c>
      <c r="O1" s="105" t="s">
        <v>99</v>
      </c>
      <c r="P1" s="105" t="s">
        <v>100</v>
      </c>
      <c r="Q1" s="105" t="s">
        <v>101</v>
      </c>
      <c r="R1" s="193" t="s">
        <v>102</v>
      </c>
      <c r="S1" s="105" t="s">
        <v>103</v>
      </c>
      <c r="T1" s="105" t="s">
        <v>104</v>
      </c>
      <c r="U1" s="192" t="s">
        <v>105</v>
      </c>
      <c r="V1" s="106" t="s">
        <v>106</v>
      </c>
    </row>
    <row r="2" spans="1:22" ht="15" customHeight="1" thickTop="1">
      <c r="A2" s="108" t="s">
        <v>107</v>
      </c>
      <c r="B2" s="108" t="s">
        <v>108</v>
      </c>
      <c r="C2" s="108" t="s">
        <v>109</v>
      </c>
      <c r="D2" s="108">
        <v>0.81870002746582027</v>
      </c>
      <c r="E2" s="108">
        <v>2864</v>
      </c>
      <c r="F2" s="108">
        <v>2310</v>
      </c>
      <c r="G2" s="108">
        <v>1718</v>
      </c>
      <c r="H2" s="108">
        <v>3498.2287821158875</v>
      </c>
      <c r="I2" s="108">
        <v>2821.5462593183311</v>
      </c>
      <c r="J2" s="108">
        <v>1295</v>
      </c>
      <c r="K2" s="108">
        <v>405</v>
      </c>
      <c r="L2" s="108">
        <v>50</v>
      </c>
      <c r="M2" s="108">
        <v>25</v>
      </c>
      <c r="N2" s="194">
        <v>1.9305019305019305E-2</v>
      </c>
      <c r="O2" s="108">
        <v>680</v>
      </c>
      <c r="P2" s="108">
        <v>125</v>
      </c>
      <c r="Q2" s="108">
        <v>805</v>
      </c>
      <c r="R2" s="194">
        <v>0.6216216216216216</v>
      </c>
      <c r="S2" s="108">
        <v>0</v>
      </c>
      <c r="T2" s="108">
        <v>0</v>
      </c>
      <c r="U2" s="108">
        <v>10</v>
      </c>
      <c r="V2" s="108" t="s">
        <v>68</v>
      </c>
    </row>
    <row r="3" spans="1:22" ht="15" customHeight="1">
      <c r="A3" s="108" t="s">
        <v>110</v>
      </c>
      <c r="B3" s="108" t="s">
        <v>108</v>
      </c>
      <c r="C3" s="108" t="s">
        <v>109</v>
      </c>
      <c r="D3" s="108">
        <v>1.010999984741211</v>
      </c>
      <c r="E3" s="108">
        <v>1254</v>
      </c>
      <c r="F3" s="108">
        <v>1513</v>
      </c>
      <c r="G3" s="108">
        <v>606</v>
      </c>
      <c r="H3" s="108">
        <v>1240.3561018064611</v>
      </c>
      <c r="I3" s="108">
        <v>1496.5381036947172</v>
      </c>
      <c r="J3" s="108">
        <v>815</v>
      </c>
      <c r="K3" s="108">
        <v>190</v>
      </c>
      <c r="L3" s="108">
        <v>25</v>
      </c>
      <c r="M3" s="108">
        <v>15</v>
      </c>
      <c r="N3" s="194">
        <v>1.8404907975460124E-2</v>
      </c>
      <c r="O3" s="108">
        <v>510</v>
      </c>
      <c r="P3" s="108">
        <v>60</v>
      </c>
      <c r="Q3" s="108">
        <v>570</v>
      </c>
      <c r="R3" s="194">
        <v>0.69938650306748462</v>
      </c>
      <c r="S3" s="108">
        <v>0</v>
      </c>
      <c r="T3" s="108">
        <v>10</v>
      </c>
      <c r="U3" s="108">
        <v>0</v>
      </c>
      <c r="V3" s="108" t="s">
        <v>68</v>
      </c>
    </row>
    <row r="4" spans="1:22" ht="15" customHeight="1">
      <c r="A4" s="108" t="s">
        <v>111</v>
      </c>
      <c r="B4" s="108" t="s">
        <v>108</v>
      </c>
      <c r="C4" s="108" t="s">
        <v>109</v>
      </c>
      <c r="D4" s="108">
        <v>1.3385000610351563</v>
      </c>
      <c r="E4" s="108">
        <v>2877</v>
      </c>
      <c r="F4" s="108">
        <v>1442</v>
      </c>
      <c r="G4" s="108">
        <v>1127</v>
      </c>
      <c r="H4" s="108">
        <v>2149.4208956367274</v>
      </c>
      <c r="I4" s="108">
        <v>1077.3253150879948</v>
      </c>
      <c r="J4" s="108">
        <v>1325</v>
      </c>
      <c r="K4" s="108">
        <v>630</v>
      </c>
      <c r="L4" s="108">
        <v>100</v>
      </c>
      <c r="M4" s="108">
        <v>20</v>
      </c>
      <c r="N4" s="194">
        <v>1.509433962264151E-2</v>
      </c>
      <c r="O4" s="108">
        <v>460</v>
      </c>
      <c r="P4" s="108">
        <v>90</v>
      </c>
      <c r="Q4" s="108">
        <v>550</v>
      </c>
      <c r="R4" s="194">
        <v>0.41509433962264153</v>
      </c>
      <c r="S4" s="108">
        <v>0</v>
      </c>
      <c r="T4" s="108">
        <v>0</v>
      </c>
      <c r="U4" s="108">
        <v>10</v>
      </c>
      <c r="V4" s="108" t="s">
        <v>68</v>
      </c>
    </row>
    <row r="5" spans="1:22" ht="15" customHeight="1">
      <c r="A5" s="109" t="s">
        <v>112</v>
      </c>
      <c r="B5" s="109" t="s">
        <v>108</v>
      </c>
      <c r="C5" s="109" t="s">
        <v>109</v>
      </c>
      <c r="D5" s="109">
        <v>1.6317999267578125</v>
      </c>
      <c r="E5" s="109">
        <v>2739</v>
      </c>
      <c r="F5" s="109">
        <v>1422</v>
      </c>
      <c r="G5" s="109">
        <v>1310</v>
      </c>
      <c r="H5" s="109">
        <v>1678.5145991776449</v>
      </c>
      <c r="I5" s="109">
        <v>871.43036145695919</v>
      </c>
      <c r="J5" s="109">
        <v>1245</v>
      </c>
      <c r="K5" s="109">
        <v>755</v>
      </c>
      <c r="L5" s="109">
        <v>110</v>
      </c>
      <c r="M5" s="109">
        <v>170</v>
      </c>
      <c r="N5" s="195">
        <v>0.13654618473895583</v>
      </c>
      <c r="O5" s="109">
        <v>120</v>
      </c>
      <c r="P5" s="109">
        <v>65</v>
      </c>
      <c r="Q5" s="109">
        <v>185</v>
      </c>
      <c r="R5" s="195">
        <v>0.14859437751004015</v>
      </c>
      <c r="S5" s="109">
        <v>0</v>
      </c>
      <c r="T5" s="109">
        <v>10</v>
      </c>
      <c r="U5" s="109">
        <v>25</v>
      </c>
      <c r="V5" s="109" t="s">
        <v>67</v>
      </c>
    </row>
    <row r="6" spans="1:22" ht="15" customHeight="1">
      <c r="A6" s="109" t="s">
        <v>113</v>
      </c>
      <c r="B6" s="109" t="s">
        <v>108</v>
      </c>
      <c r="C6" s="109" t="s">
        <v>109</v>
      </c>
      <c r="D6" s="109">
        <v>3.1447000122070312</v>
      </c>
      <c r="E6" s="109">
        <v>5394</v>
      </c>
      <c r="F6" s="109">
        <v>2901</v>
      </c>
      <c r="G6" s="109">
        <v>2690</v>
      </c>
      <c r="H6" s="109">
        <v>1715.2669504441387</v>
      </c>
      <c r="I6" s="109">
        <v>922.50452785288212</v>
      </c>
      <c r="J6" s="109">
        <v>2280</v>
      </c>
      <c r="K6" s="109">
        <v>1395</v>
      </c>
      <c r="L6" s="109">
        <v>265</v>
      </c>
      <c r="M6" s="109">
        <v>355</v>
      </c>
      <c r="N6" s="195">
        <v>0.15570175438596492</v>
      </c>
      <c r="O6" s="109">
        <v>220</v>
      </c>
      <c r="P6" s="109">
        <v>15</v>
      </c>
      <c r="Q6" s="109">
        <v>235</v>
      </c>
      <c r="R6" s="195">
        <v>0.10307017543859649</v>
      </c>
      <c r="S6" s="109">
        <v>0</v>
      </c>
      <c r="T6" s="109">
        <v>15</v>
      </c>
      <c r="U6" s="109">
        <v>10</v>
      </c>
      <c r="V6" s="109" t="s">
        <v>67</v>
      </c>
    </row>
    <row r="7" spans="1:22" ht="15" customHeight="1">
      <c r="A7" s="109" t="s">
        <v>114</v>
      </c>
      <c r="B7" s="109" t="s">
        <v>108</v>
      </c>
      <c r="C7" s="109" t="s">
        <v>109</v>
      </c>
      <c r="D7" s="109">
        <v>1.1598999786376953</v>
      </c>
      <c r="E7" s="109">
        <v>3671</v>
      </c>
      <c r="F7" s="109">
        <v>1886</v>
      </c>
      <c r="G7" s="109">
        <v>1800</v>
      </c>
      <c r="H7" s="109">
        <v>3164.9280693250776</v>
      </c>
      <c r="I7" s="109">
        <v>1626.0022715192308</v>
      </c>
      <c r="J7" s="109">
        <v>1395</v>
      </c>
      <c r="K7" s="109">
        <v>820</v>
      </c>
      <c r="L7" s="109">
        <v>130</v>
      </c>
      <c r="M7" s="109">
        <v>180</v>
      </c>
      <c r="N7" s="195">
        <v>0.12903225806451613</v>
      </c>
      <c r="O7" s="109">
        <v>150</v>
      </c>
      <c r="P7" s="109">
        <v>100</v>
      </c>
      <c r="Q7" s="109">
        <v>250</v>
      </c>
      <c r="R7" s="195">
        <v>0.17921146953405018</v>
      </c>
      <c r="S7" s="109">
        <v>0</v>
      </c>
      <c r="T7" s="109">
        <v>0</v>
      </c>
      <c r="U7" s="109">
        <v>10</v>
      </c>
      <c r="V7" s="109" t="s">
        <v>67</v>
      </c>
    </row>
    <row r="8" spans="1:22" ht="15" customHeight="1">
      <c r="A8" s="108" t="s">
        <v>115</v>
      </c>
      <c r="B8" s="108" t="s">
        <v>108</v>
      </c>
      <c r="C8" s="108" t="s">
        <v>109</v>
      </c>
      <c r="D8" s="108">
        <v>0.95220001220703121</v>
      </c>
      <c r="E8" s="108">
        <v>3877</v>
      </c>
      <c r="F8" s="108">
        <v>2556</v>
      </c>
      <c r="G8" s="108">
        <v>2154</v>
      </c>
      <c r="H8" s="108">
        <v>4071.623556288137</v>
      </c>
      <c r="I8" s="108">
        <v>2684.3099844912249</v>
      </c>
      <c r="J8" s="108">
        <v>2010</v>
      </c>
      <c r="K8" s="108">
        <v>1000</v>
      </c>
      <c r="L8" s="108">
        <v>110</v>
      </c>
      <c r="M8" s="108">
        <v>195</v>
      </c>
      <c r="N8" s="194">
        <v>9.7014925373134331E-2</v>
      </c>
      <c r="O8" s="108">
        <v>500</v>
      </c>
      <c r="P8" s="108">
        <v>165</v>
      </c>
      <c r="Q8" s="108">
        <v>665</v>
      </c>
      <c r="R8" s="194">
        <v>0.3308457711442786</v>
      </c>
      <c r="S8" s="108">
        <v>0</v>
      </c>
      <c r="T8" s="108">
        <v>30</v>
      </c>
      <c r="U8" s="108">
        <v>0</v>
      </c>
      <c r="V8" s="108" t="s">
        <v>68</v>
      </c>
    </row>
    <row r="9" spans="1:22" ht="15" customHeight="1">
      <c r="A9" s="108" t="s">
        <v>116</v>
      </c>
      <c r="B9" s="108" t="s">
        <v>108</v>
      </c>
      <c r="C9" s="108" t="s">
        <v>109</v>
      </c>
      <c r="D9" s="108">
        <v>0.60659999847412105</v>
      </c>
      <c r="E9" s="108">
        <v>2478</v>
      </c>
      <c r="F9" s="108">
        <v>1647</v>
      </c>
      <c r="G9" s="108">
        <v>1292</v>
      </c>
      <c r="H9" s="108">
        <v>4085.0643030552483</v>
      </c>
      <c r="I9" s="108">
        <v>2715.1335379870839</v>
      </c>
      <c r="J9" s="108">
        <v>1235</v>
      </c>
      <c r="K9" s="108">
        <v>500</v>
      </c>
      <c r="L9" s="108">
        <v>160</v>
      </c>
      <c r="M9" s="108">
        <v>85</v>
      </c>
      <c r="N9" s="194">
        <v>6.8825910931174086E-2</v>
      </c>
      <c r="O9" s="108">
        <v>325</v>
      </c>
      <c r="P9" s="108">
        <v>110</v>
      </c>
      <c r="Q9" s="108">
        <v>435</v>
      </c>
      <c r="R9" s="194">
        <v>0.35222672064777327</v>
      </c>
      <c r="S9" s="108">
        <v>0</v>
      </c>
      <c r="T9" s="108">
        <v>30</v>
      </c>
      <c r="U9" s="108">
        <v>20</v>
      </c>
      <c r="V9" s="108" t="s">
        <v>68</v>
      </c>
    </row>
    <row r="10" spans="1:22" ht="15" customHeight="1">
      <c r="A10" s="108" t="s">
        <v>117</v>
      </c>
      <c r="B10" s="108" t="s">
        <v>108</v>
      </c>
      <c r="C10" s="108" t="s">
        <v>109</v>
      </c>
      <c r="D10" s="108">
        <v>0.73839996337890623</v>
      </c>
      <c r="E10" s="108">
        <v>3200</v>
      </c>
      <c r="F10" s="108">
        <v>2158</v>
      </c>
      <c r="G10" s="108">
        <v>1739</v>
      </c>
      <c r="H10" s="108">
        <v>4333.6946894699886</v>
      </c>
      <c r="I10" s="108">
        <v>2922.5353562113237</v>
      </c>
      <c r="J10" s="108">
        <v>1390</v>
      </c>
      <c r="K10" s="108">
        <v>425</v>
      </c>
      <c r="L10" s="108">
        <v>105</v>
      </c>
      <c r="M10" s="108">
        <v>60</v>
      </c>
      <c r="N10" s="194">
        <v>4.3165467625899283E-2</v>
      </c>
      <c r="O10" s="108">
        <v>635</v>
      </c>
      <c r="P10" s="108">
        <v>115</v>
      </c>
      <c r="Q10" s="108">
        <v>750</v>
      </c>
      <c r="R10" s="194">
        <v>0.53956834532374098</v>
      </c>
      <c r="S10" s="108">
        <v>0</v>
      </c>
      <c r="T10" s="108">
        <v>25</v>
      </c>
      <c r="U10" s="108">
        <v>25</v>
      </c>
      <c r="V10" s="108" t="s">
        <v>68</v>
      </c>
    </row>
    <row r="11" spans="1:22" ht="15" customHeight="1">
      <c r="A11" s="108" t="s">
        <v>118</v>
      </c>
      <c r="B11" s="108" t="s">
        <v>108</v>
      </c>
      <c r="C11" s="108" t="s">
        <v>109</v>
      </c>
      <c r="D11" s="108">
        <v>1.1844000244140624</v>
      </c>
      <c r="E11" s="108">
        <v>4179</v>
      </c>
      <c r="F11" s="108">
        <v>2122</v>
      </c>
      <c r="G11" s="108">
        <v>1952</v>
      </c>
      <c r="H11" s="108">
        <v>3528.3687215959017</v>
      </c>
      <c r="I11" s="108">
        <v>1791.6244142681271</v>
      </c>
      <c r="J11" s="108">
        <v>1665</v>
      </c>
      <c r="K11" s="108">
        <v>730</v>
      </c>
      <c r="L11" s="108">
        <v>230</v>
      </c>
      <c r="M11" s="108">
        <v>85</v>
      </c>
      <c r="N11" s="194">
        <v>5.1051051051051052E-2</v>
      </c>
      <c r="O11" s="108">
        <v>445</v>
      </c>
      <c r="P11" s="108">
        <v>115</v>
      </c>
      <c r="Q11" s="108">
        <v>560</v>
      </c>
      <c r="R11" s="194">
        <v>0.33633633633633636</v>
      </c>
      <c r="S11" s="108">
        <v>0</v>
      </c>
      <c r="T11" s="108">
        <v>45</v>
      </c>
      <c r="U11" s="108">
        <v>10</v>
      </c>
      <c r="V11" s="108" t="s">
        <v>68</v>
      </c>
    </row>
    <row r="12" spans="1:22" ht="15" customHeight="1">
      <c r="A12" s="109" t="s">
        <v>119</v>
      </c>
      <c r="B12" s="109" t="s">
        <v>108</v>
      </c>
      <c r="C12" s="109" t="s">
        <v>109</v>
      </c>
      <c r="D12" s="109">
        <v>4.1132998657226558</v>
      </c>
      <c r="E12" s="109">
        <v>6612</v>
      </c>
      <c r="F12" s="109">
        <v>3010</v>
      </c>
      <c r="G12" s="109">
        <v>2871</v>
      </c>
      <c r="H12" s="109">
        <v>1607.4685084595342</v>
      </c>
      <c r="I12" s="109">
        <v>731.77256661572869</v>
      </c>
      <c r="J12" s="109">
        <v>2095</v>
      </c>
      <c r="K12" s="109">
        <v>1300</v>
      </c>
      <c r="L12" s="109">
        <v>245</v>
      </c>
      <c r="M12" s="109">
        <v>235</v>
      </c>
      <c r="N12" s="195">
        <v>0.11217183770883055</v>
      </c>
      <c r="O12" s="109">
        <v>160</v>
      </c>
      <c r="P12" s="109">
        <v>80</v>
      </c>
      <c r="Q12" s="109">
        <v>240</v>
      </c>
      <c r="R12" s="195">
        <v>0.11455847255369929</v>
      </c>
      <c r="S12" s="109">
        <v>10</v>
      </c>
      <c r="T12" s="109">
        <v>55</v>
      </c>
      <c r="U12" s="109">
        <v>15</v>
      </c>
      <c r="V12" s="109" t="s">
        <v>67</v>
      </c>
    </row>
    <row r="13" spans="1:22" ht="15" customHeight="1">
      <c r="A13" s="109" t="s">
        <v>120</v>
      </c>
      <c r="B13" s="109" t="s">
        <v>108</v>
      </c>
      <c r="C13" s="109" t="s">
        <v>109</v>
      </c>
      <c r="D13" s="109">
        <v>2.6683999633789064</v>
      </c>
      <c r="E13" s="109">
        <v>2291</v>
      </c>
      <c r="F13" s="109">
        <v>1073</v>
      </c>
      <c r="G13" s="109">
        <v>1015</v>
      </c>
      <c r="H13" s="109">
        <v>858.56694327749233</v>
      </c>
      <c r="I13" s="109">
        <v>402.11363166161033</v>
      </c>
      <c r="J13" s="109">
        <v>1025</v>
      </c>
      <c r="K13" s="109">
        <v>745</v>
      </c>
      <c r="L13" s="109">
        <v>140</v>
      </c>
      <c r="M13" s="109">
        <v>80</v>
      </c>
      <c r="N13" s="195">
        <v>7.8048780487804878E-2</v>
      </c>
      <c r="O13" s="109">
        <v>20</v>
      </c>
      <c r="P13" s="109">
        <v>10</v>
      </c>
      <c r="Q13" s="109">
        <v>30</v>
      </c>
      <c r="R13" s="195">
        <v>2.9268292682926831E-2</v>
      </c>
      <c r="S13" s="109">
        <v>0</v>
      </c>
      <c r="T13" s="109">
        <v>15</v>
      </c>
      <c r="U13" s="109">
        <v>0</v>
      </c>
      <c r="V13" s="109" t="s">
        <v>67</v>
      </c>
    </row>
    <row r="14" spans="1:22" ht="15" customHeight="1">
      <c r="A14" s="110" t="s">
        <v>121</v>
      </c>
      <c r="B14" s="110" t="s">
        <v>108</v>
      </c>
      <c r="C14" s="110" t="s">
        <v>109</v>
      </c>
      <c r="D14" s="110">
        <v>1.5810000610351562</v>
      </c>
      <c r="E14" s="110">
        <v>4157</v>
      </c>
      <c r="F14" s="110">
        <v>1942</v>
      </c>
      <c r="G14" s="110">
        <v>1853</v>
      </c>
      <c r="H14" s="110">
        <v>2629.3484120919093</v>
      </c>
      <c r="I14" s="110">
        <v>1228.3364484682436</v>
      </c>
      <c r="J14" s="110">
        <v>1995</v>
      </c>
      <c r="K14" s="110">
        <v>1330</v>
      </c>
      <c r="L14" s="110">
        <v>230</v>
      </c>
      <c r="M14" s="110">
        <v>115</v>
      </c>
      <c r="N14" s="196">
        <v>5.764411027568922E-2</v>
      </c>
      <c r="O14" s="110">
        <v>145</v>
      </c>
      <c r="P14" s="110">
        <v>100</v>
      </c>
      <c r="Q14" s="110">
        <v>245</v>
      </c>
      <c r="R14" s="196">
        <v>0.12280701754385964</v>
      </c>
      <c r="S14" s="110">
        <v>15</v>
      </c>
      <c r="T14" s="110">
        <v>45</v>
      </c>
      <c r="U14" s="110">
        <v>10</v>
      </c>
      <c r="V14" s="110" t="s">
        <v>66</v>
      </c>
    </row>
    <row r="15" spans="1:22" ht="15" customHeight="1">
      <c r="A15" s="37" t="s">
        <v>122</v>
      </c>
      <c r="B15" s="37" t="s">
        <v>108</v>
      </c>
      <c r="C15" s="37" t="s">
        <v>109</v>
      </c>
      <c r="D15" s="37">
        <v>5.7633001708984377</v>
      </c>
      <c r="E15" s="37">
        <v>642</v>
      </c>
      <c r="F15" s="37">
        <v>451</v>
      </c>
      <c r="G15" s="37">
        <v>435</v>
      </c>
      <c r="H15" s="37">
        <v>111.39451025677168</v>
      </c>
      <c r="I15" s="37">
        <v>78.253775896891014</v>
      </c>
      <c r="J15" s="37">
        <v>265</v>
      </c>
      <c r="K15" s="37">
        <v>130</v>
      </c>
      <c r="L15" s="37">
        <v>10</v>
      </c>
      <c r="M15" s="37">
        <v>40</v>
      </c>
      <c r="N15" s="104">
        <v>0.15094339622641509</v>
      </c>
      <c r="O15" s="37">
        <v>70</v>
      </c>
      <c r="P15" s="37">
        <v>10</v>
      </c>
      <c r="Q15" s="37">
        <v>80</v>
      </c>
      <c r="R15" s="104">
        <v>0.30188679245283018</v>
      </c>
      <c r="S15" s="37">
        <v>0</v>
      </c>
      <c r="T15" s="37">
        <v>10</v>
      </c>
      <c r="U15" s="37">
        <v>0</v>
      </c>
      <c r="V15" s="37" t="s">
        <v>70</v>
      </c>
    </row>
    <row r="16" spans="1:22" ht="15" customHeight="1">
      <c r="A16" s="109" t="s">
        <v>123</v>
      </c>
      <c r="B16" s="109" t="s">
        <v>108</v>
      </c>
      <c r="C16" s="109" t="s">
        <v>109</v>
      </c>
      <c r="D16" s="109">
        <v>2.0249999999999999</v>
      </c>
      <c r="E16" s="109">
        <v>4308</v>
      </c>
      <c r="F16" s="109">
        <v>2249</v>
      </c>
      <c r="G16" s="109">
        <v>2160</v>
      </c>
      <c r="H16" s="109">
        <v>2127.4074074074074</v>
      </c>
      <c r="I16" s="109">
        <v>1110.6172839506173</v>
      </c>
      <c r="J16" s="109">
        <v>1580</v>
      </c>
      <c r="K16" s="109">
        <v>965</v>
      </c>
      <c r="L16" s="109">
        <v>155</v>
      </c>
      <c r="M16" s="109">
        <v>245</v>
      </c>
      <c r="N16" s="195">
        <v>0.1550632911392405</v>
      </c>
      <c r="O16" s="109">
        <v>150</v>
      </c>
      <c r="P16" s="109">
        <v>20</v>
      </c>
      <c r="Q16" s="109">
        <v>170</v>
      </c>
      <c r="R16" s="195">
        <v>0.10759493670886076</v>
      </c>
      <c r="S16" s="109">
        <v>10</v>
      </c>
      <c r="T16" s="109">
        <v>20</v>
      </c>
      <c r="U16" s="109">
        <v>20</v>
      </c>
      <c r="V16" s="109" t="s">
        <v>67</v>
      </c>
    </row>
    <row r="17" spans="1:22" ht="15" customHeight="1">
      <c r="A17" s="110" t="s">
        <v>124</v>
      </c>
      <c r="B17" s="110" t="s">
        <v>108</v>
      </c>
      <c r="C17" s="110" t="s">
        <v>109</v>
      </c>
      <c r="D17" s="110">
        <v>1.6485000610351563</v>
      </c>
      <c r="E17" s="110">
        <v>3274</v>
      </c>
      <c r="F17" s="110">
        <v>1359</v>
      </c>
      <c r="G17" s="110">
        <v>1321</v>
      </c>
      <c r="H17" s="110">
        <v>1986.0478488209033</v>
      </c>
      <c r="I17" s="110">
        <v>824.38577475491979</v>
      </c>
      <c r="J17" s="110">
        <v>1500</v>
      </c>
      <c r="K17" s="110">
        <v>1160</v>
      </c>
      <c r="L17" s="110">
        <v>150</v>
      </c>
      <c r="M17" s="110">
        <v>95</v>
      </c>
      <c r="N17" s="196">
        <v>6.3333333333333339E-2</v>
      </c>
      <c r="O17" s="110">
        <v>65</v>
      </c>
      <c r="P17" s="110">
        <v>30</v>
      </c>
      <c r="Q17" s="110">
        <v>95</v>
      </c>
      <c r="R17" s="196">
        <v>6.3333333333333339E-2</v>
      </c>
      <c r="S17" s="110">
        <v>0</v>
      </c>
      <c r="T17" s="110">
        <v>0</v>
      </c>
      <c r="U17" s="110">
        <v>0</v>
      </c>
      <c r="V17" s="110" t="s">
        <v>66</v>
      </c>
    </row>
    <row r="18" spans="1:22" ht="15" customHeight="1">
      <c r="A18" s="197" t="s">
        <v>125</v>
      </c>
      <c r="B18" s="197" t="s">
        <v>108</v>
      </c>
      <c r="C18" s="197" t="s">
        <v>109</v>
      </c>
      <c r="D18" s="197">
        <v>0.13760000228881836</v>
      </c>
      <c r="E18" s="197">
        <v>467</v>
      </c>
      <c r="F18" s="197">
        <v>0</v>
      </c>
      <c r="G18" s="197">
        <v>0</v>
      </c>
      <c r="H18" s="197">
        <v>3393.8952923836496</v>
      </c>
      <c r="I18" s="197">
        <v>0</v>
      </c>
      <c r="J18" s="197">
        <v>0</v>
      </c>
      <c r="K18" s="197">
        <v>0</v>
      </c>
      <c r="L18" s="197">
        <v>0</v>
      </c>
      <c r="M18" s="197">
        <v>0</v>
      </c>
      <c r="N18" s="198" t="e">
        <v>#DIV/0!</v>
      </c>
      <c r="O18" s="197">
        <v>0</v>
      </c>
      <c r="P18" s="197">
        <v>0</v>
      </c>
      <c r="Q18" s="197">
        <v>0</v>
      </c>
      <c r="R18" s="198" t="e">
        <v>#DIV/0!</v>
      </c>
      <c r="S18" s="197">
        <v>0</v>
      </c>
      <c r="T18" s="197">
        <v>0</v>
      </c>
      <c r="U18" s="197">
        <v>0</v>
      </c>
      <c r="V18" s="197" t="s">
        <v>126</v>
      </c>
    </row>
    <row r="19" spans="1:22" ht="15" customHeight="1">
      <c r="A19" s="108" t="s">
        <v>127</v>
      </c>
      <c r="B19" s="108" t="s">
        <v>108</v>
      </c>
      <c r="C19" s="108" t="s">
        <v>109</v>
      </c>
      <c r="D19" s="108">
        <v>3.1310998535156251</v>
      </c>
      <c r="E19" s="108">
        <v>1657</v>
      </c>
      <c r="F19" s="108">
        <v>758</v>
      </c>
      <c r="G19" s="108">
        <v>469</v>
      </c>
      <c r="H19" s="108">
        <v>529.20701271775363</v>
      </c>
      <c r="I19" s="108">
        <v>242.08745663250286</v>
      </c>
      <c r="J19" s="108">
        <v>835</v>
      </c>
      <c r="K19" s="108">
        <v>445</v>
      </c>
      <c r="L19" s="108">
        <v>50</v>
      </c>
      <c r="M19" s="108">
        <v>10</v>
      </c>
      <c r="N19" s="194">
        <v>1.1976047904191617E-2</v>
      </c>
      <c r="O19" s="108">
        <v>255</v>
      </c>
      <c r="P19" s="108">
        <v>50</v>
      </c>
      <c r="Q19" s="108">
        <v>305</v>
      </c>
      <c r="R19" s="194">
        <v>0.3652694610778443</v>
      </c>
      <c r="S19" s="108">
        <v>0</v>
      </c>
      <c r="T19" s="108">
        <v>0</v>
      </c>
      <c r="U19" s="108">
        <v>10</v>
      </c>
      <c r="V19" s="108" t="s">
        <v>68</v>
      </c>
    </row>
    <row r="20" spans="1:22" ht="15" customHeight="1">
      <c r="A20" s="110" t="s">
        <v>128</v>
      </c>
      <c r="B20" s="110" t="s">
        <v>108</v>
      </c>
      <c r="C20" s="110" t="s">
        <v>109</v>
      </c>
      <c r="D20" s="110">
        <v>30.94449951171875</v>
      </c>
      <c r="E20" s="110">
        <v>7622</v>
      </c>
      <c r="F20" s="110">
        <v>2754</v>
      </c>
      <c r="G20" s="110">
        <v>2705</v>
      </c>
      <c r="H20" s="110">
        <v>246.3119494666098</v>
      </c>
      <c r="I20" s="110">
        <v>88.998046291136632</v>
      </c>
      <c r="J20" s="110">
        <v>3615</v>
      </c>
      <c r="K20" s="110">
        <v>2985</v>
      </c>
      <c r="L20" s="110">
        <v>305</v>
      </c>
      <c r="M20" s="110">
        <v>80</v>
      </c>
      <c r="N20" s="196">
        <v>2.2130013831258646E-2</v>
      </c>
      <c r="O20" s="110">
        <v>150</v>
      </c>
      <c r="P20" s="110">
        <v>85</v>
      </c>
      <c r="Q20" s="110">
        <v>235</v>
      </c>
      <c r="R20" s="196">
        <v>6.5006915629322273E-2</v>
      </c>
      <c r="S20" s="110">
        <v>0</v>
      </c>
      <c r="T20" s="110">
        <v>0</v>
      </c>
      <c r="U20" s="110">
        <v>15</v>
      </c>
      <c r="V20" s="110" t="s">
        <v>66</v>
      </c>
    </row>
    <row r="21" spans="1:22" ht="15" customHeight="1">
      <c r="A21" s="37" t="s">
        <v>129</v>
      </c>
      <c r="B21" s="37" t="s">
        <v>108</v>
      </c>
      <c r="C21" s="37" t="s">
        <v>109</v>
      </c>
      <c r="D21" s="37">
        <v>175.63009999999997</v>
      </c>
      <c r="E21" s="37">
        <v>4418</v>
      </c>
      <c r="F21" s="37">
        <v>1529</v>
      </c>
      <c r="G21" s="37">
        <v>1403</v>
      </c>
      <c r="H21" s="37">
        <v>25.155141402299495</v>
      </c>
      <c r="I21" s="37">
        <v>8.7057970131543527</v>
      </c>
      <c r="J21" s="37">
        <v>1785</v>
      </c>
      <c r="K21" s="37">
        <v>1500</v>
      </c>
      <c r="L21" s="37">
        <v>200</v>
      </c>
      <c r="M21" s="37">
        <v>10</v>
      </c>
      <c r="N21" s="104">
        <v>5.6022408963585435E-3</v>
      </c>
      <c r="O21" s="37">
        <v>40</v>
      </c>
      <c r="P21" s="37">
        <v>10</v>
      </c>
      <c r="Q21" s="37">
        <v>50</v>
      </c>
      <c r="R21" s="104">
        <v>2.8011204481792718E-2</v>
      </c>
      <c r="S21" s="37">
        <v>0</v>
      </c>
      <c r="T21" s="37">
        <v>0</v>
      </c>
      <c r="U21" s="37">
        <v>20</v>
      </c>
      <c r="V21" s="37" t="s">
        <v>70</v>
      </c>
    </row>
    <row r="22" spans="1:22" ht="15" customHeight="1">
      <c r="A22" s="37" t="s">
        <v>130</v>
      </c>
      <c r="B22" s="37" t="s">
        <v>108</v>
      </c>
      <c r="C22" s="37" t="s">
        <v>109</v>
      </c>
      <c r="D22" s="37">
        <v>233.06209999999999</v>
      </c>
      <c r="E22" s="37">
        <v>5671</v>
      </c>
      <c r="F22" s="37">
        <v>2348</v>
      </c>
      <c r="G22" s="37">
        <v>2041</v>
      </c>
      <c r="H22" s="37">
        <v>24.332570589555317</v>
      </c>
      <c r="I22" s="37">
        <v>10.074568108671466</v>
      </c>
      <c r="J22" s="37">
        <v>2900</v>
      </c>
      <c r="K22" s="37">
        <v>2590</v>
      </c>
      <c r="L22" s="37">
        <v>235</v>
      </c>
      <c r="M22" s="37">
        <v>10</v>
      </c>
      <c r="N22" s="104">
        <v>3.4482758620689655E-3</v>
      </c>
      <c r="O22" s="37">
        <v>30</v>
      </c>
      <c r="P22" s="37">
        <v>15</v>
      </c>
      <c r="Q22" s="37">
        <v>45</v>
      </c>
      <c r="R22" s="104">
        <v>1.5517241379310345E-2</v>
      </c>
      <c r="S22" s="37">
        <v>0</v>
      </c>
      <c r="T22" s="37">
        <v>10</v>
      </c>
      <c r="U22" s="37">
        <v>20</v>
      </c>
      <c r="V22" s="37" t="s">
        <v>70</v>
      </c>
    </row>
    <row r="23" spans="1:22" ht="15" customHeight="1">
      <c r="A23" s="37" t="s">
        <v>131</v>
      </c>
      <c r="B23" s="37" t="s">
        <v>108</v>
      </c>
      <c r="C23" s="37" t="s">
        <v>109</v>
      </c>
      <c r="D23" s="37">
        <v>207.67509999999999</v>
      </c>
      <c r="E23" s="37">
        <v>5702</v>
      </c>
      <c r="F23" s="37">
        <v>2462</v>
      </c>
      <c r="G23" s="37">
        <v>2077</v>
      </c>
      <c r="H23" s="37">
        <v>27.456348883424159</v>
      </c>
      <c r="I23" s="37">
        <v>11.855056287441297</v>
      </c>
      <c r="J23" s="37">
        <v>2700</v>
      </c>
      <c r="K23" s="37">
        <v>2335</v>
      </c>
      <c r="L23" s="37">
        <v>205</v>
      </c>
      <c r="M23" s="37">
        <v>20</v>
      </c>
      <c r="N23" s="104">
        <v>7.4074074074074077E-3</v>
      </c>
      <c r="O23" s="37">
        <v>115</v>
      </c>
      <c r="P23" s="37">
        <v>0</v>
      </c>
      <c r="Q23" s="37">
        <v>115</v>
      </c>
      <c r="R23" s="104">
        <v>4.2592592592592592E-2</v>
      </c>
      <c r="S23" s="37">
        <v>10</v>
      </c>
      <c r="T23" s="37">
        <v>0</v>
      </c>
      <c r="U23" s="37">
        <v>20</v>
      </c>
      <c r="V23" s="37" t="s">
        <v>70</v>
      </c>
    </row>
    <row r="24" spans="1:22" ht="15" customHeight="1">
      <c r="A24" s="37" t="s">
        <v>132</v>
      </c>
      <c r="B24" s="37" t="s">
        <v>108</v>
      </c>
      <c r="C24" s="37" t="s">
        <v>109</v>
      </c>
      <c r="D24" s="37">
        <v>216.61270000000002</v>
      </c>
      <c r="E24" s="37">
        <v>5210</v>
      </c>
      <c r="F24" s="37">
        <v>2129</v>
      </c>
      <c r="G24" s="37">
        <v>1944</v>
      </c>
      <c r="H24" s="37">
        <v>24.052144680344224</v>
      </c>
      <c r="I24" s="37">
        <v>9.8286019240792424</v>
      </c>
      <c r="J24" s="37">
        <v>2440</v>
      </c>
      <c r="K24" s="37">
        <v>2145</v>
      </c>
      <c r="L24" s="37">
        <v>235</v>
      </c>
      <c r="M24" s="37">
        <v>0</v>
      </c>
      <c r="N24" s="104">
        <v>0</v>
      </c>
      <c r="O24" s="37">
        <v>25</v>
      </c>
      <c r="P24" s="37">
        <v>0</v>
      </c>
      <c r="Q24" s="37">
        <v>25</v>
      </c>
      <c r="R24" s="104">
        <v>1.0245901639344262E-2</v>
      </c>
      <c r="S24" s="37">
        <v>0</v>
      </c>
      <c r="T24" s="37">
        <v>0</v>
      </c>
      <c r="U24" s="37">
        <v>15</v>
      </c>
      <c r="V24" s="37" t="s">
        <v>70</v>
      </c>
    </row>
    <row r="25" spans="1:22" ht="15" customHeight="1">
      <c r="A25" s="37" t="s">
        <v>133</v>
      </c>
      <c r="B25" s="37" t="s">
        <v>108</v>
      </c>
      <c r="C25" s="37" t="s">
        <v>109</v>
      </c>
      <c r="D25" s="37">
        <v>260.00810000000001</v>
      </c>
      <c r="E25" s="37">
        <v>6184</v>
      </c>
      <c r="F25" s="37">
        <v>2194</v>
      </c>
      <c r="G25" s="37">
        <v>2120</v>
      </c>
      <c r="H25" s="37">
        <v>23.783874425450591</v>
      </c>
      <c r="I25" s="37">
        <v>8.4381986561187894</v>
      </c>
      <c r="J25" s="37">
        <v>2705</v>
      </c>
      <c r="K25" s="37">
        <v>2390</v>
      </c>
      <c r="L25" s="37">
        <v>185</v>
      </c>
      <c r="M25" s="37">
        <v>40</v>
      </c>
      <c r="N25" s="104">
        <v>1.4787430683918669E-2</v>
      </c>
      <c r="O25" s="37">
        <v>65</v>
      </c>
      <c r="P25" s="37">
        <v>10</v>
      </c>
      <c r="Q25" s="37">
        <v>75</v>
      </c>
      <c r="R25" s="104">
        <v>2.7726432532347505E-2</v>
      </c>
      <c r="S25" s="37">
        <v>0</v>
      </c>
      <c r="T25" s="37">
        <v>0</v>
      </c>
      <c r="U25" s="37">
        <v>15</v>
      </c>
      <c r="V25" s="37" t="s">
        <v>70</v>
      </c>
    </row>
    <row r="26" spans="1:22" ht="15" customHeight="1">
      <c r="A26" s="110" t="s">
        <v>134</v>
      </c>
      <c r="B26" s="110" t="s">
        <v>108</v>
      </c>
      <c r="C26" s="110" t="s">
        <v>109</v>
      </c>
      <c r="D26" s="110">
        <v>9.6604998779296878</v>
      </c>
      <c r="E26" s="110">
        <v>1801</v>
      </c>
      <c r="F26" s="110">
        <v>798</v>
      </c>
      <c r="G26" s="110">
        <v>773</v>
      </c>
      <c r="H26" s="110">
        <v>186.42927620283422</v>
      </c>
      <c r="I26" s="110">
        <v>82.604421104864912</v>
      </c>
      <c r="J26" s="110">
        <v>685</v>
      </c>
      <c r="K26" s="110">
        <v>605</v>
      </c>
      <c r="L26" s="110">
        <v>35</v>
      </c>
      <c r="M26" s="110">
        <v>20</v>
      </c>
      <c r="N26" s="196">
        <v>2.9197080291970802E-2</v>
      </c>
      <c r="O26" s="110">
        <v>15</v>
      </c>
      <c r="P26" s="110">
        <v>0</v>
      </c>
      <c r="Q26" s="110">
        <v>15</v>
      </c>
      <c r="R26" s="196">
        <v>2.1897810218978103E-2</v>
      </c>
      <c r="S26" s="110">
        <v>0</v>
      </c>
      <c r="T26" s="110">
        <v>0</v>
      </c>
      <c r="U26" s="110">
        <v>0</v>
      </c>
      <c r="V26" s="110" t="s">
        <v>66</v>
      </c>
    </row>
    <row r="27" spans="1:22" ht="15" customHeight="1">
      <c r="A27" s="110" t="s">
        <v>135</v>
      </c>
      <c r="B27" s="110" t="s">
        <v>108</v>
      </c>
      <c r="C27" s="110" t="s">
        <v>109</v>
      </c>
      <c r="D27" s="110">
        <v>3.9973001098632812</v>
      </c>
      <c r="E27" s="110">
        <v>6627</v>
      </c>
      <c r="F27" s="110">
        <v>2543</v>
      </c>
      <c r="G27" s="110">
        <v>2476</v>
      </c>
      <c r="H27" s="110">
        <v>1657.8690160511021</v>
      </c>
      <c r="I27" s="110">
        <v>636.17940362425725</v>
      </c>
      <c r="J27" s="110">
        <v>3185</v>
      </c>
      <c r="K27" s="110">
        <v>2630</v>
      </c>
      <c r="L27" s="110">
        <v>305</v>
      </c>
      <c r="M27" s="110">
        <v>60</v>
      </c>
      <c r="N27" s="196">
        <v>1.8838304552590265E-2</v>
      </c>
      <c r="O27" s="110">
        <v>170</v>
      </c>
      <c r="P27" s="110">
        <v>15</v>
      </c>
      <c r="Q27" s="110">
        <v>185</v>
      </c>
      <c r="R27" s="196">
        <v>5.8084772370486655E-2</v>
      </c>
      <c r="S27" s="110">
        <v>10</v>
      </c>
      <c r="T27" s="110">
        <v>0</v>
      </c>
      <c r="U27" s="110">
        <v>0</v>
      </c>
      <c r="V27" s="110" t="s">
        <v>66</v>
      </c>
    </row>
    <row r="28" spans="1:22" ht="15" customHeight="1">
      <c r="A28" s="37" t="s">
        <v>136</v>
      </c>
      <c r="B28" s="37" t="s">
        <v>108</v>
      </c>
      <c r="C28" s="37" t="s">
        <v>109</v>
      </c>
      <c r="D28" s="37">
        <v>66.357597656249993</v>
      </c>
      <c r="E28" s="37">
        <v>450</v>
      </c>
      <c r="F28" s="37">
        <v>279</v>
      </c>
      <c r="G28" s="37">
        <v>201</v>
      </c>
      <c r="H28" s="37">
        <v>6.7814389895655909</v>
      </c>
      <c r="I28" s="37">
        <v>4.2044921735306664</v>
      </c>
      <c r="J28" s="37">
        <v>195</v>
      </c>
      <c r="K28" s="37">
        <v>160</v>
      </c>
      <c r="L28" s="37">
        <v>0</v>
      </c>
      <c r="M28" s="37">
        <v>0</v>
      </c>
      <c r="N28" s="104">
        <v>0</v>
      </c>
      <c r="O28" s="37">
        <v>30</v>
      </c>
      <c r="P28" s="37">
        <v>0</v>
      </c>
      <c r="Q28" s="37">
        <v>30</v>
      </c>
      <c r="R28" s="104">
        <v>0.15384615384615385</v>
      </c>
      <c r="S28" s="37">
        <v>0</v>
      </c>
      <c r="T28" s="37">
        <v>0</v>
      </c>
      <c r="U28" s="37">
        <v>0</v>
      </c>
      <c r="V28" s="37" t="s">
        <v>70</v>
      </c>
    </row>
    <row r="29" spans="1:22" ht="15" customHeight="1">
      <c r="A29" s="37" t="s">
        <v>137</v>
      </c>
      <c r="B29" s="37" t="s">
        <v>108</v>
      </c>
      <c r="C29" s="37" t="s">
        <v>109</v>
      </c>
      <c r="D29" s="37">
        <v>138.489501953125</v>
      </c>
      <c r="E29" s="37">
        <v>1306</v>
      </c>
      <c r="F29" s="37">
        <v>927</v>
      </c>
      <c r="G29" s="37">
        <v>530</v>
      </c>
      <c r="H29" s="37">
        <v>9.4303176889324511</v>
      </c>
      <c r="I29" s="37">
        <v>6.6936481605209668</v>
      </c>
      <c r="J29" s="37">
        <v>600</v>
      </c>
      <c r="K29" s="37">
        <v>375</v>
      </c>
      <c r="L29" s="37">
        <v>70</v>
      </c>
      <c r="M29" s="37">
        <v>25</v>
      </c>
      <c r="N29" s="104">
        <v>4.1666666666666664E-2</v>
      </c>
      <c r="O29" s="37">
        <v>105</v>
      </c>
      <c r="P29" s="37">
        <v>10</v>
      </c>
      <c r="Q29" s="37">
        <v>115</v>
      </c>
      <c r="R29" s="104">
        <v>0.19166666666666668</v>
      </c>
      <c r="S29" s="37">
        <v>0</v>
      </c>
      <c r="T29" s="37">
        <v>0</v>
      </c>
      <c r="U29" s="37">
        <v>10</v>
      </c>
      <c r="V29" s="37" t="s">
        <v>70</v>
      </c>
    </row>
    <row r="30" spans="1:22" ht="15" customHeight="1">
      <c r="A30" s="37" t="s">
        <v>138</v>
      </c>
      <c r="B30" s="37" t="s">
        <v>108</v>
      </c>
      <c r="C30" s="37" t="s">
        <v>109</v>
      </c>
      <c r="D30" s="37">
        <v>36.503000488281252</v>
      </c>
      <c r="E30" s="37">
        <v>556</v>
      </c>
      <c r="F30" s="37">
        <v>355</v>
      </c>
      <c r="G30" s="37">
        <v>255</v>
      </c>
      <c r="H30" s="37">
        <v>15.231624594216456</v>
      </c>
      <c r="I30" s="37">
        <v>9.7252279333576297</v>
      </c>
      <c r="J30" s="37">
        <v>270</v>
      </c>
      <c r="K30" s="37">
        <v>250</v>
      </c>
      <c r="L30" s="37">
        <v>15</v>
      </c>
      <c r="M30" s="37">
        <v>0</v>
      </c>
      <c r="N30" s="104">
        <v>0</v>
      </c>
      <c r="O30" s="37">
        <v>0</v>
      </c>
      <c r="P30" s="37">
        <v>0</v>
      </c>
      <c r="Q30" s="37">
        <v>0</v>
      </c>
      <c r="R30" s="104">
        <v>0</v>
      </c>
      <c r="S30" s="37">
        <v>0</v>
      </c>
      <c r="T30" s="37">
        <v>0</v>
      </c>
      <c r="U30" s="37">
        <v>0</v>
      </c>
      <c r="V30" s="37" t="s">
        <v>70</v>
      </c>
    </row>
    <row r="31" spans="1:22" ht="15" customHeight="1">
      <c r="A31" s="110" t="s">
        <v>139</v>
      </c>
      <c r="B31" s="110" t="s">
        <v>108</v>
      </c>
      <c r="C31" s="110" t="s">
        <v>109</v>
      </c>
      <c r="D31" s="110">
        <v>11.578499755859376</v>
      </c>
      <c r="E31" s="110">
        <v>8091</v>
      </c>
      <c r="F31" s="110">
        <v>3187</v>
      </c>
      <c r="G31" s="110">
        <v>3078</v>
      </c>
      <c r="H31" s="110">
        <v>698.79519545746814</v>
      </c>
      <c r="I31" s="110">
        <v>275.25154961351512</v>
      </c>
      <c r="J31" s="110">
        <v>3780</v>
      </c>
      <c r="K31" s="110">
        <v>3025</v>
      </c>
      <c r="L31" s="110">
        <v>370</v>
      </c>
      <c r="M31" s="110">
        <v>105</v>
      </c>
      <c r="N31" s="196">
        <v>2.7777777777777776E-2</v>
      </c>
      <c r="O31" s="110">
        <v>170</v>
      </c>
      <c r="P31" s="110">
        <v>50</v>
      </c>
      <c r="Q31" s="110">
        <v>220</v>
      </c>
      <c r="R31" s="196">
        <v>5.8201058201058198E-2</v>
      </c>
      <c r="S31" s="110">
        <v>10</v>
      </c>
      <c r="T31" s="110">
        <v>15</v>
      </c>
      <c r="U31" s="110">
        <v>20</v>
      </c>
      <c r="V31" s="110" t="s">
        <v>66</v>
      </c>
    </row>
    <row r="32" spans="1:22" ht="15" customHeight="1">
      <c r="A32" s="110" t="s">
        <v>140</v>
      </c>
      <c r="B32" s="110" t="s">
        <v>108</v>
      </c>
      <c r="C32" s="110" t="s">
        <v>109</v>
      </c>
      <c r="D32" s="110">
        <v>1.625</v>
      </c>
      <c r="E32" s="110">
        <v>3457</v>
      </c>
      <c r="F32" s="110">
        <v>1418</v>
      </c>
      <c r="G32" s="110">
        <v>1387</v>
      </c>
      <c r="H32" s="110">
        <v>2127.3846153846152</v>
      </c>
      <c r="I32" s="110">
        <v>872.61538461538464</v>
      </c>
      <c r="J32" s="110">
        <v>1585</v>
      </c>
      <c r="K32" s="110">
        <v>1335</v>
      </c>
      <c r="L32" s="110">
        <v>130</v>
      </c>
      <c r="M32" s="110">
        <v>30</v>
      </c>
      <c r="N32" s="196">
        <v>1.8927444794952682E-2</v>
      </c>
      <c r="O32" s="110">
        <v>60</v>
      </c>
      <c r="P32" s="110">
        <v>30</v>
      </c>
      <c r="Q32" s="110">
        <v>90</v>
      </c>
      <c r="R32" s="196">
        <v>5.6782334384858045E-2</v>
      </c>
      <c r="S32" s="110">
        <v>0</v>
      </c>
      <c r="T32" s="110">
        <v>0</v>
      </c>
      <c r="U32" s="110">
        <v>0</v>
      </c>
      <c r="V32" s="110" t="s">
        <v>66</v>
      </c>
    </row>
    <row r="33" spans="1:22" ht="15" customHeight="1">
      <c r="A33" s="110" t="s">
        <v>141</v>
      </c>
      <c r="B33" s="110" t="s">
        <v>108</v>
      </c>
      <c r="C33" s="110" t="s">
        <v>109</v>
      </c>
      <c r="D33" s="110">
        <v>7.625</v>
      </c>
      <c r="E33" s="110">
        <v>7008</v>
      </c>
      <c r="F33" s="110">
        <v>2787</v>
      </c>
      <c r="G33" s="110">
        <v>2726</v>
      </c>
      <c r="H33" s="110">
        <v>919.08196721311481</v>
      </c>
      <c r="I33" s="110">
        <v>365.50819672131149</v>
      </c>
      <c r="J33" s="110">
        <v>3335</v>
      </c>
      <c r="K33" s="110">
        <v>2695</v>
      </c>
      <c r="L33" s="110">
        <v>280</v>
      </c>
      <c r="M33" s="110">
        <v>95</v>
      </c>
      <c r="N33" s="196">
        <v>2.8485757121439279E-2</v>
      </c>
      <c r="O33" s="110">
        <v>165</v>
      </c>
      <c r="P33" s="110">
        <v>10</v>
      </c>
      <c r="Q33" s="110">
        <v>175</v>
      </c>
      <c r="R33" s="196">
        <v>5.2473763118440778E-2</v>
      </c>
      <c r="S33" s="110">
        <v>0</v>
      </c>
      <c r="T33" s="110">
        <v>20</v>
      </c>
      <c r="U33" s="110">
        <v>55</v>
      </c>
      <c r="V33" s="110" t="s">
        <v>66</v>
      </c>
    </row>
    <row r="34" spans="1:22" ht="15" customHeight="1">
      <c r="A34" s="110" t="s">
        <v>142</v>
      </c>
      <c r="B34" s="110" t="s">
        <v>108</v>
      </c>
      <c r="C34" s="110" t="s">
        <v>109</v>
      </c>
      <c r="D34" s="110">
        <v>9.8671997070312507</v>
      </c>
      <c r="E34" s="110">
        <v>2579</v>
      </c>
      <c r="F34" s="110">
        <v>969</v>
      </c>
      <c r="G34" s="110">
        <v>953</v>
      </c>
      <c r="H34" s="110">
        <v>261.37101473300828</v>
      </c>
      <c r="I34" s="110">
        <v>98.20415404276271</v>
      </c>
      <c r="J34" s="110">
        <v>1280</v>
      </c>
      <c r="K34" s="110">
        <v>1080</v>
      </c>
      <c r="L34" s="110">
        <v>90</v>
      </c>
      <c r="M34" s="110">
        <v>40</v>
      </c>
      <c r="N34" s="196">
        <v>3.125E-2</v>
      </c>
      <c r="O34" s="110">
        <v>40</v>
      </c>
      <c r="P34" s="110">
        <v>15</v>
      </c>
      <c r="Q34" s="110">
        <v>55</v>
      </c>
      <c r="R34" s="196">
        <v>4.296875E-2</v>
      </c>
      <c r="S34" s="110">
        <v>10</v>
      </c>
      <c r="T34" s="110">
        <v>0</v>
      </c>
      <c r="U34" s="110">
        <v>10</v>
      </c>
      <c r="V34" s="110" t="s">
        <v>66</v>
      </c>
    </row>
    <row r="35" spans="1:22" ht="15" customHeight="1">
      <c r="A35" s="110" t="s">
        <v>143</v>
      </c>
      <c r="B35" s="110" t="s">
        <v>108</v>
      </c>
      <c r="C35" s="110" t="s">
        <v>109</v>
      </c>
      <c r="D35" s="110">
        <v>1.4764999389648437</v>
      </c>
      <c r="E35" s="110">
        <v>4845</v>
      </c>
      <c r="F35" s="110">
        <v>2027</v>
      </c>
      <c r="G35" s="110">
        <v>1943</v>
      </c>
      <c r="H35" s="110">
        <v>3281.4088725237411</v>
      </c>
      <c r="I35" s="110">
        <v>1372.8412352127189</v>
      </c>
      <c r="J35" s="110">
        <v>2475</v>
      </c>
      <c r="K35" s="110">
        <v>1860</v>
      </c>
      <c r="L35" s="110">
        <v>310</v>
      </c>
      <c r="M35" s="110">
        <v>80</v>
      </c>
      <c r="N35" s="196">
        <v>3.2323232323232323E-2</v>
      </c>
      <c r="O35" s="110">
        <v>155</v>
      </c>
      <c r="P35" s="110">
        <v>45</v>
      </c>
      <c r="Q35" s="110">
        <v>200</v>
      </c>
      <c r="R35" s="196">
        <v>8.0808080808080815E-2</v>
      </c>
      <c r="S35" s="110">
        <v>0</v>
      </c>
      <c r="T35" s="110">
        <v>15</v>
      </c>
      <c r="U35" s="110">
        <v>10</v>
      </c>
      <c r="V35" s="110" t="s">
        <v>66</v>
      </c>
    </row>
    <row r="36" spans="1:22" ht="15" customHeight="1">
      <c r="A36" s="110" t="s">
        <v>144</v>
      </c>
      <c r="B36" s="110" t="s">
        <v>108</v>
      </c>
      <c r="C36" s="110" t="s">
        <v>109</v>
      </c>
      <c r="D36" s="110">
        <v>1.3455999755859376</v>
      </c>
      <c r="E36" s="110">
        <v>3328</v>
      </c>
      <c r="F36" s="110">
        <v>1200</v>
      </c>
      <c r="G36" s="110">
        <v>1176</v>
      </c>
      <c r="H36" s="110">
        <v>2473.2461804265654</v>
      </c>
      <c r="I36" s="110">
        <v>891.7954977499636</v>
      </c>
      <c r="J36" s="110">
        <v>1540</v>
      </c>
      <c r="K36" s="110">
        <v>1255</v>
      </c>
      <c r="L36" s="110">
        <v>145</v>
      </c>
      <c r="M36" s="110">
        <v>45</v>
      </c>
      <c r="N36" s="196">
        <v>2.922077922077922E-2</v>
      </c>
      <c r="O36" s="110">
        <v>60</v>
      </c>
      <c r="P36" s="110">
        <v>15</v>
      </c>
      <c r="Q36" s="110">
        <v>75</v>
      </c>
      <c r="R36" s="196">
        <v>4.8701298701298704E-2</v>
      </c>
      <c r="S36" s="110">
        <v>0</v>
      </c>
      <c r="T36" s="110">
        <v>15</v>
      </c>
      <c r="U36" s="110">
        <v>10</v>
      </c>
      <c r="V36" s="110" t="s">
        <v>66</v>
      </c>
    </row>
    <row r="37" spans="1:22" ht="15" customHeight="1">
      <c r="A37" s="110" t="s">
        <v>145</v>
      </c>
      <c r="B37" s="110" t="s">
        <v>108</v>
      </c>
      <c r="C37" s="110" t="s">
        <v>109</v>
      </c>
      <c r="D37" s="110">
        <v>2.2653999328613281</v>
      </c>
      <c r="E37" s="110">
        <v>5180</v>
      </c>
      <c r="F37" s="110">
        <v>1623</v>
      </c>
      <c r="G37" s="110">
        <v>1608</v>
      </c>
      <c r="H37" s="110">
        <v>2286.5719755969831</v>
      </c>
      <c r="I37" s="110">
        <v>716.42979080963391</v>
      </c>
      <c r="J37" s="110">
        <v>2530</v>
      </c>
      <c r="K37" s="110">
        <v>2040</v>
      </c>
      <c r="L37" s="110">
        <v>310</v>
      </c>
      <c r="M37" s="110">
        <v>55</v>
      </c>
      <c r="N37" s="196">
        <v>2.1739130434782608E-2</v>
      </c>
      <c r="O37" s="110">
        <v>85</v>
      </c>
      <c r="P37" s="110">
        <v>30</v>
      </c>
      <c r="Q37" s="110">
        <v>115</v>
      </c>
      <c r="R37" s="196">
        <v>4.5454545454545456E-2</v>
      </c>
      <c r="S37" s="110">
        <v>0</v>
      </c>
      <c r="T37" s="110">
        <v>0</v>
      </c>
      <c r="U37" s="110">
        <v>0</v>
      </c>
      <c r="V37" s="110" t="s">
        <v>66</v>
      </c>
    </row>
    <row r="38" spans="1:22" ht="15" customHeight="1">
      <c r="A38" s="110" t="s">
        <v>146</v>
      </c>
      <c r="B38" s="110" t="s">
        <v>108</v>
      </c>
      <c r="C38" s="110" t="s">
        <v>109</v>
      </c>
      <c r="D38" s="110">
        <v>1.7736000061035155</v>
      </c>
      <c r="E38" s="110">
        <v>3095</v>
      </c>
      <c r="F38" s="110">
        <v>1183</v>
      </c>
      <c r="G38" s="110">
        <v>1165</v>
      </c>
      <c r="H38" s="110">
        <v>1745.0383340940073</v>
      </c>
      <c r="I38" s="110">
        <v>667.00495936452683</v>
      </c>
      <c r="J38" s="110">
        <v>1610</v>
      </c>
      <c r="K38" s="110">
        <v>1305</v>
      </c>
      <c r="L38" s="110">
        <v>155</v>
      </c>
      <c r="M38" s="110">
        <v>30</v>
      </c>
      <c r="N38" s="196">
        <v>1.8633540372670808E-2</v>
      </c>
      <c r="O38" s="110">
        <v>90</v>
      </c>
      <c r="P38" s="110">
        <v>10</v>
      </c>
      <c r="Q38" s="110">
        <v>100</v>
      </c>
      <c r="R38" s="196">
        <v>6.2111801242236024E-2</v>
      </c>
      <c r="S38" s="110">
        <v>0</v>
      </c>
      <c r="T38" s="110">
        <v>0</v>
      </c>
      <c r="U38" s="110">
        <v>20</v>
      </c>
      <c r="V38" s="110" t="s">
        <v>66</v>
      </c>
    </row>
    <row r="39" spans="1:22" ht="15" customHeight="1">
      <c r="A39" s="110" t="s">
        <v>147</v>
      </c>
      <c r="B39" s="110" t="s">
        <v>108</v>
      </c>
      <c r="C39" s="110" t="s">
        <v>109</v>
      </c>
      <c r="D39" s="110">
        <v>26.094399414062501</v>
      </c>
      <c r="E39" s="110">
        <v>6323</v>
      </c>
      <c r="F39" s="110">
        <v>2414</v>
      </c>
      <c r="G39" s="110">
        <v>2328</v>
      </c>
      <c r="H39" s="110">
        <v>242.31253226669321</v>
      </c>
      <c r="I39" s="110">
        <v>92.510272480119781</v>
      </c>
      <c r="J39" s="110">
        <v>3145</v>
      </c>
      <c r="K39" s="110">
        <v>2555</v>
      </c>
      <c r="L39" s="110">
        <v>320</v>
      </c>
      <c r="M39" s="110">
        <v>80</v>
      </c>
      <c r="N39" s="196">
        <v>2.5437201907790145E-2</v>
      </c>
      <c r="O39" s="110">
        <v>120</v>
      </c>
      <c r="P39" s="110">
        <v>25</v>
      </c>
      <c r="Q39" s="110">
        <v>145</v>
      </c>
      <c r="R39" s="196">
        <v>4.6104928457869634E-2</v>
      </c>
      <c r="S39" s="110">
        <v>20</v>
      </c>
      <c r="T39" s="110">
        <v>20</v>
      </c>
      <c r="U39" s="110">
        <v>10</v>
      </c>
      <c r="V39" s="110" t="s">
        <v>66</v>
      </c>
    </row>
    <row r="40" spans="1:22" ht="15" customHeight="1">
      <c r="A40" s="37" t="s">
        <v>148</v>
      </c>
      <c r="B40" s="37" t="s">
        <v>108</v>
      </c>
      <c r="C40" s="37" t="s">
        <v>109</v>
      </c>
      <c r="D40" s="37">
        <v>146.505400390625</v>
      </c>
      <c r="E40" s="37">
        <v>5320</v>
      </c>
      <c r="F40" s="37">
        <v>1948</v>
      </c>
      <c r="G40" s="37">
        <v>1908</v>
      </c>
      <c r="H40" s="37">
        <v>36.312654590311141</v>
      </c>
      <c r="I40" s="37">
        <v>13.296438184572574</v>
      </c>
      <c r="J40" s="37">
        <v>2500</v>
      </c>
      <c r="K40" s="37">
        <v>2155</v>
      </c>
      <c r="L40" s="37">
        <v>225</v>
      </c>
      <c r="M40" s="37">
        <v>15</v>
      </c>
      <c r="N40" s="104">
        <v>6.0000000000000001E-3</v>
      </c>
      <c r="O40" s="37">
        <v>50</v>
      </c>
      <c r="P40" s="37">
        <v>15</v>
      </c>
      <c r="Q40" s="37">
        <v>65</v>
      </c>
      <c r="R40" s="104">
        <v>2.5999999999999999E-2</v>
      </c>
      <c r="S40" s="37">
        <v>10</v>
      </c>
      <c r="T40" s="37">
        <v>0</v>
      </c>
      <c r="U40" s="37">
        <v>30</v>
      </c>
      <c r="V40" s="37" t="s">
        <v>70</v>
      </c>
    </row>
    <row r="41" spans="1:22" ht="15" customHeight="1">
      <c r="A41" s="37" t="s">
        <v>149</v>
      </c>
      <c r="B41" s="37" t="s">
        <v>108</v>
      </c>
      <c r="C41" s="37" t="s">
        <v>109</v>
      </c>
      <c r="D41" s="37">
        <v>283.93490000000003</v>
      </c>
      <c r="E41" s="37">
        <v>1644</v>
      </c>
      <c r="F41" s="37">
        <v>2130</v>
      </c>
      <c r="G41" s="37">
        <v>708</v>
      </c>
      <c r="H41" s="37">
        <v>5.7900596228219916</v>
      </c>
      <c r="I41" s="37">
        <v>7.5017195843131637</v>
      </c>
      <c r="J41" s="37">
        <v>710</v>
      </c>
      <c r="K41" s="37">
        <v>645</v>
      </c>
      <c r="L41" s="37">
        <v>30</v>
      </c>
      <c r="M41" s="37">
        <v>0</v>
      </c>
      <c r="N41" s="104">
        <v>0</v>
      </c>
      <c r="O41" s="37">
        <v>15</v>
      </c>
      <c r="P41" s="37">
        <v>10</v>
      </c>
      <c r="Q41" s="37">
        <v>25</v>
      </c>
      <c r="R41" s="104">
        <v>3.5211267605633804E-2</v>
      </c>
      <c r="S41" s="37">
        <v>0</v>
      </c>
      <c r="T41" s="37">
        <v>0</v>
      </c>
      <c r="U41" s="37">
        <v>10</v>
      </c>
      <c r="V41" s="37" t="s">
        <v>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4C14-B373-428F-9971-136E1B98555F}">
  <dimension ref="A1:N42"/>
  <sheetViews>
    <sheetView workbookViewId="0">
      <selection activeCell="F20" sqref="F20"/>
    </sheetView>
  </sheetViews>
  <sheetFormatPr defaultRowHeight="15"/>
  <sheetData>
    <row r="1" spans="1:14">
      <c r="A1" s="83" t="s">
        <v>71</v>
      </c>
      <c r="B1" t="s">
        <v>72</v>
      </c>
      <c r="C1" t="s">
        <v>73</v>
      </c>
      <c r="D1" t="s">
        <v>74</v>
      </c>
      <c r="E1" t="s">
        <v>75</v>
      </c>
      <c r="F1" t="s">
        <v>76</v>
      </c>
      <c r="G1" t="s">
        <v>77</v>
      </c>
      <c r="H1" t="s">
        <v>78</v>
      </c>
      <c r="I1" t="s">
        <v>79</v>
      </c>
      <c r="J1" t="s">
        <v>80</v>
      </c>
      <c r="K1" t="s">
        <v>81</v>
      </c>
      <c r="L1" t="s">
        <v>82</v>
      </c>
      <c r="M1" t="s">
        <v>83</v>
      </c>
      <c r="N1" t="s">
        <v>84</v>
      </c>
    </row>
    <row r="2" spans="1:14">
      <c r="A2">
        <v>5210000</v>
      </c>
      <c r="B2">
        <v>161175</v>
      </c>
      <c r="C2">
        <v>159561</v>
      </c>
      <c r="D2">
        <v>77173</v>
      </c>
      <c r="E2">
        <v>67915</v>
      </c>
      <c r="F2">
        <v>83.1</v>
      </c>
      <c r="G2">
        <v>1938.81</v>
      </c>
      <c r="H2">
        <v>71985</v>
      </c>
      <c r="I2">
        <v>54535</v>
      </c>
      <c r="J2">
        <v>4945</v>
      </c>
      <c r="K2">
        <v>4890</v>
      </c>
      <c r="L2">
        <v>5475</v>
      </c>
      <c r="M2">
        <v>1360</v>
      </c>
      <c r="N2">
        <v>780</v>
      </c>
    </row>
    <row r="3" spans="1:14">
      <c r="A3">
        <v>5210001</v>
      </c>
      <c r="B3">
        <v>3276</v>
      </c>
      <c r="C3">
        <v>3447</v>
      </c>
      <c r="D3">
        <v>2765</v>
      </c>
      <c r="E3">
        <v>1947</v>
      </c>
      <c r="F3">
        <v>3995.6</v>
      </c>
      <c r="G3">
        <v>0.82</v>
      </c>
      <c r="H3">
        <v>1295</v>
      </c>
      <c r="I3">
        <v>345</v>
      </c>
      <c r="J3">
        <v>25</v>
      </c>
      <c r="K3">
        <v>60</v>
      </c>
      <c r="L3">
        <v>735</v>
      </c>
      <c r="M3">
        <v>90</v>
      </c>
      <c r="N3">
        <v>40</v>
      </c>
    </row>
    <row r="4" spans="1:14">
      <c r="A4">
        <v>5210002</v>
      </c>
      <c r="B4">
        <v>853</v>
      </c>
      <c r="C4">
        <v>1219</v>
      </c>
      <c r="D4">
        <v>1590</v>
      </c>
      <c r="E4">
        <v>434</v>
      </c>
      <c r="F4">
        <v>846.2</v>
      </c>
      <c r="G4">
        <v>1.01</v>
      </c>
      <c r="H4">
        <v>380</v>
      </c>
      <c r="I4">
        <v>55</v>
      </c>
      <c r="J4">
        <v>10</v>
      </c>
      <c r="K4">
        <v>30</v>
      </c>
      <c r="L4">
        <v>250</v>
      </c>
      <c r="M4">
        <v>35</v>
      </c>
      <c r="N4">
        <v>0</v>
      </c>
    </row>
    <row r="5" spans="1:14">
      <c r="A5">
        <v>5210003</v>
      </c>
      <c r="B5">
        <v>2592</v>
      </c>
      <c r="C5">
        <v>2817</v>
      </c>
      <c r="D5">
        <v>1445</v>
      </c>
      <c r="E5">
        <v>964</v>
      </c>
      <c r="F5">
        <v>1967.8</v>
      </c>
      <c r="G5">
        <v>1.32</v>
      </c>
      <c r="H5">
        <v>1110</v>
      </c>
      <c r="I5">
        <v>465</v>
      </c>
      <c r="J5">
        <v>70</v>
      </c>
      <c r="K5">
        <v>60</v>
      </c>
      <c r="L5">
        <v>330</v>
      </c>
      <c r="M5">
        <v>170</v>
      </c>
      <c r="N5">
        <v>0</v>
      </c>
    </row>
    <row r="6" spans="1:14">
      <c r="A6">
        <v>5210004</v>
      </c>
      <c r="B6">
        <v>2410</v>
      </c>
      <c r="C6">
        <v>2528</v>
      </c>
      <c r="D6">
        <v>1451</v>
      </c>
      <c r="E6">
        <v>1173</v>
      </c>
      <c r="F6">
        <v>1465.5</v>
      </c>
      <c r="G6">
        <v>1.64</v>
      </c>
      <c r="H6">
        <v>995</v>
      </c>
      <c r="I6">
        <v>570</v>
      </c>
      <c r="J6">
        <v>65</v>
      </c>
      <c r="K6">
        <v>165</v>
      </c>
      <c r="L6">
        <v>130</v>
      </c>
      <c r="M6">
        <v>70</v>
      </c>
      <c r="N6">
        <v>0</v>
      </c>
    </row>
    <row r="7" spans="1:14">
      <c r="A7">
        <v>5210005</v>
      </c>
      <c r="B7">
        <v>5410</v>
      </c>
      <c r="C7">
        <v>5389</v>
      </c>
      <c r="D7">
        <v>2951</v>
      </c>
      <c r="E7">
        <v>2757</v>
      </c>
      <c r="F7">
        <v>1722.1</v>
      </c>
      <c r="G7">
        <v>3.14</v>
      </c>
      <c r="H7">
        <v>2230</v>
      </c>
      <c r="I7">
        <v>1335</v>
      </c>
      <c r="J7">
        <v>185</v>
      </c>
      <c r="K7">
        <v>460</v>
      </c>
      <c r="L7">
        <v>165</v>
      </c>
      <c r="M7">
        <v>60</v>
      </c>
      <c r="N7">
        <v>20</v>
      </c>
    </row>
    <row r="8" spans="1:14">
      <c r="A8">
        <v>5210006</v>
      </c>
      <c r="B8">
        <v>3566</v>
      </c>
      <c r="C8">
        <v>3630</v>
      </c>
      <c r="D8">
        <v>1934</v>
      </c>
      <c r="E8">
        <v>1836</v>
      </c>
      <c r="F8">
        <v>3047.3</v>
      </c>
      <c r="G8">
        <v>1.17</v>
      </c>
      <c r="H8">
        <v>1385</v>
      </c>
      <c r="I8">
        <v>850</v>
      </c>
      <c r="J8">
        <v>90</v>
      </c>
      <c r="K8">
        <v>270</v>
      </c>
      <c r="L8">
        <v>125</v>
      </c>
      <c r="M8">
        <v>40</v>
      </c>
      <c r="N8">
        <v>10</v>
      </c>
    </row>
    <row r="9" spans="1:14">
      <c r="A9">
        <v>5210007</v>
      </c>
      <c r="B9">
        <v>3720</v>
      </c>
      <c r="C9">
        <v>3876</v>
      </c>
      <c r="D9">
        <v>2549</v>
      </c>
      <c r="E9">
        <v>2055</v>
      </c>
      <c r="F9">
        <v>3891.2</v>
      </c>
      <c r="G9">
        <v>0.96</v>
      </c>
      <c r="H9">
        <v>1730</v>
      </c>
      <c r="I9">
        <v>780</v>
      </c>
      <c r="J9">
        <v>135</v>
      </c>
      <c r="K9">
        <v>235</v>
      </c>
      <c r="L9">
        <v>365</v>
      </c>
      <c r="M9">
        <v>185</v>
      </c>
      <c r="N9">
        <v>35</v>
      </c>
    </row>
    <row r="10" spans="1:14">
      <c r="A10">
        <v>5210008</v>
      </c>
      <c r="B10">
        <v>2295</v>
      </c>
      <c r="C10">
        <v>2323</v>
      </c>
      <c r="D10">
        <v>1850</v>
      </c>
      <c r="E10">
        <v>1175</v>
      </c>
      <c r="F10">
        <v>3793.4</v>
      </c>
      <c r="G10">
        <v>0.61</v>
      </c>
      <c r="H10">
        <v>1115</v>
      </c>
      <c r="I10">
        <v>500</v>
      </c>
      <c r="J10">
        <v>80</v>
      </c>
      <c r="K10">
        <v>140</v>
      </c>
      <c r="L10">
        <v>325</v>
      </c>
      <c r="M10">
        <v>65</v>
      </c>
      <c r="N10">
        <v>10</v>
      </c>
    </row>
    <row r="11" spans="1:14">
      <c r="A11">
        <v>5210009</v>
      </c>
      <c r="B11">
        <v>3008</v>
      </c>
      <c r="C11">
        <v>3094</v>
      </c>
      <c r="D11">
        <v>2373</v>
      </c>
      <c r="E11">
        <v>1660</v>
      </c>
      <c r="F11">
        <v>4046.8</v>
      </c>
      <c r="G11">
        <v>0.74</v>
      </c>
      <c r="H11">
        <v>1470</v>
      </c>
      <c r="I11">
        <v>485</v>
      </c>
      <c r="J11">
        <v>90</v>
      </c>
      <c r="K11">
        <v>95</v>
      </c>
      <c r="L11">
        <v>665</v>
      </c>
      <c r="M11">
        <v>115</v>
      </c>
      <c r="N11">
        <v>20</v>
      </c>
    </row>
    <row r="12" spans="1:14">
      <c r="A12">
        <v>5210010</v>
      </c>
      <c r="B12">
        <v>3803</v>
      </c>
      <c r="C12">
        <v>4177</v>
      </c>
      <c r="D12">
        <v>2169</v>
      </c>
      <c r="E12">
        <v>1893</v>
      </c>
      <c r="F12">
        <v>3199.3</v>
      </c>
      <c r="G12">
        <v>1.19</v>
      </c>
      <c r="H12">
        <v>1560</v>
      </c>
      <c r="I12">
        <v>750</v>
      </c>
      <c r="J12">
        <v>110</v>
      </c>
      <c r="K12">
        <v>160</v>
      </c>
      <c r="L12">
        <v>425</v>
      </c>
      <c r="M12">
        <v>90</v>
      </c>
      <c r="N12">
        <v>25</v>
      </c>
    </row>
    <row r="13" spans="1:14">
      <c r="A13">
        <v>5210011.01</v>
      </c>
      <c r="B13">
        <v>6884</v>
      </c>
      <c r="C13">
        <v>6859</v>
      </c>
      <c r="D13">
        <v>3283</v>
      </c>
      <c r="E13">
        <v>3106</v>
      </c>
      <c r="F13">
        <v>1670.9</v>
      </c>
      <c r="G13">
        <v>4.12</v>
      </c>
      <c r="H13">
        <v>2330</v>
      </c>
      <c r="I13">
        <v>1505</v>
      </c>
      <c r="J13">
        <v>265</v>
      </c>
      <c r="K13">
        <v>295</v>
      </c>
      <c r="L13">
        <v>205</v>
      </c>
      <c r="M13">
        <v>30</v>
      </c>
      <c r="N13">
        <v>40</v>
      </c>
    </row>
    <row r="14" spans="1:14">
      <c r="A14">
        <v>5210011.0199999996</v>
      </c>
      <c r="B14">
        <v>2432</v>
      </c>
      <c r="C14">
        <v>2381</v>
      </c>
      <c r="D14">
        <v>1138</v>
      </c>
      <c r="E14">
        <v>1089</v>
      </c>
      <c r="F14">
        <v>904.3</v>
      </c>
      <c r="G14">
        <v>2.69</v>
      </c>
      <c r="H14">
        <v>1110</v>
      </c>
      <c r="I14">
        <v>830</v>
      </c>
      <c r="J14">
        <v>120</v>
      </c>
      <c r="K14">
        <v>100</v>
      </c>
      <c r="L14">
        <v>40</v>
      </c>
      <c r="M14">
        <v>10</v>
      </c>
      <c r="N14">
        <v>10</v>
      </c>
    </row>
    <row r="15" spans="1:14">
      <c r="A15">
        <v>5210012</v>
      </c>
      <c r="B15">
        <v>4000</v>
      </c>
      <c r="C15">
        <v>4109</v>
      </c>
      <c r="D15">
        <v>2025</v>
      </c>
      <c r="E15">
        <v>1908</v>
      </c>
      <c r="F15">
        <v>2543.6999999999998</v>
      </c>
      <c r="G15">
        <v>1.57</v>
      </c>
      <c r="H15">
        <v>1795</v>
      </c>
      <c r="I15">
        <v>1185</v>
      </c>
      <c r="J15">
        <v>155</v>
      </c>
      <c r="K15">
        <v>200</v>
      </c>
      <c r="L15">
        <v>130</v>
      </c>
      <c r="M15">
        <v>105</v>
      </c>
      <c r="N15">
        <v>25</v>
      </c>
    </row>
    <row r="16" spans="1:14">
      <c r="A16">
        <v>5210013</v>
      </c>
      <c r="B16">
        <v>985</v>
      </c>
      <c r="C16">
        <v>685</v>
      </c>
      <c r="D16">
        <v>657</v>
      </c>
      <c r="E16">
        <v>640</v>
      </c>
      <c r="F16">
        <v>171.4</v>
      </c>
      <c r="G16">
        <v>5.75</v>
      </c>
      <c r="H16">
        <v>465</v>
      </c>
      <c r="I16">
        <v>280</v>
      </c>
      <c r="J16">
        <v>25</v>
      </c>
      <c r="K16">
        <v>55</v>
      </c>
      <c r="L16">
        <v>80</v>
      </c>
      <c r="M16">
        <v>15</v>
      </c>
      <c r="N16">
        <v>10</v>
      </c>
    </row>
    <row r="17" spans="1:14">
      <c r="A17">
        <v>5210014</v>
      </c>
      <c r="B17">
        <v>4293</v>
      </c>
      <c r="C17">
        <v>4268</v>
      </c>
      <c r="D17">
        <v>2265</v>
      </c>
      <c r="E17">
        <v>2163</v>
      </c>
      <c r="F17">
        <v>2118.8000000000002</v>
      </c>
      <c r="G17">
        <v>2.0299999999999998</v>
      </c>
      <c r="H17">
        <v>1695</v>
      </c>
      <c r="I17">
        <v>1030</v>
      </c>
      <c r="J17">
        <v>125</v>
      </c>
      <c r="K17">
        <v>365</v>
      </c>
      <c r="L17">
        <v>135</v>
      </c>
      <c r="M17">
        <v>25</v>
      </c>
      <c r="N17">
        <v>15</v>
      </c>
    </row>
    <row r="18" spans="1:14">
      <c r="A18">
        <v>5210015</v>
      </c>
      <c r="B18">
        <v>3107</v>
      </c>
      <c r="C18">
        <v>3142</v>
      </c>
      <c r="D18">
        <v>1368</v>
      </c>
      <c r="E18">
        <v>1343</v>
      </c>
      <c r="F18">
        <v>1888</v>
      </c>
      <c r="G18">
        <v>1.65</v>
      </c>
      <c r="H18">
        <v>1365</v>
      </c>
      <c r="I18">
        <v>1065</v>
      </c>
      <c r="J18">
        <v>130</v>
      </c>
      <c r="K18">
        <v>90</v>
      </c>
      <c r="L18">
        <v>50</v>
      </c>
      <c r="M18">
        <v>20</v>
      </c>
      <c r="N18">
        <v>10</v>
      </c>
    </row>
    <row r="19" spans="1:14">
      <c r="A19">
        <v>5210016</v>
      </c>
      <c r="B19">
        <v>0</v>
      </c>
      <c r="C19">
        <v>543</v>
      </c>
      <c r="D19">
        <v>0</v>
      </c>
      <c r="E19">
        <v>0</v>
      </c>
      <c r="F19">
        <v>0</v>
      </c>
      <c r="G19">
        <v>0.14000000000000001</v>
      </c>
    </row>
    <row r="20" spans="1:14">
      <c r="A20">
        <v>5210100.01</v>
      </c>
      <c r="B20">
        <v>1317</v>
      </c>
      <c r="C20">
        <v>2062</v>
      </c>
      <c r="D20">
        <v>578</v>
      </c>
      <c r="E20">
        <v>537</v>
      </c>
      <c r="F20">
        <v>420.6</v>
      </c>
      <c r="G20">
        <v>3.13</v>
      </c>
      <c r="H20">
        <v>725</v>
      </c>
      <c r="I20">
        <v>605</v>
      </c>
      <c r="J20">
        <v>40</v>
      </c>
      <c r="K20">
        <v>25</v>
      </c>
      <c r="L20">
        <v>30</v>
      </c>
      <c r="M20">
        <v>15</v>
      </c>
      <c r="N20">
        <v>10</v>
      </c>
    </row>
    <row r="21" spans="1:14">
      <c r="A21">
        <v>5210100.0199999996</v>
      </c>
      <c r="B21">
        <v>9793</v>
      </c>
      <c r="C21">
        <v>9371</v>
      </c>
      <c r="D21">
        <v>3827</v>
      </c>
      <c r="E21">
        <v>3738</v>
      </c>
      <c r="F21">
        <v>316.7</v>
      </c>
      <c r="G21">
        <v>30.93</v>
      </c>
      <c r="H21">
        <v>4560</v>
      </c>
      <c r="I21">
        <v>3685</v>
      </c>
      <c r="J21">
        <v>335</v>
      </c>
      <c r="K21">
        <v>245</v>
      </c>
      <c r="L21">
        <v>175</v>
      </c>
      <c r="M21">
        <v>70</v>
      </c>
      <c r="N21">
        <v>50</v>
      </c>
    </row>
    <row r="22" spans="1:14">
      <c r="A22">
        <v>5210101</v>
      </c>
      <c r="B22">
        <v>4174</v>
      </c>
      <c r="C22">
        <v>4262</v>
      </c>
      <c r="D22">
        <v>1594</v>
      </c>
      <c r="E22">
        <v>1473</v>
      </c>
      <c r="F22">
        <v>23.7</v>
      </c>
      <c r="G22">
        <v>176</v>
      </c>
      <c r="H22">
        <v>1730</v>
      </c>
      <c r="I22">
        <v>1565</v>
      </c>
      <c r="J22">
        <v>85</v>
      </c>
      <c r="K22">
        <v>25</v>
      </c>
      <c r="L22">
        <v>25</v>
      </c>
      <c r="M22">
        <v>0</v>
      </c>
      <c r="N22">
        <v>30</v>
      </c>
    </row>
    <row r="23" spans="1:14">
      <c r="A23">
        <v>5210102</v>
      </c>
      <c r="B23">
        <v>5954</v>
      </c>
      <c r="C23">
        <v>5844</v>
      </c>
      <c r="D23">
        <v>2558</v>
      </c>
      <c r="E23">
        <v>2241</v>
      </c>
      <c r="F23">
        <v>24.9</v>
      </c>
      <c r="G23">
        <v>238.69</v>
      </c>
      <c r="H23">
        <v>2965</v>
      </c>
      <c r="I23">
        <v>2775</v>
      </c>
      <c r="J23">
        <v>155</v>
      </c>
      <c r="K23">
        <v>10</v>
      </c>
      <c r="L23">
        <v>15</v>
      </c>
      <c r="M23">
        <v>0</v>
      </c>
      <c r="N23">
        <v>15</v>
      </c>
    </row>
    <row r="24" spans="1:14">
      <c r="A24">
        <v>5210103</v>
      </c>
      <c r="B24">
        <v>5739</v>
      </c>
      <c r="C24">
        <v>5726</v>
      </c>
      <c r="D24">
        <v>2442</v>
      </c>
      <c r="E24">
        <v>2169</v>
      </c>
      <c r="F24">
        <v>26.5</v>
      </c>
      <c r="G24">
        <v>216.18</v>
      </c>
      <c r="H24">
        <v>2875</v>
      </c>
      <c r="I24">
        <v>2560</v>
      </c>
      <c r="J24">
        <v>195</v>
      </c>
      <c r="K24">
        <v>15</v>
      </c>
      <c r="L24">
        <v>80</v>
      </c>
      <c r="M24">
        <v>20</v>
      </c>
      <c r="N24">
        <v>10</v>
      </c>
    </row>
    <row r="25" spans="1:14">
      <c r="A25">
        <v>5210104</v>
      </c>
      <c r="B25">
        <v>5437</v>
      </c>
      <c r="C25">
        <v>5070</v>
      </c>
      <c r="D25">
        <v>2217</v>
      </c>
      <c r="E25">
        <v>2087</v>
      </c>
      <c r="F25">
        <v>24.8</v>
      </c>
      <c r="G25">
        <v>219.43</v>
      </c>
      <c r="H25">
        <v>2585</v>
      </c>
      <c r="I25">
        <v>2385</v>
      </c>
      <c r="J25">
        <v>125</v>
      </c>
      <c r="K25">
        <v>10</v>
      </c>
      <c r="L25">
        <v>45</v>
      </c>
      <c r="M25">
        <v>0</v>
      </c>
      <c r="N25">
        <v>15</v>
      </c>
    </row>
    <row r="26" spans="1:14">
      <c r="A26">
        <v>5210105.01</v>
      </c>
      <c r="B26">
        <v>6438</v>
      </c>
      <c r="C26">
        <v>6631</v>
      </c>
      <c r="D26">
        <v>2325</v>
      </c>
      <c r="E26">
        <v>2241</v>
      </c>
      <c r="F26">
        <v>24.7</v>
      </c>
      <c r="G26">
        <v>261.02</v>
      </c>
      <c r="H26">
        <v>2735</v>
      </c>
      <c r="I26">
        <v>2475</v>
      </c>
      <c r="J26">
        <v>155</v>
      </c>
      <c r="K26">
        <v>10</v>
      </c>
      <c r="L26">
        <v>60</v>
      </c>
      <c r="M26">
        <v>0</v>
      </c>
      <c r="N26">
        <v>30</v>
      </c>
    </row>
    <row r="27" spans="1:14">
      <c r="A27">
        <v>5210105.0199999996</v>
      </c>
      <c r="B27">
        <v>2154</v>
      </c>
      <c r="C27">
        <v>1957</v>
      </c>
      <c r="D27">
        <v>1001</v>
      </c>
      <c r="E27">
        <v>958</v>
      </c>
      <c r="F27">
        <v>222.5</v>
      </c>
      <c r="G27">
        <v>9.68</v>
      </c>
      <c r="H27">
        <v>855</v>
      </c>
      <c r="I27">
        <v>755</v>
      </c>
      <c r="J27">
        <v>50</v>
      </c>
      <c r="K27">
        <v>10</v>
      </c>
      <c r="L27">
        <v>45</v>
      </c>
      <c r="M27">
        <v>0</v>
      </c>
      <c r="N27">
        <v>0</v>
      </c>
    </row>
    <row r="28" spans="1:14">
      <c r="A28">
        <v>5210106</v>
      </c>
      <c r="B28">
        <v>7959</v>
      </c>
      <c r="C28">
        <v>7228</v>
      </c>
      <c r="D28">
        <v>3085</v>
      </c>
      <c r="E28">
        <v>3031</v>
      </c>
      <c r="F28">
        <v>2008.7</v>
      </c>
      <c r="G28">
        <v>3.96</v>
      </c>
      <c r="H28">
        <v>3785</v>
      </c>
      <c r="I28">
        <v>3260</v>
      </c>
      <c r="J28">
        <v>240</v>
      </c>
      <c r="K28">
        <v>195</v>
      </c>
      <c r="L28">
        <v>70</v>
      </c>
      <c r="M28">
        <v>0</v>
      </c>
      <c r="N28">
        <v>20</v>
      </c>
    </row>
    <row r="29" spans="1:14">
      <c r="A29">
        <v>5210107</v>
      </c>
      <c r="B29">
        <v>420</v>
      </c>
      <c r="C29">
        <v>405</v>
      </c>
      <c r="D29">
        <v>299</v>
      </c>
      <c r="E29">
        <v>198</v>
      </c>
      <c r="F29">
        <v>6.3</v>
      </c>
      <c r="G29">
        <v>66.36</v>
      </c>
      <c r="H29">
        <v>105</v>
      </c>
      <c r="I29">
        <v>90</v>
      </c>
      <c r="J29">
        <v>0</v>
      </c>
      <c r="K29">
        <v>0</v>
      </c>
      <c r="L29">
        <v>10</v>
      </c>
      <c r="M29">
        <v>0</v>
      </c>
      <c r="N29">
        <v>10</v>
      </c>
    </row>
    <row r="30" spans="1:14">
      <c r="A30">
        <v>5210108</v>
      </c>
      <c r="B30">
        <v>1203</v>
      </c>
      <c r="C30">
        <v>1262</v>
      </c>
      <c r="D30">
        <v>891</v>
      </c>
      <c r="E30">
        <v>521</v>
      </c>
      <c r="F30">
        <v>8.6999999999999993</v>
      </c>
      <c r="G30">
        <v>138.53</v>
      </c>
      <c r="H30">
        <v>480</v>
      </c>
      <c r="I30">
        <v>340</v>
      </c>
      <c r="J30">
        <v>20</v>
      </c>
      <c r="K30">
        <v>85</v>
      </c>
      <c r="L30">
        <v>25</v>
      </c>
      <c r="M30">
        <v>10</v>
      </c>
      <c r="N30">
        <v>10</v>
      </c>
    </row>
    <row r="31" spans="1:14">
      <c r="A31">
        <v>5210109</v>
      </c>
      <c r="B31">
        <v>557</v>
      </c>
      <c r="C31">
        <v>602</v>
      </c>
      <c r="D31">
        <v>382</v>
      </c>
      <c r="E31">
        <v>262</v>
      </c>
      <c r="F31">
        <v>15.3</v>
      </c>
      <c r="G31">
        <v>36.5</v>
      </c>
      <c r="H31">
        <v>195</v>
      </c>
      <c r="I31">
        <v>185</v>
      </c>
      <c r="J31">
        <v>10</v>
      </c>
      <c r="K31">
        <v>0</v>
      </c>
      <c r="L31">
        <v>0</v>
      </c>
      <c r="M31">
        <v>0</v>
      </c>
      <c r="N31">
        <v>10</v>
      </c>
    </row>
    <row r="32" spans="1:14">
      <c r="A32">
        <v>5210110</v>
      </c>
      <c r="B32">
        <v>10197</v>
      </c>
      <c r="C32">
        <v>9159</v>
      </c>
      <c r="D32">
        <v>4165</v>
      </c>
      <c r="E32">
        <v>3963</v>
      </c>
      <c r="F32">
        <v>879.6</v>
      </c>
      <c r="G32">
        <v>11.59</v>
      </c>
      <c r="H32">
        <v>4330</v>
      </c>
      <c r="I32">
        <v>3565</v>
      </c>
      <c r="J32">
        <v>285</v>
      </c>
      <c r="K32">
        <v>265</v>
      </c>
      <c r="L32">
        <v>155</v>
      </c>
      <c r="M32">
        <v>25</v>
      </c>
      <c r="N32">
        <v>30</v>
      </c>
    </row>
    <row r="33" spans="1:14">
      <c r="A33">
        <v>5210111.01</v>
      </c>
      <c r="B33">
        <v>3366</v>
      </c>
      <c r="C33">
        <v>3387</v>
      </c>
      <c r="D33">
        <v>1421</v>
      </c>
      <c r="E33">
        <v>1383</v>
      </c>
      <c r="F33">
        <v>2068.5</v>
      </c>
      <c r="G33">
        <v>1.63</v>
      </c>
      <c r="H33">
        <v>1360</v>
      </c>
      <c r="I33">
        <v>1145</v>
      </c>
      <c r="J33">
        <v>65</v>
      </c>
      <c r="K33">
        <v>95</v>
      </c>
      <c r="L33">
        <v>15</v>
      </c>
      <c r="M33">
        <v>15</v>
      </c>
      <c r="N33">
        <v>20</v>
      </c>
    </row>
    <row r="34" spans="1:14">
      <c r="A34">
        <v>5210111.0199999996</v>
      </c>
      <c r="B34">
        <v>7229</v>
      </c>
      <c r="C34">
        <v>7393</v>
      </c>
      <c r="D34">
        <v>3072</v>
      </c>
      <c r="E34">
        <v>2961</v>
      </c>
      <c r="F34">
        <v>950.1</v>
      </c>
      <c r="G34">
        <v>7.61</v>
      </c>
      <c r="H34">
        <v>3415</v>
      </c>
      <c r="I34">
        <v>2650</v>
      </c>
      <c r="J34">
        <v>305</v>
      </c>
      <c r="K34">
        <v>280</v>
      </c>
      <c r="L34">
        <v>100</v>
      </c>
      <c r="M34">
        <v>25</v>
      </c>
      <c r="N34">
        <v>55</v>
      </c>
    </row>
    <row r="35" spans="1:14">
      <c r="A35">
        <v>5210112.03</v>
      </c>
      <c r="B35">
        <v>2580</v>
      </c>
      <c r="C35">
        <v>2687</v>
      </c>
      <c r="D35">
        <v>1019</v>
      </c>
      <c r="E35">
        <v>1006</v>
      </c>
      <c r="F35">
        <v>257.89999999999998</v>
      </c>
      <c r="G35">
        <v>10.01</v>
      </c>
      <c r="H35">
        <v>1345</v>
      </c>
      <c r="I35">
        <v>1145</v>
      </c>
      <c r="J35">
        <v>90</v>
      </c>
      <c r="K35">
        <v>65</v>
      </c>
      <c r="L35">
        <v>15</v>
      </c>
      <c r="M35">
        <v>10</v>
      </c>
      <c r="N35">
        <v>15</v>
      </c>
    </row>
    <row r="36" spans="1:14">
      <c r="A36">
        <v>5210112.04</v>
      </c>
      <c r="B36">
        <v>4664</v>
      </c>
      <c r="C36">
        <v>4798</v>
      </c>
      <c r="D36">
        <v>2099</v>
      </c>
      <c r="E36">
        <v>2049</v>
      </c>
      <c r="F36">
        <v>3146</v>
      </c>
      <c r="G36">
        <v>1.48</v>
      </c>
      <c r="H36">
        <v>1980</v>
      </c>
      <c r="I36">
        <v>1555</v>
      </c>
      <c r="J36">
        <v>170</v>
      </c>
      <c r="K36">
        <v>135</v>
      </c>
      <c r="L36">
        <v>100</v>
      </c>
      <c r="M36">
        <v>0</v>
      </c>
      <c r="N36">
        <v>20</v>
      </c>
    </row>
    <row r="37" spans="1:14">
      <c r="A37">
        <v>5210112.05</v>
      </c>
      <c r="B37">
        <v>3012</v>
      </c>
      <c r="C37">
        <v>3069</v>
      </c>
      <c r="D37">
        <v>1160</v>
      </c>
      <c r="E37">
        <v>1153</v>
      </c>
      <c r="F37">
        <v>2241.6999999999998</v>
      </c>
      <c r="G37">
        <v>1.34</v>
      </c>
      <c r="H37">
        <v>1480</v>
      </c>
      <c r="I37">
        <v>1225</v>
      </c>
      <c r="J37">
        <v>100</v>
      </c>
      <c r="K37">
        <v>80</v>
      </c>
      <c r="L37">
        <v>45</v>
      </c>
      <c r="M37">
        <v>10</v>
      </c>
      <c r="N37">
        <v>20</v>
      </c>
    </row>
    <row r="38" spans="1:14">
      <c r="A38">
        <v>5210112.0599999996</v>
      </c>
      <c r="B38">
        <v>4815</v>
      </c>
      <c r="C38">
        <v>5101</v>
      </c>
      <c r="D38">
        <v>1632</v>
      </c>
      <c r="E38">
        <v>1621</v>
      </c>
      <c r="F38">
        <v>2134</v>
      </c>
      <c r="G38">
        <v>2.2599999999999998</v>
      </c>
      <c r="H38">
        <v>2405</v>
      </c>
      <c r="I38">
        <v>1965</v>
      </c>
      <c r="J38">
        <v>205</v>
      </c>
      <c r="K38">
        <v>125</v>
      </c>
      <c r="L38">
        <v>55</v>
      </c>
      <c r="M38">
        <v>15</v>
      </c>
      <c r="N38">
        <v>25</v>
      </c>
    </row>
    <row r="39" spans="1:14">
      <c r="A39">
        <v>5210112.07</v>
      </c>
      <c r="B39">
        <v>2992</v>
      </c>
      <c r="C39">
        <v>3048</v>
      </c>
      <c r="D39">
        <v>1204</v>
      </c>
      <c r="E39">
        <v>1184</v>
      </c>
      <c r="F39">
        <v>1665.9</v>
      </c>
      <c r="G39">
        <v>1.8</v>
      </c>
      <c r="H39">
        <v>1235</v>
      </c>
      <c r="I39">
        <v>1015</v>
      </c>
      <c r="J39">
        <v>70</v>
      </c>
      <c r="K39">
        <v>95</v>
      </c>
      <c r="L39">
        <v>35</v>
      </c>
      <c r="M39">
        <v>15</v>
      </c>
      <c r="N39">
        <v>10</v>
      </c>
    </row>
    <row r="40" spans="1:14">
      <c r="A40">
        <v>5210113.01</v>
      </c>
      <c r="B40">
        <v>11706</v>
      </c>
      <c r="C40">
        <v>9122</v>
      </c>
      <c r="D40">
        <v>4365</v>
      </c>
      <c r="E40">
        <v>4318</v>
      </c>
      <c r="F40">
        <v>445.5</v>
      </c>
      <c r="G40">
        <v>26.28</v>
      </c>
      <c r="H40">
        <v>5910</v>
      </c>
      <c r="I40">
        <v>4955</v>
      </c>
      <c r="J40">
        <v>435</v>
      </c>
      <c r="K40">
        <v>305</v>
      </c>
      <c r="L40">
        <v>150</v>
      </c>
      <c r="M40">
        <v>15</v>
      </c>
      <c r="N40">
        <v>55</v>
      </c>
    </row>
    <row r="41" spans="1:14">
      <c r="A41">
        <v>5210113.0199999996</v>
      </c>
      <c r="B41">
        <v>5319</v>
      </c>
      <c r="C41">
        <v>5417</v>
      </c>
      <c r="D41">
        <v>2028</v>
      </c>
      <c r="E41">
        <v>1989</v>
      </c>
      <c r="F41">
        <v>36.299999999999997</v>
      </c>
      <c r="G41">
        <v>146.61000000000001</v>
      </c>
      <c r="H41">
        <v>2465</v>
      </c>
      <c r="I41">
        <v>2195</v>
      </c>
      <c r="J41">
        <v>145</v>
      </c>
      <c r="K41">
        <v>25</v>
      </c>
      <c r="L41">
        <v>55</v>
      </c>
      <c r="M41">
        <v>10</v>
      </c>
      <c r="N41">
        <v>40</v>
      </c>
    </row>
    <row r="42" spans="1:14">
      <c r="A42">
        <v>5210200</v>
      </c>
      <c r="B42">
        <v>1516</v>
      </c>
      <c r="C42">
        <v>1473</v>
      </c>
      <c r="D42">
        <v>1996</v>
      </c>
      <c r="E42">
        <v>689</v>
      </c>
      <c r="F42">
        <v>5.0999999999999996</v>
      </c>
      <c r="G42">
        <v>297.27</v>
      </c>
      <c r="H42">
        <v>435</v>
      </c>
      <c r="I42">
        <v>405</v>
      </c>
      <c r="J42">
        <v>15</v>
      </c>
      <c r="K42">
        <v>10</v>
      </c>
      <c r="L42">
        <v>10</v>
      </c>
      <c r="M42">
        <v>0</v>
      </c>
      <c r="N4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472E5-B081-4992-B641-93091EFEE5AE}">
  <dimension ref="A1:N42"/>
  <sheetViews>
    <sheetView workbookViewId="0">
      <selection activeCell="F17" sqref="F17"/>
    </sheetView>
  </sheetViews>
  <sheetFormatPr defaultRowHeight="15"/>
  <sheetData>
    <row r="1" spans="1:14">
      <c r="B1" s="45" t="s">
        <v>221</v>
      </c>
      <c r="C1" s="45" t="s">
        <v>222</v>
      </c>
      <c r="D1" s="45" t="s">
        <v>223</v>
      </c>
      <c r="E1" s="45" t="s">
        <v>224</v>
      </c>
      <c r="F1" s="45" t="s">
        <v>225</v>
      </c>
      <c r="G1" s="45" t="s">
        <v>226</v>
      </c>
      <c r="H1" s="45" t="s">
        <v>227</v>
      </c>
      <c r="I1" s="45" t="s">
        <v>228</v>
      </c>
      <c r="J1" s="45" t="s">
        <v>229</v>
      </c>
      <c r="K1" s="45" t="s">
        <v>230</v>
      </c>
      <c r="L1" s="45" t="s">
        <v>231</v>
      </c>
      <c r="M1" s="45" t="s">
        <v>232</v>
      </c>
      <c r="N1" s="45" t="s">
        <v>233</v>
      </c>
    </row>
    <row r="2" spans="1:14">
      <c r="A2" s="45">
        <v>5210000</v>
      </c>
      <c r="B2" s="45">
        <v>172546</v>
      </c>
      <c r="C2" s="45">
        <v>161175</v>
      </c>
      <c r="D2" s="45">
        <v>80955</v>
      </c>
      <c r="E2" s="45">
        <v>73506</v>
      </c>
      <c r="F2" s="45">
        <v>89.9</v>
      </c>
      <c r="G2" s="45">
        <v>1919.17</v>
      </c>
      <c r="H2" s="45">
        <v>57245</v>
      </c>
      <c r="I2" s="45">
        <v>44420</v>
      </c>
      <c r="J2" s="45">
        <v>4100</v>
      </c>
      <c r="K2" s="45">
        <v>2810</v>
      </c>
      <c r="L2" s="45">
        <v>4030</v>
      </c>
      <c r="M2" s="45">
        <v>705</v>
      </c>
      <c r="N2" s="45">
        <v>1180</v>
      </c>
    </row>
    <row r="3" spans="1:14">
      <c r="A3" s="45" t="s">
        <v>180</v>
      </c>
      <c r="B3" s="45">
        <v>3601</v>
      </c>
      <c r="C3" s="45">
        <v>3276</v>
      </c>
      <c r="D3" s="45">
        <v>2816</v>
      </c>
      <c r="E3" s="45">
        <v>2157</v>
      </c>
      <c r="F3" s="45">
        <v>4328.6000000000004</v>
      </c>
      <c r="G3" s="45">
        <v>0.83</v>
      </c>
      <c r="H3" s="45">
        <v>985</v>
      </c>
      <c r="I3" s="45">
        <v>265</v>
      </c>
      <c r="J3" s="45">
        <v>35</v>
      </c>
      <c r="K3" s="45">
        <v>60</v>
      </c>
      <c r="L3" s="45">
        <v>550</v>
      </c>
      <c r="M3" s="45">
        <v>30</v>
      </c>
      <c r="N3" s="45">
        <v>50</v>
      </c>
    </row>
    <row r="4" spans="1:14">
      <c r="A4" s="45" t="s">
        <v>181</v>
      </c>
      <c r="B4" s="45">
        <v>1452</v>
      </c>
      <c r="C4" s="45">
        <v>853</v>
      </c>
      <c r="D4" s="45">
        <v>1612</v>
      </c>
      <c r="E4" s="45">
        <v>701</v>
      </c>
      <c r="F4" s="45">
        <v>1425.8</v>
      </c>
      <c r="G4" s="45">
        <v>1.02</v>
      </c>
      <c r="H4" s="45">
        <v>325</v>
      </c>
      <c r="I4" s="45">
        <v>155</v>
      </c>
      <c r="J4" s="45">
        <v>35</v>
      </c>
      <c r="K4" s="45">
        <v>20</v>
      </c>
      <c r="L4" s="45">
        <v>105</v>
      </c>
      <c r="M4" s="45">
        <v>0</v>
      </c>
      <c r="N4" s="45">
        <v>15</v>
      </c>
    </row>
    <row r="5" spans="1:14">
      <c r="A5" s="45" t="s">
        <v>182</v>
      </c>
      <c r="B5" s="45">
        <v>2714</v>
      </c>
      <c r="C5" s="45">
        <v>2592</v>
      </c>
      <c r="D5" s="45">
        <v>1458</v>
      </c>
      <c r="E5" s="45">
        <v>1071</v>
      </c>
      <c r="F5" s="45">
        <v>2035.2</v>
      </c>
      <c r="G5" s="45">
        <v>1.33</v>
      </c>
      <c r="H5" s="45">
        <v>730</v>
      </c>
      <c r="I5" s="45">
        <v>295</v>
      </c>
      <c r="J5" s="45">
        <v>75</v>
      </c>
      <c r="K5" s="45">
        <v>15</v>
      </c>
      <c r="L5" s="45">
        <v>220</v>
      </c>
      <c r="M5" s="45">
        <v>80</v>
      </c>
      <c r="N5" s="45">
        <v>35</v>
      </c>
    </row>
    <row r="6" spans="1:14">
      <c r="A6" s="45" t="s">
        <v>183</v>
      </c>
      <c r="B6" s="45">
        <v>2709</v>
      </c>
      <c r="C6" s="45">
        <v>2410</v>
      </c>
      <c r="D6" s="45">
        <v>1472</v>
      </c>
      <c r="E6" s="45">
        <v>1280</v>
      </c>
      <c r="F6" s="45">
        <v>1633.2</v>
      </c>
      <c r="G6" s="45">
        <v>1.66</v>
      </c>
      <c r="H6" s="45">
        <v>860</v>
      </c>
      <c r="I6" s="45">
        <v>510</v>
      </c>
      <c r="J6" s="45">
        <v>95</v>
      </c>
      <c r="K6" s="45">
        <v>140</v>
      </c>
      <c r="L6" s="45">
        <v>80</v>
      </c>
      <c r="M6" s="45">
        <v>25</v>
      </c>
      <c r="N6" s="45">
        <v>10</v>
      </c>
    </row>
    <row r="7" spans="1:14">
      <c r="A7" s="45" t="s">
        <v>184</v>
      </c>
      <c r="B7" s="45">
        <v>5607</v>
      </c>
      <c r="C7" s="45">
        <v>5410</v>
      </c>
      <c r="D7" s="45">
        <v>2972</v>
      </c>
      <c r="E7" s="45">
        <v>2843</v>
      </c>
      <c r="F7" s="45">
        <v>1742.5</v>
      </c>
      <c r="G7" s="45">
        <v>3.22</v>
      </c>
      <c r="H7" s="45">
        <v>1825</v>
      </c>
      <c r="I7" s="45">
        <v>1110</v>
      </c>
      <c r="J7" s="45">
        <v>205</v>
      </c>
      <c r="K7" s="45">
        <v>345</v>
      </c>
      <c r="L7" s="45">
        <v>95</v>
      </c>
      <c r="M7" s="45">
        <v>25</v>
      </c>
      <c r="N7" s="45">
        <v>40</v>
      </c>
    </row>
    <row r="8" spans="1:14">
      <c r="A8" s="45" t="s">
        <v>185</v>
      </c>
      <c r="B8" s="45">
        <v>3684</v>
      </c>
      <c r="C8" s="45">
        <v>3566</v>
      </c>
      <c r="D8" s="45">
        <v>1984</v>
      </c>
      <c r="E8" s="45">
        <v>1903</v>
      </c>
      <c r="F8" s="45">
        <v>3148.7</v>
      </c>
      <c r="G8" s="45">
        <v>1.17</v>
      </c>
      <c r="H8" s="45">
        <v>1125</v>
      </c>
      <c r="I8" s="45">
        <v>720</v>
      </c>
      <c r="J8" s="45">
        <v>115</v>
      </c>
      <c r="K8" s="45">
        <v>125</v>
      </c>
      <c r="L8" s="45">
        <v>105</v>
      </c>
      <c r="M8" s="45">
        <v>45</v>
      </c>
      <c r="N8" s="45">
        <v>20</v>
      </c>
    </row>
    <row r="9" spans="1:14">
      <c r="A9" s="45" t="s">
        <v>186</v>
      </c>
      <c r="B9" s="45">
        <v>3964</v>
      </c>
      <c r="C9" s="45">
        <v>3720</v>
      </c>
      <c r="D9" s="45">
        <v>2668</v>
      </c>
      <c r="E9" s="45">
        <v>2226</v>
      </c>
      <c r="F9" s="45">
        <v>4146.3999999999996</v>
      </c>
      <c r="G9" s="45">
        <v>0.96</v>
      </c>
      <c r="H9" s="45">
        <v>1425</v>
      </c>
      <c r="I9" s="45">
        <v>755</v>
      </c>
      <c r="J9" s="45">
        <v>120</v>
      </c>
      <c r="K9" s="45">
        <v>155</v>
      </c>
      <c r="L9" s="45">
        <v>275</v>
      </c>
      <c r="M9" s="45">
        <v>85</v>
      </c>
      <c r="N9" s="45">
        <v>35</v>
      </c>
    </row>
    <row r="10" spans="1:14">
      <c r="A10" s="45" t="s">
        <v>187</v>
      </c>
      <c r="B10" s="45">
        <v>2696</v>
      </c>
      <c r="C10" s="45">
        <v>2295</v>
      </c>
      <c r="D10" s="45">
        <v>1953</v>
      </c>
      <c r="E10" s="45">
        <v>1468</v>
      </c>
      <c r="F10" s="45">
        <v>4457.7</v>
      </c>
      <c r="G10" s="45">
        <v>0.6</v>
      </c>
      <c r="H10" s="45">
        <v>950</v>
      </c>
      <c r="I10" s="45">
        <v>475</v>
      </c>
      <c r="J10" s="45">
        <v>75</v>
      </c>
      <c r="K10" s="45">
        <v>90</v>
      </c>
      <c r="L10" s="45">
        <v>270</v>
      </c>
      <c r="M10" s="45">
        <v>10</v>
      </c>
      <c r="N10" s="45">
        <v>25</v>
      </c>
    </row>
    <row r="11" spans="1:14">
      <c r="A11" s="45" t="s">
        <v>188</v>
      </c>
      <c r="B11" s="45">
        <v>3503</v>
      </c>
      <c r="C11" s="45">
        <v>3008</v>
      </c>
      <c r="D11" s="45">
        <v>2408</v>
      </c>
      <c r="E11" s="45">
        <v>1963</v>
      </c>
      <c r="F11" s="45">
        <v>4695.7</v>
      </c>
      <c r="G11" s="45">
        <v>0.75</v>
      </c>
      <c r="H11" s="45">
        <v>1030</v>
      </c>
      <c r="I11" s="45">
        <v>355</v>
      </c>
      <c r="J11" s="45">
        <v>65</v>
      </c>
      <c r="K11" s="45">
        <v>90</v>
      </c>
      <c r="L11" s="45">
        <v>460</v>
      </c>
      <c r="M11" s="45">
        <v>20</v>
      </c>
      <c r="N11" s="45">
        <v>40</v>
      </c>
    </row>
    <row r="12" spans="1:14">
      <c r="A12" s="45" t="s">
        <v>189</v>
      </c>
      <c r="B12" s="45">
        <v>4092</v>
      </c>
      <c r="C12" s="45">
        <v>3803</v>
      </c>
      <c r="D12" s="45">
        <v>2196</v>
      </c>
      <c r="E12" s="45">
        <v>2009</v>
      </c>
      <c r="F12" s="45">
        <v>3405.5</v>
      </c>
      <c r="G12" s="45">
        <v>1.2</v>
      </c>
      <c r="H12" s="45">
        <v>1275</v>
      </c>
      <c r="I12" s="45">
        <v>655</v>
      </c>
      <c r="J12" s="45">
        <v>115</v>
      </c>
      <c r="K12" s="45">
        <v>110</v>
      </c>
      <c r="L12" s="45">
        <v>285</v>
      </c>
      <c r="M12" s="45">
        <v>55</v>
      </c>
      <c r="N12" s="45">
        <v>55</v>
      </c>
    </row>
    <row r="13" spans="1:14">
      <c r="A13" s="45" t="s">
        <v>190</v>
      </c>
      <c r="B13" s="45">
        <v>6987</v>
      </c>
      <c r="C13" s="45">
        <v>6884</v>
      </c>
      <c r="D13" s="45">
        <v>3288</v>
      </c>
      <c r="E13" s="45">
        <v>3151</v>
      </c>
      <c r="F13" s="45">
        <v>1669.1</v>
      </c>
      <c r="G13" s="45">
        <v>4.1900000000000004</v>
      </c>
      <c r="H13" s="45">
        <v>1955</v>
      </c>
      <c r="I13" s="45">
        <v>1390</v>
      </c>
      <c r="J13" s="45">
        <v>220</v>
      </c>
      <c r="K13" s="45">
        <v>180</v>
      </c>
      <c r="L13" s="45">
        <v>105</v>
      </c>
      <c r="M13" s="45">
        <v>10</v>
      </c>
      <c r="N13" s="45">
        <v>50</v>
      </c>
    </row>
    <row r="14" spans="1:14">
      <c r="A14" s="45" t="s">
        <v>191</v>
      </c>
      <c r="B14" s="45">
        <v>2391</v>
      </c>
      <c r="C14" s="45">
        <v>2432</v>
      </c>
      <c r="D14" s="45">
        <v>1140</v>
      </c>
      <c r="E14" s="45">
        <v>1090</v>
      </c>
      <c r="F14" s="45">
        <v>880.1</v>
      </c>
      <c r="G14" s="45">
        <v>2.72</v>
      </c>
      <c r="H14" s="45">
        <v>960</v>
      </c>
      <c r="I14" s="45">
        <v>770</v>
      </c>
      <c r="J14" s="45">
        <v>80</v>
      </c>
      <c r="K14" s="45">
        <v>95</v>
      </c>
      <c r="L14" s="45">
        <v>0</v>
      </c>
      <c r="M14" s="45">
        <v>0</v>
      </c>
      <c r="N14" s="45">
        <v>15</v>
      </c>
    </row>
    <row r="15" spans="1:14">
      <c r="A15" s="45" t="s">
        <v>192</v>
      </c>
      <c r="B15" s="45">
        <v>4047</v>
      </c>
      <c r="C15" s="45">
        <v>4000</v>
      </c>
      <c r="D15" s="45">
        <v>2062</v>
      </c>
      <c r="E15" s="45">
        <v>1945</v>
      </c>
      <c r="F15" s="45">
        <v>2429.8000000000002</v>
      </c>
      <c r="G15" s="45">
        <v>1.67</v>
      </c>
      <c r="H15" s="45">
        <v>1410</v>
      </c>
      <c r="I15" s="45">
        <v>1000</v>
      </c>
      <c r="J15" s="45">
        <v>125</v>
      </c>
      <c r="K15" s="45">
        <v>105</v>
      </c>
      <c r="L15" s="45">
        <v>125</v>
      </c>
      <c r="M15" s="45">
        <v>35</v>
      </c>
      <c r="N15" s="45">
        <v>20</v>
      </c>
    </row>
    <row r="16" spans="1:14">
      <c r="A16" s="45" t="s">
        <v>193</v>
      </c>
      <c r="B16" s="45">
        <v>961</v>
      </c>
      <c r="C16" s="45">
        <v>985</v>
      </c>
      <c r="D16" s="45">
        <v>659</v>
      </c>
      <c r="E16" s="45">
        <v>640</v>
      </c>
      <c r="F16" s="45">
        <v>170.1</v>
      </c>
      <c r="G16" s="45">
        <v>5.65</v>
      </c>
      <c r="H16" s="45">
        <v>280</v>
      </c>
      <c r="I16" s="45">
        <v>150</v>
      </c>
      <c r="J16" s="45">
        <v>30</v>
      </c>
      <c r="K16" s="45">
        <v>35</v>
      </c>
      <c r="L16" s="45">
        <v>50</v>
      </c>
      <c r="M16" s="45">
        <v>0</v>
      </c>
      <c r="N16" s="45">
        <v>20</v>
      </c>
    </row>
    <row r="17" spans="1:14">
      <c r="A17" s="45" t="s">
        <v>194</v>
      </c>
      <c r="B17" s="45">
        <v>4370</v>
      </c>
      <c r="C17" s="45">
        <v>4293</v>
      </c>
      <c r="D17" s="45">
        <v>2267</v>
      </c>
      <c r="E17" s="45">
        <v>2172</v>
      </c>
      <c r="F17" s="45">
        <v>2142.5</v>
      </c>
      <c r="G17" s="45">
        <v>2.04</v>
      </c>
      <c r="H17" s="45">
        <v>1355</v>
      </c>
      <c r="I17" s="45">
        <v>885</v>
      </c>
      <c r="J17" s="45">
        <v>105</v>
      </c>
      <c r="K17" s="45">
        <v>175</v>
      </c>
      <c r="L17" s="45">
        <v>100</v>
      </c>
      <c r="M17" s="45">
        <v>45</v>
      </c>
      <c r="N17" s="45">
        <v>50</v>
      </c>
    </row>
    <row r="18" spans="1:14">
      <c r="A18" s="45" t="s">
        <v>195</v>
      </c>
      <c r="B18" s="45">
        <v>3134</v>
      </c>
      <c r="C18" s="45">
        <v>3107</v>
      </c>
      <c r="D18" s="45">
        <v>1311</v>
      </c>
      <c r="E18" s="45">
        <v>1262</v>
      </c>
      <c r="F18" s="45">
        <v>1909</v>
      </c>
      <c r="G18" s="45">
        <v>1.64</v>
      </c>
      <c r="H18" s="45">
        <v>935</v>
      </c>
      <c r="I18" s="45">
        <v>725</v>
      </c>
      <c r="J18" s="45">
        <v>65</v>
      </c>
      <c r="K18" s="45">
        <v>55</v>
      </c>
      <c r="L18" s="45">
        <v>45</v>
      </c>
      <c r="M18" s="45">
        <v>30</v>
      </c>
      <c r="N18" s="45">
        <v>15</v>
      </c>
    </row>
    <row r="19" spans="1:14">
      <c r="A19" s="45" t="s">
        <v>196</v>
      </c>
      <c r="B19" s="45">
        <v>0</v>
      </c>
      <c r="C19" s="45">
        <v>0</v>
      </c>
      <c r="D19" s="45">
        <v>0</v>
      </c>
      <c r="E19" s="45">
        <v>0</v>
      </c>
      <c r="F19" s="45">
        <v>0</v>
      </c>
      <c r="G19" s="45">
        <v>0.15</v>
      </c>
      <c r="H19" s="45" t="s">
        <v>197</v>
      </c>
      <c r="I19" s="45" t="s">
        <v>197</v>
      </c>
      <c r="J19" s="45" t="s">
        <v>197</v>
      </c>
      <c r="K19" s="45" t="s">
        <v>197</v>
      </c>
      <c r="L19" s="45" t="s">
        <v>197</v>
      </c>
      <c r="M19" s="45" t="s">
        <v>197</v>
      </c>
      <c r="N19" s="45" t="s">
        <v>197</v>
      </c>
    </row>
    <row r="20" spans="1:14">
      <c r="A20" s="45" t="s">
        <v>198</v>
      </c>
      <c r="B20" s="45">
        <v>1381</v>
      </c>
      <c r="C20" s="45">
        <v>1317</v>
      </c>
      <c r="D20" s="45">
        <v>557</v>
      </c>
      <c r="E20" s="45">
        <v>527</v>
      </c>
      <c r="F20" s="45">
        <v>430.2</v>
      </c>
      <c r="G20" s="45">
        <v>3.21</v>
      </c>
      <c r="H20" s="45">
        <v>590</v>
      </c>
      <c r="I20" s="45">
        <v>505</v>
      </c>
      <c r="J20" s="45">
        <v>45</v>
      </c>
      <c r="K20" s="45">
        <v>10</v>
      </c>
      <c r="L20" s="45">
        <v>20</v>
      </c>
      <c r="M20" s="45">
        <v>10</v>
      </c>
      <c r="N20" s="45">
        <v>0</v>
      </c>
    </row>
    <row r="21" spans="1:14">
      <c r="A21" s="45" t="s">
        <v>199</v>
      </c>
      <c r="B21" s="45">
        <v>10991</v>
      </c>
      <c r="C21" s="45">
        <v>9793</v>
      </c>
      <c r="D21" s="45">
        <v>4351</v>
      </c>
      <c r="E21" s="45">
        <v>4236</v>
      </c>
      <c r="F21" s="45">
        <v>354.4</v>
      </c>
      <c r="G21" s="45">
        <v>31.02</v>
      </c>
      <c r="H21" s="45">
        <v>3565</v>
      </c>
      <c r="I21" s="45">
        <v>2895</v>
      </c>
      <c r="J21" s="45">
        <v>250</v>
      </c>
      <c r="K21" s="45">
        <v>125</v>
      </c>
      <c r="L21" s="45">
        <v>180</v>
      </c>
      <c r="M21" s="45">
        <v>25</v>
      </c>
      <c r="N21" s="45">
        <v>90</v>
      </c>
    </row>
    <row r="22" spans="1:14">
      <c r="A22" s="45" t="s">
        <v>200</v>
      </c>
      <c r="B22" s="45">
        <v>4362</v>
      </c>
      <c r="C22" s="45">
        <v>4174</v>
      </c>
      <c r="D22" s="45">
        <v>1584</v>
      </c>
      <c r="E22" s="45">
        <v>1486</v>
      </c>
      <c r="F22" s="45">
        <v>24.8</v>
      </c>
      <c r="G22" s="45">
        <v>176.08</v>
      </c>
      <c r="H22" s="45">
        <v>1190</v>
      </c>
      <c r="I22" s="45">
        <v>1105</v>
      </c>
      <c r="J22" s="45">
        <v>50</v>
      </c>
      <c r="K22" s="45">
        <v>0</v>
      </c>
      <c r="L22" s="45">
        <v>15</v>
      </c>
      <c r="M22" s="45">
        <v>0</v>
      </c>
      <c r="N22" s="45">
        <v>20</v>
      </c>
    </row>
    <row r="23" spans="1:14">
      <c r="A23" s="45" t="s">
        <v>201</v>
      </c>
      <c r="B23" s="45">
        <v>6392</v>
      </c>
      <c r="C23" s="45">
        <v>5954</v>
      </c>
      <c r="D23" s="45">
        <v>2651</v>
      </c>
      <c r="E23" s="45">
        <v>2445</v>
      </c>
      <c r="F23" s="45">
        <v>27.3</v>
      </c>
      <c r="G23" s="45">
        <v>234.12</v>
      </c>
      <c r="H23" s="45">
        <v>2470</v>
      </c>
      <c r="I23" s="45">
        <v>2245</v>
      </c>
      <c r="J23" s="45">
        <v>140</v>
      </c>
      <c r="K23" s="45">
        <v>10</v>
      </c>
      <c r="L23" s="45">
        <v>50</v>
      </c>
      <c r="M23" s="45">
        <v>0</v>
      </c>
      <c r="N23" s="45">
        <v>30</v>
      </c>
    </row>
    <row r="24" spans="1:14">
      <c r="A24" s="45" t="s">
        <v>202</v>
      </c>
      <c r="B24" s="45">
        <v>6015</v>
      </c>
      <c r="C24" s="45">
        <v>5739</v>
      </c>
      <c r="D24" s="45">
        <v>2632</v>
      </c>
      <c r="E24" s="45">
        <v>2326</v>
      </c>
      <c r="F24" s="45">
        <v>28.7</v>
      </c>
      <c r="G24" s="45">
        <v>209.43</v>
      </c>
      <c r="H24" s="45">
        <v>2555</v>
      </c>
      <c r="I24" s="45">
        <v>2300</v>
      </c>
      <c r="J24" s="45">
        <v>150</v>
      </c>
      <c r="K24" s="45">
        <v>15</v>
      </c>
      <c r="L24" s="45">
        <v>60</v>
      </c>
      <c r="M24" s="45">
        <v>10</v>
      </c>
      <c r="N24" s="45">
        <v>25</v>
      </c>
    </row>
    <row r="25" spans="1:14">
      <c r="A25" s="45" t="s">
        <v>203</v>
      </c>
      <c r="B25" s="45">
        <v>5692</v>
      </c>
      <c r="C25" s="45">
        <v>5437</v>
      </c>
      <c r="D25" s="45">
        <v>2301</v>
      </c>
      <c r="E25" s="45">
        <v>2161</v>
      </c>
      <c r="F25" s="45">
        <v>26.1</v>
      </c>
      <c r="G25" s="45">
        <v>217.86</v>
      </c>
      <c r="H25" s="45">
        <v>2115</v>
      </c>
      <c r="I25" s="45">
        <v>1945</v>
      </c>
      <c r="J25" s="45">
        <v>65</v>
      </c>
      <c r="K25" s="45">
        <v>10</v>
      </c>
      <c r="L25" s="45">
        <v>55</v>
      </c>
      <c r="M25" s="45">
        <v>15</v>
      </c>
      <c r="N25" s="45">
        <v>20</v>
      </c>
    </row>
    <row r="26" spans="1:14">
      <c r="A26" s="45" t="s">
        <v>204</v>
      </c>
      <c r="B26" s="45">
        <v>6692</v>
      </c>
      <c r="C26" s="45">
        <v>6438</v>
      </c>
      <c r="D26" s="45">
        <v>2356</v>
      </c>
      <c r="E26" s="45">
        <v>2268</v>
      </c>
      <c r="F26" s="45">
        <v>25.5</v>
      </c>
      <c r="G26" s="45">
        <v>262.81</v>
      </c>
      <c r="H26" s="45">
        <v>2280</v>
      </c>
      <c r="I26" s="45">
        <v>2110</v>
      </c>
      <c r="J26" s="45">
        <v>85</v>
      </c>
      <c r="K26" s="45">
        <v>0</v>
      </c>
      <c r="L26" s="45">
        <v>35</v>
      </c>
      <c r="M26" s="45">
        <v>0</v>
      </c>
      <c r="N26" s="45">
        <v>50</v>
      </c>
    </row>
    <row r="27" spans="1:14">
      <c r="A27" s="45" t="s">
        <v>205</v>
      </c>
      <c r="B27" s="45">
        <v>2344</v>
      </c>
      <c r="C27" s="45">
        <v>2154</v>
      </c>
      <c r="D27" s="45">
        <v>1065</v>
      </c>
      <c r="E27" s="45">
        <v>1044</v>
      </c>
      <c r="F27" s="45">
        <v>243.7</v>
      </c>
      <c r="G27" s="45">
        <v>9.6199999999999992</v>
      </c>
      <c r="H27" s="45">
        <v>650</v>
      </c>
      <c r="I27" s="45">
        <v>605</v>
      </c>
      <c r="J27" s="45">
        <v>20</v>
      </c>
      <c r="K27" s="45">
        <v>0</v>
      </c>
      <c r="L27" s="45">
        <v>15</v>
      </c>
      <c r="M27" s="45">
        <v>0</v>
      </c>
      <c r="N27" s="45">
        <v>0</v>
      </c>
    </row>
    <row r="28" spans="1:14">
      <c r="A28" s="45" t="s">
        <v>206</v>
      </c>
      <c r="B28" s="45">
        <v>8472</v>
      </c>
      <c r="C28" s="45">
        <v>7959</v>
      </c>
      <c r="D28" s="45">
        <v>3446</v>
      </c>
      <c r="E28" s="45">
        <v>3313</v>
      </c>
      <c r="F28" s="45">
        <v>2136</v>
      </c>
      <c r="G28" s="45">
        <v>3.97</v>
      </c>
      <c r="H28" s="45">
        <v>3030</v>
      </c>
      <c r="I28" s="45">
        <v>2645</v>
      </c>
      <c r="J28" s="45">
        <v>185</v>
      </c>
      <c r="K28" s="45">
        <v>65</v>
      </c>
      <c r="L28" s="45">
        <v>85</v>
      </c>
      <c r="M28" s="45">
        <v>10</v>
      </c>
      <c r="N28" s="45">
        <v>35</v>
      </c>
    </row>
    <row r="29" spans="1:14">
      <c r="A29" s="45" t="s">
        <v>207</v>
      </c>
      <c r="B29" s="45">
        <v>435</v>
      </c>
      <c r="C29" s="45">
        <v>420</v>
      </c>
      <c r="D29" s="45">
        <v>278</v>
      </c>
      <c r="E29" s="45">
        <v>205</v>
      </c>
      <c r="F29" s="45">
        <v>6.6</v>
      </c>
      <c r="G29" s="45">
        <v>66.33</v>
      </c>
      <c r="H29" s="45">
        <v>80</v>
      </c>
      <c r="I29" s="45">
        <v>50</v>
      </c>
      <c r="J29" s="45">
        <v>0</v>
      </c>
      <c r="K29" s="45">
        <v>0</v>
      </c>
      <c r="L29" s="45">
        <v>15</v>
      </c>
      <c r="M29" s="45">
        <v>0</v>
      </c>
      <c r="N29" s="45">
        <v>0</v>
      </c>
    </row>
    <row r="30" spans="1:14">
      <c r="A30" s="45" t="s">
        <v>208</v>
      </c>
      <c r="B30" s="45">
        <v>1286</v>
      </c>
      <c r="C30" s="45">
        <v>1203</v>
      </c>
      <c r="D30" s="45">
        <v>827</v>
      </c>
      <c r="E30" s="45">
        <v>599</v>
      </c>
      <c r="F30" s="45">
        <v>9.1999999999999993</v>
      </c>
      <c r="G30" s="45">
        <v>140.01</v>
      </c>
      <c r="H30" s="45">
        <v>355</v>
      </c>
      <c r="I30" s="45">
        <v>275</v>
      </c>
      <c r="J30" s="45">
        <v>10</v>
      </c>
      <c r="K30" s="45">
        <v>30</v>
      </c>
      <c r="L30" s="45">
        <v>35</v>
      </c>
      <c r="M30" s="45">
        <v>0</v>
      </c>
      <c r="N30" s="45">
        <v>0</v>
      </c>
    </row>
    <row r="31" spans="1:14">
      <c r="A31" s="45" t="s">
        <v>209</v>
      </c>
      <c r="B31" s="45">
        <v>644</v>
      </c>
      <c r="C31" s="45">
        <v>557</v>
      </c>
      <c r="D31" s="45">
        <v>385</v>
      </c>
      <c r="E31" s="45">
        <v>304</v>
      </c>
      <c r="F31" s="45">
        <v>17.5</v>
      </c>
      <c r="G31" s="45">
        <v>36.799999999999997</v>
      </c>
      <c r="H31" s="45">
        <v>180</v>
      </c>
      <c r="I31" s="45">
        <v>160</v>
      </c>
      <c r="J31" s="45">
        <v>0</v>
      </c>
      <c r="K31" s="45">
        <v>0</v>
      </c>
      <c r="L31" s="45">
        <v>0</v>
      </c>
      <c r="M31" s="45">
        <v>0</v>
      </c>
      <c r="N31" s="45">
        <v>0</v>
      </c>
    </row>
    <row r="32" spans="1:14">
      <c r="A32" s="45" t="s">
        <v>210</v>
      </c>
      <c r="B32" s="45">
        <v>10355</v>
      </c>
      <c r="C32" s="45">
        <v>10197</v>
      </c>
      <c r="D32" s="45">
        <v>4556</v>
      </c>
      <c r="E32" s="45">
        <v>4346</v>
      </c>
      <c r="F32" s="45">
        <v>877.7</v>
      </c>
      <c r="G32" s="45">
        <v>11.8</v>
      </c>
      <c r="H32" s="45">
        <v>3200</v>
      </c>
      <c r="I32" s="45">
        <v>2570</v>
      </c>
      <c r="J32" s="45">
        <v>255</v>
      </c>
      <c r="K32" s="45">
        <v>160</v>
      </c>
      <c r="L32" s="45">
        <v>105</v>
      </c>
      <c r="M32" s="45">
        <v>45</v>
      </c>
      <c r="N32" s="45">
        <v>70</v>
      </c>
    </row>
    <row r="33" spans="1:14">
      <c r="A33" s="45" t="s">
        <v>211</v>
      </c>
      <c r="B33" s="45">
        <v>3402</v>
      </c>
      <c r="C33" s="45">
        <v>3366</v>
      </c>
      <c r="D33" s="45">
        <v>1426</v>
      </c>
      <c r="E33" s="45">
        <v>1391</v>
      </c>
      <c r="F33" s="45">
        <v>2090.5</v>
      </c>
      <c r="G33" s="45">
        <v>1.63</v>
      </c>
      <c r="H33" s="45">
        <v>1110</v>
      </c>
      <c r="I33" s="45">
        <v>910</v>
      </c>
      <c r="J33" s="45">
        <v>80</v>
      </c>
      <c r="K33" s="45">
        <v>70</v>
      </c>
      <c r="L33" s="45">
        <v>25</v>
      </c>
      <c r="M33" s="45">
        <v>0</v>
      </c>
      <c r="N33" s="45">
        <v>15</v>
      </c>
    </row>
    <row r="34" spans="1:14">
      <c r="A34" s="45" t="s">
        <v>212</v>
      </c>
      <c r="B34" s="45">
        <v>7256</v>
      </c>
      <c r="C34" s="45">
        <v>7229</v>
      </c>
      <c r="D34" s="45">
        <v>3079</v>
      </c>
      <c r="E34" s="45">
        <v>3029</v>
      </c>
      <c r="F34" s="45">
        <v>941.3</v>
      </c>
      <c r="G34" s="45">
        <v>7.71</v>
      </c>
      <c r="H34" s="45">
        <v>2320</v>
      </c>
      <c r="I34" s="45">
        <v>1845</v>
      </c>
      <c r="J34" s="45">
        <v>195</v>
      </c>
      <c r="K34" s="45">
        <v>130</v>
      </c>
      <c r="L34" s="45">
        <v>75</v>
      </c>
      <c r="M34" s="45">
        <v>15</v>
      </c>
      <c r="N34" s="45">
        <v>55</v>
      </c>
    </row>
    <row r="35" spans="1:14">
      <c r="A35" s="45" t="s">
        <v>213</v>
      </c>
      <c r="B35" s="45">
        <v>2577</v>
      </c>
      <c r="C35" s="45">
        <v>2580</v>
      </c>
      <c r="D35" s="45">
        <v>1020</v>
      </c>
      <c r="E35" s="45">
        <v>1003</v>
      </c>
      <c r="F35" s="45">
        <v>258.39999999999998</v>
      </c>
      <c r="G35" s="45">
        <v>9.9700000000000006</v>
      </c>
      <c r="H35" s="45">
        <v>990</v>
      </c>
      <c r="I35" s="45">
        <v>855</v>
      </c>
      <c r="J35" s="45">
        <v>55</v>
      </c>
      <c r="K35" s="45">
        <v>15</v>
      </c>
      <c r="L35" s="45">
        <v>30</v>
      </c>
      <c r="M35" s="45">
        <v>15</v>
      </c>
      <c r="N35" s="45">
        <v>30</v>
      </c>
    </row>
    <row r="36" spans="1:14">
      <c r="A36" s="45" t="s">
        <v>214</v>
      </c>
      <c r="B36" s="45">
        <v>4600</v>
      </c>
      <c r="C36" s="45">
        <v>4664</v>
      </c>
      <c r="D36" s="45">
        <v>2121</v>
      </c>
      <c r="E36" s="45">
        <v>2078</v>
      </c>
      <c r="F36" s="45">
        <v>3114.4</v>
      </c>
      <c r="G36" s="45">
        <v>1.48</v>
      </c>
      <c r="H36" s="45">
        <v>1510</v>
      </c>
      <c r="I36" s="45">
        <v>1160</v>
      </c>
      <c r="J36" s="45">
        <v>85</v>
      </c>
      <c r="K36" s="45">
        <v>120</v>
      </c>
      <c r="L36" s="45">
        <v>110</v>
      </c>
      <c r="M36" s="45">
        <v>0</v>
      </c>
      <c r="N36" s="45">
        <v>35</v>
      </c>
    </row>
    <row r="37" spans="1:14">
      <c r="A37" s="45" t="s">
        <v>215</v>
      </c>
      <c r="B37" s="45">
        <v>3197</v>
      </c>
      <c r="C37" s="45">
        <v>3012</v>
      </c>
      <c r="D37" s="45">
        <v>1253</v>
      </c>
      <c r="E37" s="45">
        <v>1229</v>
      </c>
      <c r="F37" s="45">
        <v>2382.3000000000002</v>
      </c>
      <c r="G37" s="45">
        <v>1.34</v>
      </c>
      <c r="H37" s="45">
        <v>1185</v>
      </c>
      <c r="I37" s="45">
        <v>965</v>
      </c>
      <c r="J37" s="45">
        <v>85</v>
      </c>
      <c r="K37" s="45">
        <v>60</v>
      </c>
      <c r="L37" s="45">
        <v>45</v>
      </c>
      <c r="M37" s="45">
        <v>15</v>
      </c>
      <c r="N37" s="45">
        <v>0</v>
      </c>
    </row>
    <row r="38" spans="1:14">
      <c r="A38" s="45" t="s">
        <v>216</v>
      </c>
      <c r="B38" s="45">
        <v>4728</v>
      </c>
      <c r="C38" s="45">
        <v>4815</v>
      </c>
      <c r="D38" s="45">
        <v>1650</v>
      </c>
      <c r="E38" s="45">
        <v>1627</v>
      </c>
      <c r="F38" s="45">
        <v>2095.4</v>
      </c>
      <c r="G38" s="45">
        <v>2.2599999999999998</v>
      </c>
      <c r="H38" s="45">
        <v>1530</v>
      </c>
      <c r="I38" s="45">
        <v>1250</v>
      </c>
      <c r="J38" s="45">
        <v>120</v>
      </c>
      <c r="K38" s="45">
        <v>40</v>
      </c>
      <c r="L38" s="45">
        <v>85</v>
      </c>
      <c r="M38" s="45">
        <v>0</v>
      </c>
      <c r="N38" s="45">
        <v>30</v>
      </c>
    </row>
    <row r="39" spans="1:14">
      <c r="A39" s="45" t="s">
        <v>217</v>
      </c>
      <c r="B39" s="45">
        <v>2903</v>
      </c>
      <c r="C39" s="45">
        <v>2992</v>
      </c>
      <c r="D39" s="45">
        <v>1208</v>
      </c>
      <c r="E39" s="45">
        <v>1176</v>
      </c>
      <c r="F39" s="45">
        <v>1609.1</v>
      </c>
      <c r="G39" s="45">
        <v>1.8</v>
      </c>
      <c r="H39" s="45">
        <v>1015</v>
      </c>
      <c r="I39" s="45">
        <v>905</v>
      </c>
      <c r="J39" s="45">
        <v>40</v>
      </c>
      <c r="K39" s="45">
        <v>35</v>
      </c>
      <c r="L39" s="45">
        <v>15</v>
      </c>
      <c r="M39" s="45">
        <v>0</v>
      </c>
      <c r="N39" s="45">
        <v>15</v>
      </c>
    </row>
    <row r="40" spans="1:14">
      <c r="A40" s="45" t="s">
        <v>218</v>
      </c>
      <c r="B40" s="45">
        <v>15432</v>
      </c>
      <c r="C40" s="45">
        <v>11706</v>
      </c>
      <c r="D40" s="45">
        <v>5949</v>
      </c>
      <c r="E40" s="45">
        <v>5793</v>
      </c>
      <c r="F40" s="45">
        <v>587.4</v>
      </c>
      <c r="G40" s="45">
        <v>26.27</v>
      </c>
      <c r="H40" s="45">
        <v>5610</v>
      </c>
      <c r="I40" s="45">
        <v>4835</v>
      </c>
      <c r="J40" s="45">
        <v>460</v>
      </c>
      <c r="K40" s="45">
        <v>120</v>
      </c>
      <c r="L40" s="45">
        <v>85</v>
      </c>
      <c r="M40" s="45">
        <v>20</v>
      </c>
      <c r="N40" s="45">
        <v>90</v>
      </c>
    </row>
    <row r="41" spans="1:14">
      <c r="A41" s="45" t="s">
        <v>219</v>
      </c>
      <c r="B41" s="45">
        <v>5389</v>
      </c>
      <c r="C41" s="45">
        <v>5319</v>
      </c>
      <c r="D41" s="45">
        <v>2075</v>
      </c>
      <c r="E41" s="45">
        <v>2034</v>
      </c>
      <c r="F41" s="45">
        <v>36.9</v>
      </c>
      <c r="G41" s="45">
        <v>146.22</v>
      </c>
      <c r="H41" s="45">
        <v>1885</v>
      </c>
      <c r="I41" s="45">
        <v>1680</v>
      </c>
      <c r="J41" s="45">
        <v>130</v>
      </c>
      <c r="K41" s="45">
        <v>0</v>
      </c>
      <c r="L41" s="45">
        <v>0</v>
      </c>
      <c r="M41" s="45">
        <v>10</v>
      </c>
      <c r="N41" s="45">
        <v>50</v>
      </c>
    </row>
    <row r="42" spans="1:14">
      <c r="A42" s="45" t="s">
        <v>220</v>
      </c>
      <c r="B42" s="45">
        <v>2089</v>
      </c>
      <c r="C42" s="45">
        <v>1516</v>
      </c>
      <c r="D42" s="45">
        <v>1919</v>
      </c>
      <c r="E42" s="45">
        <v>1005</v>
      </c>
      <c r="F42" s="45">
        <v>7.3</v>
      </c>
      <c r="G42" s="45">
        <v>286.64</v>
      </c>
      <c r="H42" s="45">
        <v>405</v>
      </c>
      <c r="I42" s="45">
        <v>370</v>
      </c>
      <c r="J42" s="45">
        <v>10</v>
      </c>
      <c r="K42" s="45">
        <v>0</v>
      </c>
      <c r="L42" s="45">
        <v>0</v>
      </c>
      <c r="M42" s="45">
        <v>0</v>
      </c>
      <c r="N42" s="45">
        <v>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FF5CD-5381-4E8B-8E05-80EDEDEAF4E2}">
  <dimension ref="A1:BO55"/>
  <sheetViews>
    <sheetView tabSelected="1" workbookViewId="0">
      <pane ySplit="1" topLeftCell="A2" activePane="bottomLeft" state="frozen"/>
      <selection activeCell="AU1" sqref="AU1"/>
      <selection pane="bottomLeft" activeCell="F6" sqref="F6"/>
    </sheetView>
  </sheetViews>
  <sheetFormatPr defaultColWidth="13.7109375" defaultRowHeight="15"/>
  <cols>
    <col min="1" max="2" width="13.7109375" style="47"/>
    <col min="3" max="9" width="13.7109375" style="47" customWidth="1"/>
    <col min="10" max="10" width="13.7109375" style="206" customWidth="1"/>
    <col min="11" max="11" width="13.7109375" style="200" customWidth="1"/>
    <col min="12" max="19" width="13.7109375" style="47" customWidth="1"/>
    <col min="20" max="20" width="13.7109375" style="200" customWidth="1"/>
    <col min="21" max="50" width="13.7109375" style="47" customWidth="1"/>
    <col min="51" max="16384" width="13.7109375" style="47"/>
  </cols>
  <sheetData>
    <row r="1" spans="1:67" ht="78" customHeight="1" thickTop="1" thickBot="1">
      <c r="A1" s="154" t="s">
        <v>0</v>
      </c>
      <c r="B1" s="155" t="s">
        <v>1</v>
      </c>
      <c r="C1" s="155" t="s">
        <v>2</v>
      </c>
      <c r="D1" s="121" t="s">
        <v>3</v>
      </c>
      <c r="E1" s="156" t="s">
        <v>4</v>
      </c>
      <c r="F1" s="122" t="s">
        <v>5</v>
      </c>
      <c r="G1" s="122" t="s">
        <v>6</v>
      </c>
      <c r="H1" s="122" t="s">
        <v>7</v>
      </c>
      <c r="I1" s="199" t="s">
        <v>8</v>
      </c>
      <c r="J1" s="207" t="s">
        <v>9</v>
      </c>
      <c r="K1" s="157" t="s">
        <v>10</v>
      </c>
      <c r="L1" s="121" t="s">
        <v>11</v>
      </c>
      <c r="M1" s="121" t="s">
        <v>12</v>
      </c>
      <c r="N1" s="158" t="s">
        <v>13</v>
      </c>
      <c r="O1" s="159" t="s">
        <v>14</v>
      </c>
      <c r="P1" s="160" t="s">
        <v>15</v>
      </c>
      <c r="Q1" s="161" t="s">
        <v>16</v>
      </c>
      <c r="R1" s="161" t="s">
        <v>17</v>
      </c>
      <c r="S1" s="161" t="s">
        <v>18</v>
      </c>
      <c r="T1" s="208" t="s">
        <v>19</v>
      </c>
      <c r="U1" s="161" t="s">
        <v>20</v>
      </c>
      <c r="V1" s="161" t="s">
        <v>21</v>
      </c>
      <c r="W1" s="122" t="s">
        <v>22</v>
      </c>
      <c r="X1" s="208" t="s">
        <v>23</v>
      </c>
      <c r="Y1" s="161" t="s">
        <v>24</v>
      </c>
      <c r="Z1" s="123" t="s">
        <v>25</v>
      </c>
      <c r="AA1" s="122" t="s">
        <v>9</v>
      </c>
      <c r="AB1" s="123" t="s">
        <v>26</v>
      </c>
      <c r="AC1" s="163" t="s">
        <v>27</v>
      </c>
      <c r="AD1" s="161" t="s">
        <v>28</v>
      </c>
      <c r="AE1" s="161" t="s">
        <v>29</v>
      </c>
      <c r="AF1" s="162" t="s">
        <v>30</v>
      </c>
      <c r="AG1" s="161" t="s">
        <v>31</v>
      </c>
      <c r="AH1" s="161" t="s">
        <v>32</v>
      </c>
      <c r="AI1" s="122" t="s">
        <v>33</v>
      </c>
      <c r="AJ1" s="162" t="s">
        <v>34</v>
      </c>
      <c r="AK1" s="164" t="s">
        <v>35</v>
      </c>
      <c r="AL1" s="161" t="s">
        <v>36</v>
      </c>
      <c r="AM1" s="161" t="s">
        <v>37</v>
      </c>
      <c r="AN1" s="162" t="s">
        <v>38</v>
      </c>
      <c r="AO1" s="161" t="s">
        <v>39</v>
      </c>
      <c r="AP1" s="161" t="s">
        <v>40</v>
      </c>
      <c r="AQ1" s="122" t="s">
        <v>41</v>
      </c>
      <c r="AR1" s="156" t="s">
        <v>42</v>
      </c>
      <c r="AS1" s="154" t="s">
        <v>43</v>
      </c>
      <c r="AT1" s="165" t="s">
        <v>44</v>
      </c>
      <c r="AU1" s="156" t="s">
        <v>45</v>
      </c>
      <c r="AV1" s="123" t="s">
        <v>46</v>
      </c>
      <c r="AW1" s="122" t="s">
        <v>47</v>
      </c>
      <c r="AX1" s="122" t="s">
        <v>48</v>
      </c>
      <c r="AY1" s="122" t="s">
        <v>49</v>
      </c>
      <c r="AZ1" s="156" t="s">
        <v>50</v>
      </c>
      <c r="BA1" s="165" t="s">
        <v>51</v>
      </c>
      <c r="BB1" s="122" t="s">
        <v>52</v>
      </c>
      <c r="BC1" s="156" t="s">
        <v>53</v>
      </c>
      <c r="BD1" s="165" t="s">
        <v>54</v>
      </c>
      <c r="BE1" s="122" t="s">
        <v>55</v>
      </c>
      <c r="BF1" s="122" t="s">
        <v>56</v>
      </c>
      <c r="BG1" s="122" t="s">
        <v>57</v>
      </c>
      <c r="BH1" s="156" t="s">
        <v>58</v>
      </c>
      <c r="BI1" s="156" t="s">
        <v>59</v>
      </c>
      <c r="BJ1" s="123" t="s">
        <v>60</v>
      </c>
      <c r="BK1" s="123" t="s">
        <v>61</v>
      </c>
      <c r="BL1" s="154" t="s">
        <v>62</v>
      </c>
      <c r="BM1" s="166" t="s">
        <v>63</v>
      </c>
      <c r="BN1" s="166" t="s">
        <v>64</v>
      </c>
      <c r="BO1" s="166" t="s">
        <v>65</v>
      </c>
    </row>
    <row r="2" spans="1:67" s="168" customFormat="1" ht="15.75" thickTop="1">
      <c r="A2" s="328" t="s">
        <v>234</v>
      </c>
      <c r="B2" s="167">
        <v>5210000</v>
      </c>
      <c r="C2" s="332">
        <v>5210000</v>
      </c>
      <c r="E2" s="3"/>
      <c r="F2" s="4"/>
      <c r="G2" s="4"/>
      <c r="H2" s="4"/>
      <c r="I2" s="338">
        <v>0</v>
      </c>
      <c r="J2" s="340">
        <v>5210000</v>
      </c>
      <c r="K2" s="5">
        <v>1</v>
      </c>
      <c r="L2" s="167">
        <v>1919.17</v>
      </c>
      <c r="M2" s="6">
        <v>191917</v>
      </c>
      <c r="N2" s="346">
        <v>1938.81</v>
      </c>
      <c r="O2" s="349">
        <v>193881</v>
      </c>
      <c r="P2" s="167">
        <v>172546</v>
      </c>
      <c r="Q2" s="352">
        <v>161175</v>
      </c>
      <c r="R2" s="167">
        <v>161175</v>
      </c>
      <c r="S2" s="352">
        <v>159561</v>
      </c>
      <c r="T2" s="354">
        <v>152358</v>
      </c>
      <c r="U2" s="6">
        <v>11371</v>
      </c>
      <c r="V2" s="7">
        <v>7.0550643710252825E-2</v>
      </c>
      <c r="W2" s="352">
        <v>8817</v>
      </c>
      <c r="X2" s="358">
        <v>5.7870279210806126E-2</v>
      </c>
      <c r="Y2" s="167">
        <v>89.9</v>
      </c>
      <c r="Z2" s="362">
        <v>83.1</v>
      </c>
      <c r="AA2" s="340">
        <v>5210000</v>
      </c>
      <c r="AB2" s="5">
        <v>1</v>
      </c>
      <c r="AC2" s="365">
        <v>80955</v>
      </c>
      <c r="AD2" s="352">
        <v>77173</v>
      </c>
      <c r="AE2" s="168">
        <v>77173</v>
      </c>
      <c r="AF2" s="354">
        <v>70003</v>
      </c>
      <c r="AG2" s="8">
        <v>3782</v>
      </c>
      <c r="AH2" s="7">
        <v>4.9006776981586828E-2</v>
      </c>
      <c r="AI2" s="352">
        <v>7170</v>
      </c>
      <c r="AJ2" s="358">
        <v>0.10242418182077911</v>
      </c>
      <c r="AK2" s="167">
        <v>73506</v>
      </c>
      <c r="AL2" s="352">
        <v>67915</v>
      </c>
      <c r="AM2" s="8">
        <v>67915</v>
      </c>
      <c r="AN2" s="369">
        <v>62017</v>
      </c>
      <c r="AO2" s="8">
        <v>5591</v>
      </c>
      <c r="AP2" s="7">
        <v>8.232349260104542E-2</v>
      </c>
      <c r="AQ2" s="352">
        <v>5898</v>
      </c>
      <c r="AR2" s="372">
        <v>9.5102955641195155E-2</v>
      </c>
      <c r="AS2" s="375">
        <v>0.38300932173804303</v>
      </c>
      <c r="AT2" s="378">
        <v>0.35029218953894398</v>
      </c>
      <c r="AU2" s="365">
        <v>57245</v>
      </c>
      <c r="AV2" s="354">
        <v>71985</v>
      </c>
      <c r="AW2" s="167">
        <v>44420</v>
      </c>
      <c r="AX2" s="167">
        <v>4100</v>
      </c>
      <c r="AY2" s="6">
        <v>48520</v>
      </c>
      <c r="AZ2" s="7">
        <v>0.84758494191632461</v>
      </c>
      <c r="BA2" s="1">
        <v>0.999510544712647</v>
      </c>
      <c r="BB2" s="167">
        <v>2810</v>
      </c>
      <c r="BC2" s="7">
        <v>4.9087256528954494E-2</v>
      </c>
      <c r="BD2" s="1">
        <v>1.0017807454888672</v>
      </c>
      <c r="BE2" s="167">
        <v>4030</v>
      </c>
      <c r="BF2" s="167">
        <v>705</v>
      </c>
      <c r="BG2" s="6">
        <v>4735</v>
      </c>
      <c r="BH2" s="7">
        <v>8.271464756747314E-2</v>
      </c>
      <c r="BI2" s="2">
        <v>0.99656201888521856</v>
      </c>
      <c r="BJ2" s="384">
        <v>1180</v>
      </c>
      <c r="BK2" s="6" t="s">
        <v>265</v>
      </c>
      <c r="BL2" s="387" t="s">
        <v>265</v>
      </c>
      <c r="BM2" s="387" t="s">
        <v>265</v>
      </c>
      <c r="BN2" s="392"/>
      <c r="BO2" s="9"/>
    </row>
    <row r="3" spans="1:67" s="171" customFormat="1">
      <c r="A3" s="84" t="s">
        <v>235</v>
      </c>
      <c r="B3" s="169" t="s">
        <v>180</v>
      </c>
      <c r="C3" s="96">
        <v>5210001</v>
      </c>
      <c r="D3" s="170"/>
      <c r="E3" s="22"/>
      <c r="F3" s="23"/>
      <c r="G3" s="23"/>
      <c r="H3" s="23"/>
      <c r="I3" s="423">
        <v>1</v>
      </c>
      <c r="J3" s="201">
        <v>5210001</v>
      </c>
      <c r="K3" s="24">
        <v>1</v>
      </c>
      <c r="L3" s="169">
        <v>0.83</v>
      </c>
      <c r="M3" s="108">
        <v>83</v>
      </c>
      <c r="N3" s="130">
        <v>0.82</v>
      </c>
      <c r="O3" s="131">
        <v>82</v>
      </c>
      <c r="P3" s="169">
        <v>3601</v>
      </c>
      <c r="Q3" s="426">
        <v>3276</v>
      </c>
      <c r="R3" s="169">
        <v>3276</v>
      </c>
      <c r="S3" s="426">
        <v>3447</v>
      </c>
      <c r="T3" s="209">
        <v>2864</v>
      </c>
      <c r="U3" s="108">
        <v>325</v>
      </c>
      <c r="V3" s="25">
        <v>9.9206349206349201E-2</v>
      </c>
      <c r="W3" s="426">
        <v>412</v>
      </c>
      <c r="X3" s="99">
        <v>0.14385474860335196</v>
      </c>
      <c r="Y3" s="178">
        <v>4328.6000000000004</v>
      </c>
      <c r="Z3" s="133">
        <v>3995.6</v>
      </c>
      <c r="AA3" s="201">
        <v>5210001</v>
      </c>
      <c r="AB3" s="24">
        <v>1</v>
      </c>
      <c r="AC3" s="214">
        <v>2816</v>
      </c>
      <c r="AD3" s="426">
        <v>2765</v>
      </c>
      <c r="AE3" s="170">
        <v>2765</v>
      </c>
      <c r="AF3" s="209">
        <v>2310</v>
      </c>
      <c r="AG3" s="26">
        <v>51</v>
      </c>
      <c r="AH3" s="25">
        <v>1.8444846292947559E-2</v>
      </c>
      <c r="AI3" s="426">
        <v>455</v>
      </c>
      <c r="AJ3" s="99">
        <v>0.19696969696969696</v>
      </c>
      <c r="AK3" s="169">
        <v>2157</v>
      </c>
      <c r="AL3" s="426">
        <v>1947</v>
      </c>
      <c r="AM3" s="26">
        <v>1947</v>
      </c>
      <c r="AN3" s="221">
        <v>1718</v>
      </c>
      <c r="AO3" s="26">
        <v>210</v>
      </c>
      <c r="AP3" s="25">
        <v>0.10785824345146379</v>
      </c>
      <c r="AQ3" s="426">
        <v>229</v>
      </c>
      <c r="AR3" s="132">
        <v>0.13329452852153667</v>
      </c>
      <c r="AS3" s="19">
        <v>25.987951807228917</v>
      </c>
      <c r="AT3" s="224">
        <v>23.743902439024389</v>
      </c>
      <c r="AU3" s="214">
        <v>985</v>
      </c>
      <c r="AV3" s="209">
        <v>1295</v>
      </c>
      <c r="AW3" s="169">
        <v>265</v>
      </c>
      <c r="AX3" s="169">
        <v>35</v>
      </c>
      <c r="AY3" s="108">
        <v>300</v>
      </c>
      <c r="AZ3" s="25">
        <v>0.30456852791878175</v>
      </c>
      <c r="BA3" s="20">
        <v>0.35916099990422379</v>
      </c>
      <c r="BB3" s="169">
        <v>60</v>
      </c>
      <c r="BC3" s="25">
        <v>6.0913705583756347E-2</v>
      </c>
      <c r="BD3" s="20">
        <v>1.2431368486480887</v>
      </c>
      <c r="BE3" s="169">
        <v>550</v>
      </c>
      <c r="BF3" s="169">
        <v>30</v>
      </c>
      <c r="BG3" s="108">
        <v>580</v>
      </c>
      <c r="BH3" s="25">
        <v>0.58883248730964466</v>
      </c>
      <c r="BI3" s="21">
        <v>7.0943673169836705</v>
      </c>
      <c r="BJ3" s="228">
        <v>50</v>
      </c>
      <c r="BK3" s="108" t="s">
        <v>68</v>
      </c>
      <c r="BL3" s="93" t="s">
        <v>68</v>
      </c>
      <c r="BM3" s="27" t="s">
        <v>68</v>
      </c>
      <c r="BN3" s="134"/>
      <c r="BO3" s="27"/>
    </row>
    <row r="4" spans="1:67" s="172" customFormat="1">
      <c r="A4" s="84" t="s">
        <v>236</v>
      </c>
      <c r="B4" s="169" t="s">
        <v>181</v>
      </c>
      <c r="C4" s="96">
        <v>5210002</v>
      </c>
      <c r="D4" s="170"/>
      <c r="E4" s="22"/>
      <c r="F4" s="23"/>
      <c r="G4" s="23"/>
      <c r="H4" s="23"/>
      <c r="I4" s="85">
        <v>2</v>
      </c>
      <c r="J4" s="201">
        <v>5210002</v>
      </c>
      <c r="K4" s="24">
        <v>1</v>
      </c>
      <c r="L4" s="169">
        <v>1.02</v>
      </c>
      <c r="M4" s="108">
        <v>102</v>
      </c>
      <c r="N4" s="130">
        <v>1.01</v>
      </c>
      <c r="O4" s="131">
        <v>101</v>
      </c>
      <c r="P4" s="169">
        <v>1452</v>
      </c>
      <c r="Q4" s="86">
        <v>853</v>
      </c>
      <c r="R4" s="169">
        <v>853</v>
      </c>
      <c r="S4" s="86">
        <v>1219</v>
      </c>
      <c r="T4" s="209">
        <v>1254</v>
      </c>
      <c r="U4" s="108">
        <v>599</v>
      </c>
      <c r="V4" s="25">
        <v>0.70222743259085585</v>
      </c>
      <c r="W4" s="86">
        <v>-401</v>
      </c>
      <c r="X4" s="99">
        <v>-0.3197767145135566</v>
      </c>
      <c r="Y4" s="178">
        <v>1425.8</v>
      </c>
      <c r="Z4" s="133">
        <v>846.2</v>
      </c>
      <c r="AA4" s="201">
        <v>5210002</v>
      </c>
      <c r="AB4" s="24">
        <v>1</v>
      </c>
      <c r="AC4" s="214">
        <v>1612</v>
      </c>
      <c r="AD4" s="86">
        <v>1590</v>
      </c>
      <c r="AE4" s="170">
        <v>1590</v>
      </c>
      <c r="AF4" s="209">
        <v>1513</v>
      </c>
      <c r="AG4" s="26">
        <v>22</v>
      </c>
      <c r="AH4" s="25">
        <v>1.3836477987421384E-2</v>
      </c>
      <c r="AI4" s="86">
        <v>77</v>
      </c>
      <c r="AJ4" s="99">
        <v>5.0892267019167214E-2</v>
      </c>
      <c r="AK4" s="169">
        <v>701</v>
      </c>
      <c r="AL4" s="86">
        <v>434</v>
      </c>
      <c r="AM4" s="26">
        <v>434</v>
      </c>
      <c r="AN4" s="221">
        <v>606</v>
      </c>
      <c r="AO4" s="26">
        <v>267</v>
      </c>
      <c r="AP4" s="25">
        <v>0.61520737327188935</v>
      </c>
      <c r="AQ4" s="86">
        <v>-172</v>
      </c>
      <c r="AR4" s="132">
        <v>-0.28382838283828382</v>
      </c>
      <c r="AS4" s="19">
        <v>6.8725490196078427</v>
      </c>
      <c r="AT4" s="224">
        <v>4.2970297029702973</v>
      </c>
      <c r="AU4" s="214">
        <v>325</v>
      </c>
      <c r="AV4" s="209">
        <v>380</v>
      </c>
      <c r="AW4" s="169">
        <v>155</v>
      </c>
      <c r="AX4" s="169">
        <v>35</v>
      </c>
      <c r="AY4" s="108">
        <v>190</v>
      </c>
      <c r="AZ4" s="25">
        <v>0.58461538461538465</v>
      </c>
      <c r="BA4" s="20">
        <v>0.68940493468795361</v>
      </c>
      <c r="BB4" s="169">
        <v>20</v>
      </c>
      <c r="BC4" s="25">
        <v>6.1538461538461542E-2</v>
      </c>
      <c r="BD4" s="20">
        <v>1.2558869701726845</v>
      </c>
      <c r="BE4" s="169">
        <v>105</v>
      </c>
      <c r="BF4" s="169">
        <v>0</v>
      </c>
      <c r="BG4" s="108">
        <v>105</v>
      </c>
      <c r="BH4" s="25">
        <v>0.32307692307692309</v>
      </c>
      <c r="BI4" s="21">
        <v>3.8924930491195551</v>
      </c>
      <c r="BJ4" s="228">
        <v>15</v>
      </c>
      <c r="BK4" s="108" t="s">
        <v>68</v>
      </c>
      <c r="BL4" s="93" t="s">
        <v>68</v>
      </c>
      <c r="BM4" s="27" t="s">
        <v>68</v>
      </c>
      <c r="BN4" s="134"/>
      <c r="BO4" s="27"/>
    </row>
    <row r="5" spans="1:67" s="172" customFormat="1">
      <c r="A5" s="84" t="s">
        <v>237</v>
      </c>
      <c r="B5" s="169" t="s">
        <v>182</v>
      </c>
      <c r="C5" s="96">
        <v>5210003</v>
      </c>
      <c r="D5" s="170"/>
      <c r="E5" s="22"/>
      <c r="F5" s="23"/>
      <c r="G5" s="23"/>
      <c r="H5" s="23"/>
      <c r="I5" s="85">
        <v>3</v>
      </c>
      <c r="J5" s="201">
        <v>5210003</v>
      </c>
      <c r="K5" s="24">
        <v>1</v>
      </c>
      <c r="L5" s="169">
        <v>1.33</v>
      </c>
      <c r="M5" s="108">
        <v>133</v>
      </c>
      <c r="N5" s="130">
        <v>1.32</v>
      </c>
      <c r="O5" s="131">
        <v>132</v>
      </c>
      <c r="P5" s="169">
        <v>2714</v>
      </c>
      <c r="Q5" s="86">
        <v>2592</v>
      </c>
      <c r="R5" s="169">
        <v>2592</v>
      </c>
      <c r="S5" s="86">
        <v>2817</v>
      </c>
      <c r="T5" s="209">
        <v>2877</v>
      </c>
      <c r="U5" s="108">
        <v>122</v>
      </c>
      <c r="V5" s="25">
        <v>4.7067901234567902E-2</v>
      </c>
      <c r="W5" s="86">
        <v>-285</v>
      </c>
      <c r="X5" s="99">
        <v>-9.9061522419186657E-2</v>
      </c>
      <c r="Y5" s="178">
        <v>2035.2</v>
      </c>
      <c r="Z5" s="133">
        <v>1967.8</v>
      </c>
      <c r="AA5" s="201">
        <v>5210003</v>
      </c>
      <c r="AB5" s="24">
        <v>1</v>
      </c>
      <c r="AC5" s="214">
        <v>1458</v>
      </c>
      <c r="AD5" s="86">
        <v>1445</v>
      </c>
      <c r="AE5" s="170">
        <v>1445</v>
      </c>
      <c r="AF5" s="209">
        <v>1442</v>
      </c>
      <c r="AG5" s="26">
        <v>13</v>
      </c>
      <c r="AH5" s="25">
        <v>8.996539792387544E-3</v>
      </c>
      <c r="AI5" s="86">
        <v>3</v>
      </c>
      <c r="AJ5" s="99">
        <v>2.0804438280166435E-3</v>
      </c>
      <c r="AK5" s="169">
        <v>1071</v>
      </c>
      <c r="AL5" s="86">
        <v>964</v>
      </c>
      <c r="AM5" s="26">
        <v>964</v>
      </c>
      <c r="AN5" s="221">
        <v>1127</v>
      </c>
      <c r="AO5" s="26">
        <v>107</v>
      </c>
      <c r="AP5" s="25">
        <v>0.11099585062240663</v>
      </c>
      <c r="AQ5" s="86">
        <v>-163</v>
      </c>
      <c r="AR5" s="132">
        <v>-0.14463176574977818</v>
      </c>
      <c r="AS5" s="19">
        <v>8.0526315789473681</v>
      </c>
      <c r="AT5" s="224">
        <v>7.3030303030303028</v>
      </c>
      <c r="AU5" s="214">
        <v>730</v>
      </c>
      <c r="AV5" s="209">
        <v>1110</v>
      </c>
      <c r="AW5" s="169">
        <v>295</v>
      </c>
      <c r="AX5" s="169">
        <v>75</v>
      </c>
      <c r="AY5" s="108">
        <v>370</v>
      </c>
      <c r="AZ5" s="25">
        <v>0.50684931506849318</v>
      </c>
      <c r="BA5" s="20">
        <v>0.59769966399586461</v>
      </c>
      <c r="BB5" s="169">
        <v>15</v>
      </c>
      <c r="BC5" s="25">
        <v>2.0547945205479451E-2</v>
      </c>
      <c r="BD5" s="20">
        <v>0.41934582051998875</v>
      </c>
      <c r="BE5" s="169">
        <v>220</v>
      </c>
      <c r="BF5" s="169">
        <v>80</v>
      </c>
      <c r="BG5" s="108">
        <v>300</v>
      </c>
      <c r="BH5" s="25">
        <v>0.41095890410958902</v>
      </c>
      <c r="BI5" s="21">
        <v>4.9513120977058911</v>
      </c>
      <c r="BJ5" s="228">
        <v>35</v>
      </c>
      <c r="BK5" s="108" t="s">
        <v>68</v>
      </c>
      <c r="BL5" s="93" t="s">
        <v>68</v>
      </c>
      <c r="BM5" s="27" t="s">
        <v>68</v>
      </c>
      <c r="BN5" s="134"/>
      <c r="BO5" s="27"/>
    </row>
    <row r="6" spans="1:67" s="170" customFormat="1">
      <c r="A6" s="84" t="s">
        <v>238</v>
      </c>
      <c r="B6" s="169" t="s">
        <v>183</v>
      </c>
      <c r="C6" s="96">
        <v>5210004</v>
      </c>
      <c r="E6" s="22"/>
      <c r="F6" s="23"/>
      <c r="G6" s="23"/>
      <c r="H6" s="23"/>
      <c r="I6" s="85">
        <v>4</v>
      </c>
      <c r="J6" s="201">
        <v>5210004</v>
      </c>
      <c r="K6" s="24">
        <v>1</v>
      </c>
      <c r="L6" s="169">
        <v>1.66</v>
      </c>
      <c r="M6" s="108">
        <v>166</v>
      </c>
      <c r="N6" s="130">
        <v>1.64</v>
      </c>
      <c r="O6" s="131">
        <v>164</v>
      </c>
      <c r="P6" s="169">
        <v>2709</v>
      </c>
      <c r="Q6" s="86">
        <v>2410</v>
      </c>
      <c r="R6" s="169">
        <v>2410</v>
      </c>
      <c r="S6" s="86">
        <v>2528</v>
      </c>
      <c r="T6" s="209">
        <v>2739</v>
      </c>
      <c r="U6" s="108">
        <v>299</v>
      </c>
      <c r="V6" s="25">
        <v>0.12406639004149378</v>
      </c>
      <c r="W6" s="86">
        <v>-329</v>
      </c>
      <c r="X6" s="99">
        <v>-0.12011683096020445</v>
      </c>
      <c r="Y6" s="178">
        <v>1633.2</v>
      </c>
      <c r="Z6" s="133">
        <v>1465.5</v>
      </c>
      <c r="AA6" s="201">
        <v>5210004</v>
      </c>
      <c r="AB6" s="24">
        <v>1</v>
      </c>
      <c r="AC6" s="214">
        <v>1472</v>
      </c>
      <c r="AD6" s="86">
        <v>1451</v>
      </c>
      <c r="AE6" s="170">
        <v>1451</v>
      </c>
      <c r="AF6" s="209">
        <v>1422</v>
      </c>
      <c r="AG6" s="26">
        <v>21</v>
      </c>
      <c r="AH6" s="25">
        <v>1.4472777394900068E-2</v>
      </c>
      <c r="AI6" s="86">
        <v>29</v>
      </c>
      <c r="AJ6" s="99">
        <v>2.0393811533052038E-2</v>
      </c>
      <c r="AK6" s="169">
        <v>1280</v>
      </c>
      <c r="AL6" s="86">
        <v>1173</v>
      </c>
      <c r="AM6" s="26">
        <v>1173</v>
      </c>
      <c r="AN6" s="221">
        <v>1310</v>
      </c>
      <c r="AO6" s="26">
        <v>107</v>
      </c>
      <c r="AP6" s="25">
        <v>9.1219096334185845E-2</v>
      </c>
      <c r="AQ6" s="86">
        <v>-137</v>
      </c>
      <c r="AR6" s="132">
        <v>-0.10458015267175573</v>
      </c>
      <c r="AS6" s="19">
        <v>7.7108433734939759</v>
      </c>
      <c r="AT6" s="224">
        <v>7.1524390243902438</v>
      </c>
      <c r="AU6" s="214">
        <v>860</v>
      </c>
      <c r="AV6" s="209">
        <v>995</v>
      </c>
      <c r="AW6" s="169">
        <v>510</v>
      </c>
      <c r="AX6" s="169">
        <v>95</v>
      </c>
      <c r="AY6" s="108">
        <v>605</v>
      </c>
      <c r="AZ6" s="25">
        <v>0.70348837209302328</v>
      </c>
      <c r="BA6" s="20">
        <v>0.82958534444931997</v>
      </c>
      <c r="BB6" s="169">
        <v>140</v>
      </c>
      <c r="BC6" s="25">
        <v>0.16279069767441862</v>
      </c>
      <c r="BD6" s="20">
        <v>3.3222591362126246</v>
      </c>
      <c r="BE6" s="169">
        <v>80</v>
      </c>
      <c r="BF6" s="169">
        <v>25</v>
      </c>
      <c r="BG6" s="108">
        <v>105</v>
      </c>
      <c r="BH6" s="25">
        <v>0.12209302325581395</v>
      </c>
      <c r="BI6" s="21">
        <v>1.4710002801905295</v>
      </c>
      <c r="BJ6" s="228">
        <v>10</v>
      </c>
      <c r="BK6" s="108" t="s">
        <v>68</v>
      </c>
      <c r="BL6" s="93" t="s">
        <v>68</v>
      </c>
      <c r="BM6" s="27" t="s">
        <v>67</v>
      </c>
      <c r="BN6" s="134" t="s">
        <v>269</v>
      </c>
      <c r="BO6" s="27"/>
    </row>
    <row r="7" spans="1:67" s="170" customFormat="1">
      <c r="A7" s="87" t="s">
        <v>239</v>
      </c>
      <c r="B7" s="173" t="s">
        <v>184</v>
      </c>
      <c r="C7" s="98">
        <v>5210005</v>
      </c>
      <c r="D7" s="172"/>
      <c r="E7" s="135"/>
      <c r="F7" s="136"/>
      <c r="G7" s="136"/>
      <c r="H7" s="136"/>
      <c r="I7" s="88">
        <v>5</v>
      </c>
      <c r="J7" s="202">
        <v>5210005</v>
      </c>
      <c r="K7" s="137">
        <v>1</v>
      </c>
      <c r="L7" s="173">
        <v>3.22</v>
      </c>
      <c r="M7" s="109">
        <v>322</v>
      </c>
      <c r="N7" s="138">
        <v>3.14</v>
      </c>
      <c r="O7" s="139">
        <v>314</v>
      </c>
      <c r="P7" s="173">
        <v>5607</v>
      </c>
      <c r="Q7" s="92">
        <v>5410</v>
      </c>
      <c r="R7" s="173">
        <v>5410</v>
      </c>
      <c r="S7" s="92">
        <v>5389</v>
      </c>
      <c r="T7" s="210">
        <v>5394</v>
      </c>
      <c r="U7" s="109">
        <v>197</v>
      </c>
      <c r="V7" s="140">
        <v>3.6414048059149724E-2</v>
      </c>
      <c r="W7" s="92">
        <v>16</v>
      </c>
      <c r="X7" s="102">
        <v>2.9662588060808304E-3</v>
      </c>
      <c r="Y7" s="179">
        <v>1742.5</v>
      </c>
      <c r="Z7" s="142">
        <v>1722.1</v>
      </c>
      <c r="AA7" s="202">
        <v>5210005</v>
      </c>
      <c r="AB7" s="137">
        <v>1</v>
      </c>
      <c r="AC7" s="215">
        <v>2972</v>
      </c>
      <c r="AD7" s="92">
        <v>2951</v>
      </c>
      <c r="AE7" s="172">
        <v>2951</v>
      </c>
      <c r="AF7" s="210">
        <v>2901</v>
      </c>
      <c r="AG7" s="143">
        <v>21</v>
      </c>
      <c r="AH7" s="140">
        <v>7.1162317858353098E-3</v>
      </c>
      <c r="AI7" s="92">
        <v>50</v>
      </c>
      <c r="AJ7" s="102">
        <v>1.723543605653223E-2</v>
      </c>
      <c r="AK7" s="173">
        <v>2843</v>
      </c>
      <c r="AL7" s="92">
        <v>2757</v>
      </c>
      <c r="AM7" s="143">
        <v>2757</v>
      </c>
      <c r="AN7" s="222">
        <v>2690</v>
      </c>
      <c r="AO7" s="143">
        <v>86</v>
      </c>
      <c r="AP7" s="140">
        <v>3.1193326079071455E-2</v>
      </c>
      <c r="AQ7" s="92">
        <v>67</v>
      </c>
      <c r="AR7" s="141">
        <v>2.4907063197026021E-2</v>
      </c>
      <c r="AS7" s="144">
        <v>8.829192546583851</v>
      </c>
      <c r="AT7" s="225">
        <v>8.7802547770700645</v>
      </c>
      <c r="AU7" s="215">
        <v>1825</v>
      </c>
      <c r="AV7" s="210">
        <v>2230</v>
      </c>
      <c r="AW7" s="173">
        <v>1110</v>
      </c>
      <c r="AX7" s="173">
        <v>205</v>
      </c>
      <c r="AY7" s="109">
        <v>1315</v>
      </c>
      <c r="AZ7" s="140">
        <v>0.72054794520547949</v>
      </c>
      <c r="BA7" s="145">
        <v>0.84970276557249946</v>
      </c>
      <c r="BB7" s="173">
        <v>345</v>
      </c>
      <c r="BC7" s="140">
        <v>0.18904109589041096</v>
      </c>
      <c r="BD7" s="145">
        <v>3.8579815487838971</v>
      </c>
      <c r="BE7" s="173">
        <v>95</v>
      </c>
      <c r="BF7" s="173">
        <v>25</v>
      </c>
      <c r="BG7" s="109">
        <v>120</v>
      </c>
      <c r="BH7" s="140">
        <v>6.575342465753424E-2</v>
      </c>
      <c r="BI7" s="146">
        <v>0.79220993563294262</v>
      </c>
      <c r="BJ7" s="229">
        <v>40</v>
      </c>
      <c r="BK7" s="109" t="s">
        <v>67</v>
      </c>
      <c r="BL7" s="94" t="s">
        <v>67</v>
      </c>
      <c r="BM7" s="148" t="s">
        <v>67</v>
      </c>
      <c r="BN7" s="147"/>
      <c r="BO7" s="148"/>
    </row>
    <row r="8" spans="1:67" s="170" customFormat="1">
      <c r="A8" s="87" t="s">
        <v>240</v>
      </c>
      <c r="B8" s="173" t="s">
        <v>185</v>
      </c>
      <c r="C8" s="98">
        <v>5210006</v>
      </c>
      <c r="D8" s="172"/>
      <c r="E8" s="135"/>
      <c r="F8" s="136"/>
      <c r="G8" s="136"/>
      <c r="H8" s="136"/>
      <c r="I8" s="88">
        <v>6</v>
      </c>
      <c r="J8" s="202">
        <v>5210006</v>
      </c>
      <c r="K8" s="137">
        <v>1</v>
      </c>
      <c r="L8" s="173">
        <v>1.17</v>
      </c>
      <c r="M8" s="109">
        <v>117</v>
      </c>
      <c r="N8" s="138">
        <v>1.17</v>
      </c>
      <c r="O8" s="139">
        <v>117</v>
      </c>
      <c r="P8" s="173">
        <v>3684</v>
      </c>
      <c r="Q8" s="92">
        <v>3566</v>
      </c>
      <c r="R8" s="173">
        <v>3566</v>
      </c>
      <c r="S8" s="92">
        <v>3630</v>
      </c>
      <c r="T8" s="210">
        <v>3671</v>
      </c>
      <c r="U8" s="109">
        <v>118</v>
      </c>
      <c r="V8" s="140">
        <v>3.3090297251822769E-2</v>
      </c>
      <c r="W8" s="92">
        <v>-105</v>
      </c>
      <c r="X8" s="102">
        <v>-2.8602560610187958E-2</v>
      </c>
      <c r="Y8" s="179">
        <v>3148.7</v>
      </c>
      <c r="Z8" s="142">
        <v>3047.3</v>
      </c>
      <c r="AA8" s="202">
        <v>5210006</v>
      </c>
      <c r="AB8" s="137">
        <v>1</v>
      </c>
      <c r="AC8" s="215">
        <v>1984</v>
      </c>
      <c r="AD8" s="92">
        <v>1934</v>
      </c>
      <c r="AE8" s="172">
        <v>1934</v>
      </c>
      <c r="AF8" s="210">
        <v>1886</v>
      </c>
      <c r="AG8" s="143">
        <v>50</v>
      </c>
      <c r="AH8" s="140">
        <v>2.5853154084798345E-2</v>
      </c>
      <c r="AI8" s="92">
        <v>48</v>
      </c>
      <c r="AJ8" s="102">
        <v>2.5450689289501591E-2</v>
      </c>
      <c r="AK8" s="173">
        <v>1903</v>
      </c>
      <c r="AL8" s="92">
        <v>1836</v>
      </c>
      <c r="AM8" s="143">
        <v>1836</v>
      </c>
      <c r="AN8" s="222">
        <v>1800</v>
      </c>
      <c r="AO8" s="143">
        <v>67</v>
      </c>
      <c r="AP8" s="140">
        <v>3.6492374727668843E-2</v>
      </c>
      <c r="AQ8" s="92">
        <v>36</v>
      </c>
      <c r="AR8" s="141">
        <v>0.02</v>
      </c>
      <c r="AS8" s="144">
        <v>16.264957264957264</v>
      </c>
      <c r="AT8" s="225">
        <v>15.692307692307692</v>
      </c>
      <c r="AU8" s="215">
        <v>1125</v>
      </c>
      <c r="AV8" s="210">
        <v>1385</v>
      </c>
      <c r="AW8" s="173">
        <v>720</v>
      </c>
      <c r="AX8" s="173">
        <v>115</v>
      </c>
      <c r="AY8" s="109">
        <v>835</v>
      </c>
      <c r="AZ8" s="140">
        <v>0.74222222222222223</v>
      </c>
      <c r="BA8" s="145">
        <v>0.87526205450733752</v>
      </c>
      <c r="BB8" s="173">
        <v>125</v>
      </c>
      <c r="BC8" s="140">
        <v>0.1111111111111111</v>
      </c>
      <c r="BD8" s="145">
        <v>2.2675736961451247</v>
      </c>
      <c r="BE8" s="173">
        <v>105</v>
      </c>
      <c r="BF8" s="173">
        <v>45</v>
      </c>
      <c r="BG8" s="109">
        <v>150</v>
      </c>
      <c r="BH8" s="140">
        <v>0.13333333333333333</v>
      </c>
      <c r="BI8" s="146">
        <v>1.606425702811245</v>
      </c>
      <c r="BJ8" s="229">
        <v>20</v>
      </c>
      <c r="BK8" s="109" t="s">
        <v>67</v>
      </c>
      <c r="BL8" s="94" t="s">
        <v>67</v>
      </c>
      <c r="BM8" s="148" t="s">
        <v>67</v>
      </c>
      <c r="BN8" s="147" t="s">
        <v>274</v>
      </c>
      <c r="BO8" s="148"/>
    </row>
    <row r="9" spans="1:67" s="172" customFormat="1">
      <c r="A9" s="84" t="s">
        <v>241</v>
      </c>
      <c r="B9" s="169" t="s">
        <v>186</v>
      </c>
      <c r="C9" s="96">
        <v>5210007</v>
      </c>
      <c r="D9" s="170"/>
      <c r="E9" s="22"/>
      <c r="F9" s="23"/>
      <c r="G9" s="23"/>
      <c r="H9" s="23"/>
      <c r="I9" s="85">
        <v>7</v>
      </c>
      <c r="J9" s="201">
        <v>5210007</v>
      </c>
      <c r="K9" s="24">
        <v>1</v>
      </c>
      <c r="L9" s="169">
        <v>0.96</v>
      </c>
      <c r="M9" s="108">
        <v>96</v>
      </c>
      <c r="N9" s="130">
        <v>0.96</v>
      </c>
      <c r="O9" s="131">
        <v>96</v>
      </c>
      <c r="P9" s="169">
        <v>3964</v>
      </c>
      <c r="Q9" s="86">
        <v>3720</v>
      </c>
      <c r="R9" s="169">
        <v>3720</v>
      </c>
      <c r="S9" s="86">
        <v>3876</v>
      </c>
      <c r="T9" s="209">
        <v>3877</v>
      </c>
      <c r="U9" s="108">
        <v>244</v>
      </c>
      <c r="V9" s="25">
        <v>6.5591397849462371E-2</v>
      </c>
      <c r="W9" s="86">
        <v>-157</v>
      </c>
      <c r="X9" s="99">
        <v>-4.049522826928037E-2</v>
      </c>
      <c r="Y9" s="178">
        <v>4146.3999999999996</v>
      </c>
      <c r="Z9" s="133">
        <v>3891.2</v>
      </c>
      <c r="AA9" s="201">
        <v>5210007</v>
      </c>
      <c r="AB9" s="24">
        <v>1</v>
      </c>
      <c r="AC9" s="214">
        <v>2668</v>
      </c>
      <c r="AD9" s="86">
        <v>2549</v>
      </c>
      <c r="AE9" s="170">
        <v>2549</v>
      </c>
      <c r="AF9" s="209">
        <v>2556</v>
      </c>
      <c r="AG9" s="26">
        <v>119</v>
      </c>
      <c r="AH9" s="25">
        <v>4.6684974499803841E-2</v>
      </c>
      <c r="AI9" s="86">
        <v>-7</v>
      </c>
      <c r="AJ9" s="99">
        <v>-2.7386541471048514E-3</v>
      </c>
      <c r="AK9" s="169">
        <v>2226</v>
      </c>
      <c r="AL9" s="86">
        <v>2055</v>
      </c>
      <c r="AM9" s="26">
        <v>2055</v>
      </c>
      <c r="AN9" s="221">
        <v>2154</v>
      </c>
      <c r="AO9" s="26">
        <v>171</v>
      </c>
      <c r="AP9" s="25">
        <v>8.3211678832116789E-2</v>
      </c>
      <c r="AQ9" s="86">
        <v>-99</v>
      </c>
      <c r="AR9" s="132">
        <v>-4.596100278551532E-2</v>
      </c>
      <c r="AS9" s="19">
        <v>23.1875</v>
      </c>
      <c r="AT9" s="224">
        <v>21.40625</v>
      </c>
      <c r="AU9" s="214">
        <v>1425</v>
      </c>
      <c r="AV9" s="209">
        <v>1730</v>
      </c>
      <c r="AW9" s="169">
        <v>755</v>
      </c>
      <c r="AX9" s="169">
        <v>120</v>
      </c>
      <c r="AY9" s="108">
        <v>875</v>
      </c>
      <c r="AZ9" s="25">
        <v>0.61403508771929827</v>
      </c>
      <c r="BA9" s="20">
        <v>0.72409798080105925</v>
      </c>
      <c r="BB9" s="169">
        <v>155</v>
      </c>
      <c r="BC9" s="25">
        <v>0.10877192982456141</v>
      </c>
      <c r="BD9" s="20">
        <v>2.2198353025420694</v>
      </c>
      <c r="BE9" s="169">
        <v>275</v>
      </c>
      <c r="BF9" s="169">
        <v>85</v>
      </c>
      <c r="BG9" s="108">
        <v>360</v>
      </c>
      <c r="BH9" s="25">
        <v>0.25263157894736843</v>
      </c>
      <c r="BI9" s="21">
        <v>3.0437539632213064</v>
      </c>
      <c r="BJ9" s="228">
        <v>35</v>
      </c>
      <c r="BK9" s="108" t="s">
        <v>68</v>
      </c>
      <c r="BL9" s="93" t="s">
        <v>68</v>
      </c>
      <c r="BM9" s="27" t="s">
        <v>68</v>
      </c>
      <c r="BN9" s="134"/>
      <c r="BO9" s="27"/>
    </row>
    <row r="10" spans="1:67">
      <c r="A10" s="84" t="s">
        <v>242</v>
      </c>
      <c r="B10" s="169" t="s">
        <v>187</v>
      </c>
      <c r="C10" s="96">
        <v>5210008</v>
      </c>
      <c r="D10" s="170"/>
      <c r="E10" s="22"/>
      <c r="F10" s="23"/>
      <c r="G10" s="23"/>
      <c r="H10" s="23"/>
      <c r="I10" s="85">
        <v>8</v>
      </c>
      <c r="J10" s="201">
        <v>5210008</v>
      </c>
      <c r="K10" s="24">
        <v>1</v>
      </c>
      <c r="L10" s="169">
        <v>0.6</v>
      </c>
      <c r="M10" s="108">
        <v>60</v>
      </c>
      <c r="N10" s="130">
        <v>0.61</v>
      </c>
      <c r="O10" s="131">
        <v>61</v>
      </c>
      <c r="P10" s="169">
        <v>2696</v>
      </c>
      <c r="Q10" s="86">
        <v>2295</v>
      </c>
      <c r="R10" s="169">
        <v>2295</v>
      </c>
      <c r="S10" s="86">
        <v>2323</v>
      </c>
      <c r="T10" s="209">
        <v>2478</v>
      </c>
      <c r="U10" s="108">
        <v>401</v>
      </c>
      <c r="V10" s="25">
        <v>0.1747276688453159</v>
      </c>
      <c r="W10" s="86">
        <v>-183</v>
      </c>
      <c r="X10" s="99">
        <v>-7.3849878934624691E-2</v>
      </c>
      <c r="Y10" s="178">
        <v>4457.7</v>
      </c>
      <c r="Z10" s="133">
        <v>3793.4</v>
      </c>
      <c r="AA10" s="201">
        <v>5210008</v>
      </c>
      <c r="AB10" s="24">
        <v>1</v>
      </c>
      <c r="AC10" s="214">
        <v>1953</v>
      </c>
      <c r="AD10" s="86">
        <v>1850</v>
      </c>
      <c r="AE10" s="170">
        <v>1850</v>
      </c>
      <c r="AF10" s="209">
        <v>1647</v>
      </c>
      <c r="AG10" s="26">
        <v>103</v>
      </c>
      <c r="AH10" s="25">
        <v>5.5675675675675676E-2</v>
      </c>
      <c r="AI10" s="86">
        <v>203</v>
      </c>
      <c r="AJ10" s="99">
        <v>0.12325440194292653</v>
      </c>
      <c r="AK10" s="169">
        <v>1468</v>
      </c>
      <c r="AL10" s="86">
        <v>1175</v>
      </c>
      <c r="AM10" s="26">
        <v>1175</v>
      </c>
      <c r="AN10" s="221">
        <v>1292</v>
      </c>
      <c r="AO10" s="26">
        <v>293</v>
      </c>
      <c r="AP10" s="25">
        <v>0.24936170212765957</v>
      </c>
      <c r="AQ10" s="86">
        <v>-117</v>
      </c>
      <c r="AR10" s="132">
        <v>-9.055727554179567E-2</v>
      </c>
      <c r="AS10" s="19">
        <v>24.466666666666665</v>
      </c>
      <c r="AT10" s="224">
        <v>19.262295081967213</v>
      </c>
      <c r="AU10" s="214">
        <v>950</v>
      </c>
      <c r="AV10" s="209">
        <v>1115</v>
      </c>
      <c r="AW10" s="169">
        <v>475</v>
      </c>
      <c r="AX10" s="169">
        <v>75</v>
      </c>
      <c r="AY10" s="108">
        <v>550</v>
      </c>
      <c r="AZ10" s="25">
        <v>0.57894736842105265</v>
      </c>
      <c r="BA10" s="20">
        <v>0.68272095332671301</v>
      </c>
      <c r="BB10" s="169">
        <v>90</v>
      </c>
      <c r="BC10" s="25">
        <v>9.4736842105263161E-2</v>
      </c>
      <c r="BD10" s="20">
        <v>1.9334049409237379</v>
      </c>
      <c r="BE10" s="169">
        <v>270</v>
      </c>
      <c r="BF10" s="169">
        <v>10</v>
      </c>
      <c r="BG10" s="108">
        <v>280</v>
      </c>
      <c r="BH10" s="25">
        <v>0.29473684210526313</v>
      </c>
      <c r="BI10" s="21">
        <v>3.551046290424857</v>
      </c>
      <c r="BJ10" s="228">
        <v>25</v>
      </c>
      <c r="BK10" s="108" t="s">
        <v>68</v>
      </c>
      <c r="BL10" s="93" t="s">
        <v>68</v>
      </c>
      <c r="BM10" s="27" t="s">
        <v>68</v>
      </c>
      <c r="BN10" s="134"/>
      <c r="BO10" s="27"/>
    </row>
    <row r="11" spans="1:67" s="172" customFormat="1">
      <c r="A11" s="84" t="s">
        <v>243</v>
      </c>
      <c r="B11" s="169" t="s">
        <v>188</v>
      </c>
      <c r="C11" s="96">
        <v>5210009</v>
      </c>
      <c r="D11" s="170"/>
      <c r="E11" s="22"/>
      <c r="F11" s="23"/>
      <c r="G11" s="23"/>
      <c r="H11" s="23"/>
      <c r="I11" s="85">
        <v>9</v>
      </c>
      <c r="J11" s="201">
        <v>5210009</v>
      </c>
      <c r="K11" s="24">
        <v>1</v>
      </c>
      <c r="L11" s="169">
        <v>0.75</v>
      </c>
      <c r="M11" s="108">
        <v>75</v>
      </c>
      <c r="N11" s="130">
        <v>0.74</v>
      </c>
      <c r="O11" s="131">
        <v>74</v>
      </c>
      <c r="P11" s="169">
        <v>3503</v>
      </c>
      <c r="Q11" s="86">
        <v>3008</v>
      </c>
      <c r="R11" s="169">
        <v>3008</v>
      </c>
      <c r="S11" s="86">
        <v>3094</v>
      </c>
      <c r="T11" s="209">
        <v>3200</v>
      </c>
      <c r="U11" s="108">
        <v>495</v>
      </c>
      <c r="V11" s="25">
        <v>0.16456117021276595</v>
      </c>
      <c r="W11" s="86">
        <v>-192</v>
      </c>
      <c r="X11" s="99">
        <v>-0.06</v>
      </c>
      <c r="Y11" s="178">
        <v>4695.7</v>
      </c>
      <c r="Z11" s="133">
        <v>4046.8</v>
      </c>
      <c r="AA11" s="201">
        <v>5210009</v>
      </c>
      <c r="AB11" s="24">
        <v>1</v>
      </c>
      <c r="AC11" s="214">
        <v>2408</v>
      </c>
      <c r="AD11" s="86">
        <v>2373</v>
      </c>
      <c r="AE11" s="170">
        <v>2373</v>
      </c>
      <c r="AF11" s="209">
        <v>2158</v>
      </c>
      <c r="AG11" s="26">
        <v>35</v>
      </c>
      <c r="AH11" s="25">
        <v>1.4749262536873156E-2</v>
      </c>
      <c r="AI11" s="86">
        <v>215</v>
      </c>
      <c r="AJ11" s="99">
        <v>9.9629286376274329E-2</v>
      </c>
      <c r="AK11" s="169">
        <v>1963</v>
      </c>
      <c r="AL11" s="86">
        <v>1660</v>
      </c>
      <c r="AM11" s="26">
        <v>1660</v>
      </c>
      <c r="AN11" s="221">
        <v>1739</v>
      </c>
      <c r="AO11" s="26">
        <v>303</v>
      </c>
      <c r="AP11" s="25">
        <v>0.18253012048192771</v>
      </c>
      <c r="AQ11" s="86">
        <v>-79</v>
      </c>
      <c r="AR11" s="132">
        <v>-4.5428407130534788E-2</v>
      </c>
      <c r="AS11" s="19">
        <v>26.173333333333332</v>
      </c>
      <c r="AT11" s="224">
        <v>22.432432432432432</v>
      </c>
      <c r="AU11" s="214">
        <v>1030</v>
      </c>
      <c r="AV11" s="209">
        <v>1470</v>
      </c>
      <c r="AW11" s="169">
        <v>355</v>
      </c>
      <c r="AX11" s="169">
        <v>65</v>
      </c>
      <c r="AY11" s="108">
        <v>420</v>
      </c>
      <c r="AZ11" s="25">
        <v>0.40776699029126212</v>
      </c>
      <c r="BA11" s="20">
        <v>0.48085729987177139</v>
      </c>
      <c r="BB11" s="169">
        <v>90</v>
      </c>
      <c r="BC11" s="25">
        <v>8.7378640776699032E-2</v>
      </c>
      <c r="BD11" s="20">
        <v>1.7832375668714087</v>
      </c>
      <c r="BE11" s="169">
        <v>460</v>
      </c>
      <c r="BF11" s="169">
        <v>20</v>
      </c>
      <c r="BG11" s="108">
        <v>480</v>
      </c>
      <c r="BH11" s="25">
        <v>0.46601941747572817</v>
      </c>
      <c r="BI11" s="21">
        <v>5.6146917768160014</v>
      </c>
      <c r="BJ11" s="228">
        <v>40</v>
      </c>
      <c r="BK11" s="108" t="s">
        <v>68</v>
      </c>
      <c r="BL11" s="93" t="s">
        <v>68</v>
      </c>
      <c r="BM11" s="27" t="s">
        <v>68</v>
      </c>
      <c r="BN11" s="134"/>
      <c r="BO11" s="27"/>
    </row>
    <row r="12" spans="1:67" s="170" customFormat="1">
      <c r="A12" s="84" t="s">
        <v>244</v>
      </c>
      <c r="B12" s="169" t="s">
        <v>189</v>
      </c>
      <c r="C12" s="96">
        <v>5210010</v>
      </c>
      <c r="E12" s="22"/>
      <c r="F12" s="23"/>
      <c r="G12" s="23"/>
      <c r="H12" s="23"/>
      <c r="I12" s="85">
        <v>10</v>
      </c>
      <c r="J12" s="201">
        <v>5210010</v>
      </c>
      <c r="K12" s="24">
        <v>1</v>
      </c>
      <c r="L12" s="169">
        <v>1.2</v>
      </c>
      <c r="M12" s="108">
        <v>120</v>
      </c>
      <c r="N12" s="130">
        <v>1.19</v>
      </c>
      <c r="O12" s="131">
        <v>119</v>
      </c>
      <c r="P12" s="169">
        <v>4092</v>
      </c>
      <c r="Q12" s="86">
        <v>3803</v>
      </c>
      <c r="R12" s="169">
        <v>3803</v>
      </c>
      <c r="S12" s="86">
        <v>4177</v>
      </c>
      <c r="T12" s="209">
        <v>4179</v>
      </c>
      <c r="U12" s="108">
        <v>289</v>
      </c>
      <c r="V12" s="25">
        <v>7.5992637391533002E-2</v>
      </c>
      <c r="W12" s="86">
        <v>-376</v>
      </c>
      <c r="X12" s="99">
        <v>-8.9973677913376404E-2</v>
      </c>
      <c r="Y12" s="178">
        <v>3405.5</v>
      </c>
      <c r="Z12" s="133">
        <v>3199.3</v>
      </c>
      <c r="AA12" s="201">
        <v>5210010</v>
      </c>
      <c r="AB12" s="24">
        <v>1</v>
      </c>
      <c r="AC12" s="214">
        <v>2196</v>
      </c>
      <c r="AD12" s="86">
        <v>2169</v>
      </c>
      <c r="AE12" s="170">
        <v>2169</v>
      </c>
      <c r="AF12" s="209">
        <v>2122</v>
      </c>
      <c r="AG12" s="26">
        <v>27</v>
      </c>
      <c r="AH12" s="25">
        <v>1.2448132780082987E-2</v>
      </c>
      <c r="AI12" s="86">
        <v>47</v>
      </c>
      <c r="AJ12" s="99">
        <v>2.2148916116870875E-2</v>
      </c>
      <c r="AK12" s="169">
        <v>2009</v>
      </c>
      <c r="AL12" s="86">
        <v>1893</v>
      </c>
      <c r="AM12" s="26">
        <v>1893</v>
      </c>
      <c r="AN12" s="221">
        <v>1952</v>
      </c>
      <c r="AO12" s="26">
        <v>116</v>
      </c>
      <c r="AP12" s="25">
        <v>6.1278394083465401E-2</v>
      </c>
      <c r="AQ12" s="86">
        <v>-59</v>
      </c>
      <c r="AR12" s="132">
        <v>-3.0225409836065573E-2</v>
      </c>
      <c r="AS12" s="19">
        <v>16.741666666666667</v>
      </c>
      <c r="AT12" s="224">
        <v>15.907563025210084</v>
      </c>
      <c r="AU12" s="214">
        <v>1275</v>
      </c>
      <c r="AV12" s="209">
        <v>1560</v>
      </c>
      <c r="AW12" s="169">
        <v>655</v>
      </c>
      <c r="AX12" s="169">
        <v>115</v>
      </c>
      <c r="AY12" s="108">
        <v>770</v>
      </c>
      <c r="AZ12" s="25">
        <v>0.60392156862745094</v>
      </c>
      <c r="BA12" s="20">
        <v>0.71217166111727703</v>
      </c>
      <c r="BB12" s="169">
        <v>110</v>
      </c>
      <c r="BC12" s="25">
        <v>8.6274509803921567E-2</v>
      </c>
      <c r="BD12" s="20">
        <v>1.760704281712685</v>
      </c>
      <c r="BE12" s="169">
        <v>285</v>
      </c>
      <c r="BF12" s="169">
        <v>55</v>
      </c>
      <c r="BG12" s="108">
        <v>340</v>
      </c>
      <c r="BH12" s="25">
        <v>0.26666666666666666</v>
      </c>
      <c r="BI12" s="21">
        <v>3.2128514056224899</v>
      </c>
      <c r="BJ12" s="228">
        <v>55</v>
      </c>
      <c r="BK12" s="108" t="s">
        <v>68</v>
      </c>
      <c r="BL12" s="93" t="s">
        <v>68</v>
      </c>
      <c r="BM12" s="27" t="s">
        <v>68</v>
      </c>
      <c r="BN12" s="134"/>
      <c r="BO12" s="27"/>
    </row>
    <row r="13" spans="1:67">
      <c r="A13" s="87" t="s">
        <v>245</v>
      </c>
      <c r="B13" s="173" t="s">
        <v>190</v>
      </c>
      <c r="C13" s="98">
        <v>5210011.01</v>
      </c>
      <c r="D13" s="172"/>
      <c r="E13" s="135"/>
      <c r="F13" s="136"/>
      <c r="G13" s="136"/>
      <c r="H13" s="136"/>
      <c r="I13" s="88">
        <v>11.01</v>
      </c>
      <c r="J13" s="202">
        <v>5210011.01</v>
      </c>
      <c r="K13" s="137">
        <v>1</v>
      </c>
      <c r="L13" s="173">
        <v>4.1900000000000004</v>
      </c>
      <c r="M13" s="109">
        <v>419.00000000000006</v>
      </c>
      <c r="N13" s="138">
        <v>4.12</v>
      </c>
      <c r="O13" s="139">
        <v>412</v>
      </c>
      <c r="P13" s="173">
        <v>6987</v>
      </c>
      <c r="Q13" s="92">
        <v>6884</v>
      </c>
      <c r="R13" s="173">
        <v>6884</v>
      </c>
      <c r="S13" s="92">
        <v>6859</v>
      </c>
      <c r="T13" s="210">
        <v>6612</v>
      </c>
      <c r="U13" s="109">
        <v>103</v>
      </c>
      <c r="V13" s="140">
        <v>1.4962231260894828E-2</v>
      </c>
      <c r="W13" s="92">
        <v>272</v>
      </c>
      <c r="X13" s="102">
        <v>4.11373260738052E-2</v>
      </c>
      <c r="Y13" s="179">
        <v>1669.1</v>
      </c>
      <c r="Z13" s="142">
        <v>1670.9</v>
      </c>
      <c r="AA13" s="202">
        <v>5210011.01</v>
      </c>
      <c r="AB13" s="137">
        <v>1</v>
      </c>
      <c r="AC13" s="215">
        <v>3288</v>
      </c>
      <c r="AD13" s="92">
        <v>3283</v>
      </c>
      <c r="AE13" s="172">
        <v>3283</v>
      </c>
      <c r="AF13" s="210">
        <v>3010</v>
      </c>
      <c r="AG13" s="143">
        <v>5</v>
      </c>
      <c r="AH13" s="140">
        <v>1.5229972586049345E-3</v>
      </c>
      <c r="AI13" s="92">
        <v>273</v>
      </c>
      <c r="AJ13" s="102">
        <v>9.0697674418604657E-2</v>
      </c>
      <c r="AK13" s="173">
        <v>3151</v>
      </c>
      <c r="AL13" s="92">
        <v>3106</v>
      </c>
      <c r="AM13" s="143">
        <v>3106</v>
      </c>
      <c r="AN13" s="222">
        <v>2871</v>
      </c>
      <c r="AO13" s="143">
        <v>45</v>
      </c>
      <c r="AP13" s="140">
        <v>1.4488087572440437E-2</v>
      </c>
      <c r="AQ13" s="92">
        <v>235</v>
      </c>
      <c r="AR13" s="141">
        <v>8.1853012887495649E-2</v>
      </c>
      <c r="AS13" s="144">
        <v>7.5202863961813833</v>
      </c>
      <c r="AT13" s="225">
        <v>7.5388349514563107</v>
      </c>
      <c r="AU13" s="215">
        <v>1955</v>
      </c>
      <c r="AV13" s="210">
        <v>2330</v>
      </c>
      <c r="AW13" s="173">
        <v>1390</v>
      </c>
      <c r="AX13" s="173">
        <v>220</v>
      </c>
      <c r="AY13" s="109">
        <v>1610</v>
      </c>
      <c r="AZ13" s="140">
        <v>0.82352941176470584</v>
      </c>
      <c r="BA13" s="145">
        <v>0.97114317425083241</v>
      </c>
      <c r="BB13" s="173">
        <v>180</v>
      </c>
      <c r="BC13" s="140">
        <v>9.2071611253196933E-2</v>
      </c>
      <c r="BD13" s="145">
        <v>1.8790124745550394</v>
      </c>
      <c r="BE13" s="173">
        <v>105</v>
      </c>
      <c r="BF13" s="173">
        <v>10</v>
      </c>
      <c r="BG13" s="109">
        <v>115</v>
      </c>
      <c r="BH13" s="140">
        <v>5.8823529411764705E-2</v>
      </c>
      <c r="BI13" s="146">
        <v>0.7087172218284904</v>
      </c>
      <c r="BJ13" s="229">
        <v>50</v>
      </c>
      <c r="BK13" s="109" t="s">
        <v>67</v>
      </c>
      <c r="BL13" s="94" t="s">
        <v>67</v>
      </c>
      <c r="BM13" s="148" t="s">
        <v>67</v>
      </c>
      <c r="BN13" s="147" t="s">
        <v>274</v>
      </c>
      <c r="BO13" s="148"/>
    </row>
    <row r="14" spans="1:67">
      <c r="A14" s="89" t="s">
        <v>246</v>
      </c>
      <c r="B14" s="174" t="s">
        <v>191</v>
      </c>
      <c r="C14" s="97">
        <v>5210011.0199999996</v>
      </c>
      <c r="D14" s="175"/>
      <c r="E14" s="13"/>
      <c r="F14" s="14"/>
      <c r="G14" s="14"/>
      <c r="H14" s="14"/>
      <c r="I14" s="90">
        <v>11.02</v>
      </c>
      <c r="J14" s="203">
        <v>5210011.0199999996</v>
      </c>
      <c r="K14" s="15">
        <v>1</v>
      </c>
      <c r="L14" s="174">
        <v>2.72</v>
      </c>
      <c r="M14" s="110">
        <v>272</v>
      </c>
      <c r="N14" s="149">
        <v>2.69</v>
      </c>
      <c r="O14" s="150">
        <v>269</v>
      </c>
      <c r="P14" s="174">
        <v>2391</v>
      </c>
      <c r="Q14" s="100">
        <v>2432</v>
      </c>
      <c r="R14" s="174">
        <v>2432</v>
      </c>
      <c r="S14" s="100">
        <v>2381</v>
      </c>
      <c r="T14" s="211">
        <v>2291</v>
      </c>
      <c r="U14" s="110">
        <v>-41</v>
      </c>
      <c r="V14" s="16">
        <v>-1.6858552631578948E-2</v>
      </c>
      <c r="W14" s="100">
        <v>141</v>
      </c>
      <c r="X14" s="101">
        <v>6.1545176778699258E-2</v>
      </c>
      <c r="Y14" s="180">
        <v>880.1</v>
      </c>
      <c r="Z14" s="152">
        <v>904.3</v>
      </c>
      <c r="AA14" s="203">
        <v>5210011.0199999996</v>
      </c>
      <c r="AB14" s="15">
        <v>1</v>
      </c>
      <c r="AC14" s="216">
        <v>1140</v>
      </c>
      <c r="AD14" s="100">
        <v>1138</v>
      </c>
      <c r="AE14" s="175">
        <v>1138</v>
      </c>
      <c r="AF14" s="211">
        <v>1073</v>
      </c>
      <c r="AG14" s="17">
        <v>2</v>
      </c>
      <c r="AH14" s="16">
        <v>1.7574692442882249E-3</v>
      </c>
      <c r="AI14" s="100">
        <v>65</v>
      </c>
      <c r="AJ14" s="101">
        <v>6.0577819198508853E-2</v>
      </c>
      <c r="AK14" s="174">
        <v>1090</v>
      </c>
      <c r="AL14" s="100">
        <v>1089</v>
      </c>
      <c r="AM14" s="17">
        <v>1089</v>
      </c>
      <c r="AN14" s="223">
        <v>1015</v>
      </c>
      <c r="AO14" s="17">
        <v>1</v>
      </c>
      <c r="AP14" s="16">
        <v>9.1827364554637281E-4</v>
      </c>
      <c r="AQ14" s="100">
        <v>74</v>
      </c>
      <c r="AR14" s="151">
        <v>7.2906403940886697E-2</v>
      </c>
      <c r="AS14" s="10">
        <v>4.007352941176471</v>
      </c>
      <c r="AT14" s="226">
        <v>4.048327137546468</v>
      </c>
      <c r="AU14" s="216">
        <v>960</v>
      </c>
      <c r="AV14" s="211">
        <v>1110</v>
      </c>
      <c r="AW14" s="174">
        <v>770</v>
      </c>
      <c r="AX14" s="174">
        <v>80</v>
      </c>
      <c r="AY14" s="110">
        <v>850</v>
      </c>
      <c r="AZ14" s="16">
        <v>0.88541666666666663</v>
      </c>
      <c r="BA14" s="11">
        <v>1.0441234276729559</v>
      </c>
      <c r="BB14" s="174">
        <v>95</v>
      </c>
      <c r="BC14" s="16">
        <v>9.8958333333333329E-2</v>
      </c>
      <c r="BD14" s="11">
        <v>2.0195578231292517</v>
      </c>
      <c r="BE14" s="174">
        <v>0</v>
      </c>
      <c r="BF14" s="174">
        <v>0</v>
      </c>
      <c r="BG14" s="110">
        <v>0</v>
      </c>
      <c r="BH14" s="16">
        <v>0</v>
      </c>
      <c r="BI14" s="12">
        <v>0</v>
      </c>
      <c r="BJ14" s="230">
        <v>15</v>
      </c>
      <c r="BK14" s="110" t="s">
        <v>66</v>
      </c>
      <c r="BL14" s="95" t="s">
        <v>66</v>
      </c>
      <c r="BM14" s="18" t="s">
        <v>67</v>
      </c>
      <c r="BN14" s="153" t="s">
        <v>69</v>
      </c>
      <c r="BO14" s="18"/>
    </row>
    <row r="15" spans="1:67" s="172" customFormat="1">
      <c r="A15" s="87" t="s">
        <v>247</v>
      </c>
      <c r="B15" s="173" t="s">
        <v>192</v>
      </c>
      <c r="C15" s="98">
        <v>5210012</v>
      </c>
      <c r="E15" s="135"/>
      <c r="F15" s="136"/>
      <c r="G15" s="136"/>
      <c r="H15" s="136"/>
      <c r="I15" s="88">
        <v>12</v>
      </c>
      <c r="J15" s="202">
        <v>5210012</v>
      </c>
      <c r="K15" s="137">
        <v>1</v>
      </c>
      <c r="L15" s="173">
        <v>1.67</v>
      </c>
      <c r="M15" s="109">
        <v>167</v>
      </c>
      <c r="N15" s="138">
        <v>1.57</v>
      </c>
      <c r="O15" s="139">
        <v>157</v>
      </c>
      <c r="P15" s="173">
        <v>4047</v>
      </c>
      <c r="Q15" s="92">
        <v>4000</v>
      </c>
      <c r="R15" s="173">
        <v>4000</v>
      </c>
      <c r="S15" s="92">
        <v>4109</v>
      </c>
      <c r="T15" s="210">
        <v>4157</v>
      </c>
      <c r="U15" s="109">
        <v>47</v>
      </c>
      <c r="V15" s="140">
        <v>1.175E-2</v>
      </c>
      <c r="W15" s="92">
        <v>-157</v>
      </c>
      <c r="X15" s="102">
        <v>-3.776762088044263E-2</v>
      </c>
      <c r="Y15" s="179">
        <v>2429.8000000000002</v>
      </c>
      <c r="Z15" s="142">
        <v>2543.6999999999998</v>
      </c>
      <c r="AA15" s="202">
        <v>5210012</v>
      </c>
      <c r="AB15" s="137">
        <v>1</v>
      </c>
      <c r="AC15" s="215">
        <v>2062</v>
      </c>
      <c r="AD15" s="92">
        <v>2025</v>
      </c>
      <c r="AE15" s="172">
        <v>2025</v>
      </c>
      <c r="AF15" s="210">
        <v>1942</v>
      </c>
      <c r="AG15" s="143">
        <v>37</v>
      </c>
      <c r="AH15" s="140">
        <v>1.8271604938271607E-2</v>
      </c>
      <c r="AI15" s="92">
        <v>83</v>
      </c>
      <c r="AJ15" s="102">
        <v>4.2739443872296598E-2</v>
      </c>
      <c r="AK15" s="173">
        <v>1945</v>
      </c>
      <c r="AL15" s="92">
        <v>1908</v>
      </c>
      <c r="AM15" s="143">
        <v>1908</v>
      </c>
      <c r="AN15" s="222">
        <v>1853</v>
      </c>
      <c r="AO15" s="143">
        <v>37</v>
      </c>
      <c r="AP15" s="140">
        <v>1.9392033542976941E-2</v>
      </c>
      <c r="AQ15" s="92">
        <v>55</v>
      </c>
      <c r="AR15" s="141">
        <v>2.9681597409606044E-2</v>
      </c>
      <c r="AS15" s="144">
        <v>11.646706586826348</v>
      </c>
      <c r="AT15" s="225">
        <v>12.152866242038217</v>
      </c>
      <c r="AU15" s="215">
        <v>1410</v>
      </c>
      <c r="AV15" s="210">
        <v>1795</v>
      </c>
      <c r="AW15" s="173">
        <v>1000</v>
      </c>
      <c r="AX15" s="173">
        <v>125</v>
      </c>
      <c r="AY15" s="109">
        <v>1125</v>
      </c>
      <c r="AZ15" s="140">
        <v>0.7978723404255319</v>
      </c>
      <c r="BA15" s="145">
        <v>0.94088719389803288</v>
      </c>
      <c r="BB15" s="173">
        <v>105</v>
      </c>
      <c r="BC15" s="140">
        <v>7.4468085106382975E-2</v>
      </c>
      <c r="BD15" s="145">
        <v>1.519756838905775</v>
      </c>
      <c r="BE15" s="173">
        <v>125</v>
      </c>
      <c r="BF15" s="173">
        <v>35</v>
      </c>
      <c r="BG15" s="109">
        <v>160</v>
      </c>
      <c r="BH15" s="140">
        <v>0.11347517730496454</v>
      </c>
      <c r="BI15" s="146">
        <v>1.367170810903187</v>
      </c>
      <c r="BJ15" s="229">
        <v>20</v>
      </c>
      <c r="BK15" s="109" t="s">
        <v>67</v>
      </c>
      <c r="BL15" s="94" t="s">
        <v>67</v>
      </c>
      <c r="BM15" s="148" t="s">
        <v>66</v>
      </c>
      <c r="BN15" s="147" t="s">
        <v>275</v>
      </c>
      <c r="BO15" s="148"/>
    </row>
    <row r="16" spans="1:67" s="172" customFormat="1">
      <c r="A16" s="84" t="s">
        <v>270</v>
      </c>
      <c r="B16" s="169" t="s">
        <v>193</v>
      </c>
      <c r="C16" s="96">
        <v>5210013</v>
      </c>
      <c r="D16" s="170"/>
      <c r="E16" s="22"/>
      <c r="F16" s="23"/>
      <c r="G16" s="23"/>
      <c r="H16" s="23"/>
      <c r="I16" s="85">
        <v>13</v>
      </c>
      <c r="J16" s="201">
        <v>5210013</v>
      </c>
      <c r="K16" s="24">
        <v>1</v>
      </c>
      <c r="L16" s="169">
        <v>5.65</v>
      </c>
      <c r="M16" s="108">
        <v>565</v>
      </c>
      <c r="N16" s="130">
        <v>5.75</v>
      </c>
      <c r="O16" s="131">
        <v>575</v>
      </c>
      <c r="P16" s="169">
        <v>961</v>
      </c>
      <c r="Q16" s="86">
        <v>985</v>
      </c>
      <c r="R16" s="169">
        <v>985</v>
      </c>
      <c r="S16" s="86">
        <v>685</v>
      </c>
      <c r="T16" s="209">
        <v>642</v>
      </c>
      <c r="U16" s="108">
        <v>-24</v>
      </c>
      <c r="V16" s="25">
        <v>-2.4365482233502538E-2</v>
      </c>
      <c r="W16" s="86">
        <v>343</v>
      </c>
      <c r="X16" s="99">
        <v>0.53426791277258567</v>
      </c>
      <c r="Y16" s="178">
        <v>170.1</v>
      </c>
      <c r="Z16" s="133">
        <v>171.4</v>
      </c>
      <c r="AA16" s="201">
        <v>5210013</v>
      </c>
      <c r="AB16" s="24">
        <v>1</v>
      </c>
      <c r="AC16" s="214">
        <v>659</v>
      </c>
      <c r="AD16" s="86">
        <v>657</v>
      </c>
      <c r="AE16" s="170">
        <v>657</v>
      </c>
      <c r="AF16" s="218">
        <v>451</v>
      </c>
      <c r="AG16" s="26">
        <v>2</v>
      </c>
      <c r="AH16" s="25">
        <v>3.0441400304414001E-3</v>
      </c>
      <c r="AI16" s="86">
        <v>206</v>
      </c>
      <c r="AJ16" s="99">
        <v>0.4567627494456763</v>
      </c>
      <c r="AK16" s="169">
        <v>640</v>
      </c>
      <c r="AL16" s="86">
        <v>640</v>
      </c>
      <c r="AM16" s="26">
        <v>640</v>
      </c>
      <c r="AN16" s="221">
        <v>435</v>
      </c>
      <c r="AO16" s="26">
        <v>0</v>
      </c>
      <c r="AP16" s="25">
        <v>0</v>
      </c>
      <c r="AQ16" s="86">
        <v>205</v>
      </c>
      <c r="AR16" s="132">
        <v>0.47126436781609193</v>
      </c>
      <c r="AS16" s="19">
        <v>1.1327433628318584</v>
      </c>
      <c r="AT16" s="224">
        <v>1.1130434782608696</v>
      </c>
      <c r="AU16" s="214">
        <v>280</v>
      </c>
      <c r="AV16" s="209">
        <v>465</v>
      </c>
      <c r="AW16" s="169">
        <v>150</v>
      </c>
      <c r="AX16" s="169">
        <v>30</v>
      </c>
      <c r="AY16" s="108">
        <v>180</v>
      </c>
      <c r="AZ16" s="25">
        <v>0.6428571428571429</v>
      </c>
      <c r="BA16" s="20">
        <v>0.75808625336927227</v>
      </c>
      <c r="BB16" s="169">
        <v>35</v>
      </c>
      <c r="BC16" s="25">
        <v>0.125</v>
      </c>
      <c r="BD16" s="20">
        <v>2.5510204081632653</v>
      </c>
      <c r="BE16" s="169">
        <v>50</v>
      </c>
      <c r="BF16" s="169">
        <v>0</v>
      </c>
      <c r="BG16" s="108">
        <v>50</v>
      </c>
      <c r="BH16" s="25">
        <v>0.17857142857142858</v>
      </c>
      <c r="BI16" s="21">
        <v>2.1514629948364887</v>
      </c>
      <c r="BJ16" s="228">
        <v>20</v>
      </c>
      <c r="BK16" s="108" t="s">
        <v>68</v>
      </c>
      <c r="BL16" s="93" t="s">
        <v>68</v>
      </c>
      <c r="BM16" s="27" t="s">
        <v>70</v>
      </c>
      <c r="BN16" s="134"/>
      <c r="BO16" s="27"/>
    </row>
    <row r="17" spans="1:67">
      <c r="A17" s="87" t="s">
        <v>248</v>
      </c>
      <c r="B17" s="173" t="s">
        <v>194</v>
      </c>
      <c r="C17" s="98">
        <v>5210014</v>
      </c>
      <c r="D17" s="172"/>
      <c r="E17" s="135"/>
      <c r="F17" s="136"/>
      <c r="G17" s="136"/>
      <c r="H17" s="136"/>
      <c r="I17" s="88">
        <v>14</v>
      </c>
      <c r="J17" s="202">
        <v>5210014</v>
      </c>
      <c r="K17" s="137">
        <v>1</v>
      </c>
      <c r="L17" s="173">
        <v>2.04</v>
      </c>
      <c r="M17" s="109">
        <v>204</v>
      </c>
      <c r="N17" s="138">
        <v>2.0299999999999998</v>
      </c>
      <c r="O17" s="139">
        <v>202.99999999999997</v>
      </c>
      <c r="P17" s="173">
        <v>4370</v>
      </c>
      <c r="Q17" s="92">
        <v>4293</v>
      </c>
      <c r="R17" s="173">
        <v>4293</v>
      </c>
      <c r="S17" s="92">
        <v>4268</v>
      </c>
      <c r="T17" s="210">
        <v>4308</v>
      </c>
      <c r="U17" s="109">
        <v>77</v>
      </c>
      <c r="V17" s="140">
        <v>1.7936175168879572E-2</v>
      </c>
      <c r="W17" s="92">
        <v>-15</v>
      </c>
      <c r="X17" s="102">
        <v>-3.4818941504178272E-3</v>
      </c>
      <c r="Y17" s="179">
        <v>2142.5</v>
      </c>
      <c r="Z17" s="142">
        <v>2118.8000000000002</v>
      </c>
      <c r="AA17" s="202">
        <v>5210014</v>
      </c>
      <c r="AB17" s="137">
        <v>1</v>
      </c>
      <c r="AC17" s="215">
        <v>2267</v>
      </c>
      <c r="AD17" s="92">
        <v>2265</v>
      </c>
      <c r="AE17" s="172">
        <v>2265</v>
      </c>
      <c r="AF17" s="210">
        <v>2249</v>
      </c>
      <c r="AG17" s="143">
        <v>2</v>
      </c>
      <c r="AH17" s="140">
        <v>8.8300220750551876E-4</v>
      </c>
      <c r="AI17" s="92">
        <v>16</v>
      </c>
      <c r="AJ17" s="102">
        <v>7.1142730102267673E-3</v>
      </c>
      <c r="AK17" s="173">
        <v>2172</v>
      </c>
      <c r="AL17" s="92">
        <v>2163</v>
      </c>
      <c r="AM17" s="143">
        <v>2163</v>
      </c>
      <c r="AN17" s="222">
        <v>2160</v>
      </c>
      <c r="AO17" s="143">
        <v>9</v>
      </c>
      <c r="AP17" s="140">
        <v>4.160887656033287E-3</v>
      </c>
      <c r="AQ17" s="92">
        <v>3</v>
      </c>
      <c r="AR17" s="141">
        <v>1.3888888888888889E-3</v>
      </c>
      <c r="AS17" s="144">
        <v>10.647058823529411</v>
      </c>
      <c r="AT17" s="225">
        <v>10.655172413793105</v>
      </c>
      <c r="AU17" s="215">
        <v>1355</v>
      </c>
      <c r="AV17" s="210">
        <v>1695</v>
      </c>
      <c r="AW17" s="173">
        <v>885</v>
      </c>
      <c r="AX17" s="173">
        <v>105</v>
      </c>
      <c r="AY17" s="109">
        <v>990</v>
      </c>
      <c r="AZ17" s="140">
        <v>0.73062730627306272</v>
      </c>
      <c r="BA17" s="145">
        <v>0.86158880456729092</v>
      </c>
      <c r="BB17" s="173">
        <v>175</v>
      </c>
      <c r="BC17" s="140">
        <v>0.12915129151291513</v>
      </c>
      <c r="BD17" s="145">
        <v>2.6357406431207169</v>
      </c>
      <c r="BE17" s="173">
        <v>100</v>
      </c>
      <c r="BF17" s="173">
        <v>45</v>
      </c>
      <c r="BG17" s="109">
        <v>145</v>
      </c>
      <c r="BH17" s="140">
        <v>0.1070110701107011</v>
      </c>
      <c r="BI17" s="146">
        <v>1.289290001333748</v>
      </c>
      <c r="BJ17" s="229">
        <v>50</v>
      </c>
      <c r="BK17" s="109" t="s">
        <v>67</v>
      </c>
      <c r="BL17" s="94" t="s">
        <v>67</v>
      </c>
      <c r="BM17" s="148" t="s">
        <v>67</v>
      </c>
      <c r="BN17" s="147" t="s">
        <v>267</v>
      </c>
      <c r="BO17" s="148"/>
    </row>
    <row r="18" spans="1:67">
      <c r="A18" s="89" t="s">
        <v>249</v>
      </c>
      <c r="B18" s="174" t="s">
        <v>195</v>
      </c>
      <c r="C18" s="97">
        <v>5210015</v>
      </c>
      <c r="D18" s="175"/>
      <c r="E18" s="13"/>
      <c r="F18" s="14"/>
      <c r="G18" s="14"/>
      <c r="H18" s="14"/>
      <c r="I18" s="90">
        <v>15</v>
      </c>
      <c r="J18" s="203">
        <v>5210015</v>
      </c>
      <c r="K18" s="15">
        <v>1</v>
      </c>
      <c r="L18" s="174">
        <v>1.64</v>
      </c>
      <c r="M18" s="110">
        <v>164</v>
      </c>
      <c r="N18" s="149">
        <v>1.65</v>
      </c>
      <c r="O18" s="150">
        <v>165</v>
      </c>
      <c r="P18" s="174">
        <v>3134</v>
      </c>
      <c r="Q18" s="100">
        <v>3107</v>
      </c>
      <c r="R18" s="174">
        <v>3107</v>
      </c>
      <c r="S18" s="100">
        <v>3142</v>
      </c>
      <c r="T18" s="211">
        <v>3274</v>
      </c>
      <c r="U18" s="110">
        <v>27</v>
      </c>
      <c r="V18" s="16">
        <v>8.6900547151593181E-3</v>
      </c>
      <c r="W18" s="100">
        <v>-167</v>
      </c>
      <c r="X18" s="101">
        <v>-5.1007941356139279E-2</v>
      </c>
      <c r="Y18" s="180">
        <v>1909</v>
      </c>
      <c r="Z18" s="152">
        <v>1888</v>
      </c>
      <c r="AA18" s="203">
        <v>5210015</v>
      </c>
      <c r="AB18" s="15">
        <v>1</v>
      </c>
      <c r="AC18" s="216">
        <v>1311</v>
      </c>
      <c r="AD18" s="100">
        <v>1368</v>
      </c>
      <c r="AE18" s="175">
        <v>1368</v>
      </c>
      <c r="AF18" s="211">
        <v>1359</v>
      </c>
      <c r="AG18" s="17">
        <v>-57</v>
      </c>
      <c r="AH18" s="16">
        <v>-4.1666666666666664E-2</v>
      </c>
      <c r="AI18" s="100">
        <v>9</v>
      </c>
      <c r="AJ18" s="101">
        <v>6.6225165562913907E-3</v>
      </c>
      <c r="AK18" s="174">
        <v>1262</v>
      </c>
      <c r="AL18" s="100">
        <v>1343</v>
      </c>
      <c r="AM18" s="17">
        <v>1343</v>
      </c>
      <c r="AN18" s="223">
        <v>1321</v>
      </c>
      <c r="AO18" s="17">
        <v>-81</v>
      </c>
      <c r="AP18" s="16">
        <v>-6.0312732688011912E-2</v>
      </c>
      <c r="AQ18" s="100">
        <v>22</v>
      </c>
      <c r="AR18" s="151">
        <v>1.6654049962149888E-2</v>
      </c>
      <c r="AS18" s="10">
        <v>7.6951219512195124</v>
      </c>
      <c r="AT18" s="226">
        <v>8.1393939393939387</v>
      </c>
      <c r="AU18" s="216">
        <v>935</v>
      </c>
      <c r="AV18" s="211">
        <v>1365</v>
      </c>
      <c r="AW18" s="174">
        <v>725</v>
      </c>
      <c r="AX18" s="174">
        <v>65</v>
      </c>
      <c r="AY18" s="110">
        <v>790</v>
      </c>
      <c r="AZ18" s="16">
        <v>0.84491978609625673</v>
      </c>
      <c r="BA18" s="11">
        <v>0.99636767228332168</v>
      </c>
      <c r="BB18" s="174">
        <v>55</v>
      </c>
      <c r="BC18" s="16">
        <v>5.8823529411764705E-2</v>
      </c>
      <c r="BD18" s="11">
        <v>1.2004801920768307</v>
      </c>
      <c r="BE18" s="174">
        <v>45</v>
      </c>
      <c r="BF18" s="174">
        <v>30</v>
      </c>
      <c r="BG18" s="110">
        <v>75</v>
      </c>
      <c r="BH18" s="16">
        <v>8.0213903743315509E-2</v>
      </c>
      <c r="BI18" s="12">
        <v>0.96643257522066872</v>
      </c>
      <c r="BJ18" s="230">
        <v>15</v>
      </c>
      <c r="BK18" s="110" t="s">
        <v>66</v>
      </c>
      <c r="BL18" s="95" t="s">
        <v>66</v>
      </c>
      <c r="BM18" s="18" t="s">
        <v>66</v>
      </c>
      <c r="BN18" s="153" t="s">
        <v>268</v>
      </c>
      <c r="BO18" s="18"/>
    </row>
    <row r="19" spans="1:67">
      <c r="A19" s="329" t="s">
        <v>250</v>
      </c>
      <c r="B19" s="418" t="s">
        <v>196</v>
      </c>
      <c r="C19" s="333">
        <v>5210016</v>
      </c>
      <c r="D19" s="419"/>
      <c r="E19" s="420"/>
      <c r="F19" s="421"/>
      <c r="G19" s="421"/>
      <c r="H19" s="421"/>
      <c r="I19" s="422">
        <v>16</v>
      </c>
      <c r="J19" s="341">
        <v>5210016</v>
      </c>
      <c r="K19" s="343">
        <v>1</v>
      </c>
      <c r="L19" s="418">
        <v>0.15</v>
      </c>
      <c r="M19" s="424">
        <v>15</v>
      </c>
      <c r="N19" s="347">
        <v>0.14000000000000001</v>
      </c>
      <c r="O19" s="350">
        <v>14.000000000000002</v>
      </c>
      <c r="P19" s="418">
        <v>0</v>
      </c>
      <c r="Q19" s="425"/>
      <c r="R19" s="418">
        <v>0</v>
      </c>
      <c r="S19" s="425">
        <v>543</v>
      </c>
      <c r="T19" s="355">
        <v>467</v>
      </c>
      <c r="U19" s="424">
        <v>0</v>
      </c>
      <c r="V19" s="427" t="s">
        <v>197</v>
      </c>
      <c r="W19" s="425">
        <v>-467</v>
      </c>
      <c r="X19" s="359"/>
      <c r="Y19" s="428">
        <v>0</v>
      </c>
      <c r="Z19" s="363"/>
      <c r="AA19" s="341">
        <v>5210016</v>
      </c>
      <c r="AB19" s="343">
        <v>1</v>
      </c>
      <c r="AC19" s="366">
        <v>0</v>
      </c>
      <c r="AD19" s="425"/>
      <c r="AE19" s="419">
        <v>0</v>
      </c>
      <c r="AF19" s="355"/>
      <c r="AG19" s="429">
        <v>0</v>
      </c>
      <c r="AH19" s="427" t="s">
        <v>197</v>
      </c>
      <c r="AI19" s="425"/>
      <c r="AJ19" s="359"/>
      <c r="AK19" s="418">
        <v>0</v>
      </c>
      <c r="AL19" s="425"/>
      <c r="AM19" s="429">
        <v>0</v>
      </c>
      <c r="AN19" s="370">
        <v>0</v>
      </c>
      <c r="AO19" s="429">
        <v>0</v>
      </c>
      <c r="AP19" s="427" t="s">
        <v>197</v>
      </c>
      <c r="AQ19" s="425"/>
      <c r="AR19" s="373" t="s">
        <v>152</v>
      </c>
      <c r="AS19" s="376">
        <v>0</v>
      </c>
      <c r="AT19" s="379"/>
      <c r="AU19" s="366" t="s">
        <v>197</v>
      </c>
      <c r="AV19" s="355" t="s">
        <v>152</v>
      </c>
      <c r="AW19" s="418" t="s">
        <v>197</v>
      </c>
      <c r="AX19" s="418" t="s">
        <v>197</v>
      </c>
      <c r="AY19" s="424" t="s">
        <v>197</v>
      </c>
      <c r="AZ19" s="427" t="s">
        <v>197</v>
      </c>
      <c r="BA19" s="381" t="e">
        <v>#VALUE!</v>
      </c>
      <c r="BB19" s="418" t="s">
        <v>197</v>
      </c>
      <c r="BC19" s="427" t="s">
        <v>197</v>
      </c>
      <c r="BD19" s="381" t="e">
        <v>#VALUE!</v>
      </c>
      <c r="BE19" s="418" t="s">
        <v>197</v>
      </c>
      <c r="BF19" s="418" t="s">
        <v>197</v>
      </c>
      <c r="BG19" s="424" t="s">
        <v>197</v>
      </c>
      <c r="BH19" s="427" t="s">
        <v>197</v>
      </c>
      <c r="BI19" s="430" t="e">
        <v>#VALUE!</v>
      </c>
      <c r="BJ19" s="385" t="s">
        <v>197</v>
      </c>
      <c r="BK19" s="424" t="s">
        <v>126</v>
      </c>
      <c r="BL19" s="388" t="s">
        <v>266</v>
      </c>
      <c r="BM19" s="390" t="s">
        <v>126</v>
      </c>
      <c r="BN19" s="393"/>
      <c r="BO19" s="390"/>
    </row>
    <row r="20" spans="1:67">
      <c r="A20" s="89" t="s">
        <v>251</v>
      </c>
      <c r="B20" s="174" t="s">
        <v>198</v>
      </c>
      <c r="C20" s="97">
        <v>5210100.01</v>
      </c>
      <c r="D20" s="175"/>
      <c r="E20" s="13"/>
      <c r="F20" s="14"/>
      <c r="G20" s="14"/>
      <c r="H20" s="14"/>
      <c r="I20" s="90">
        <v>100.01</v>
      </c>
      <c r="J20" s="203">
        <v>5210100.01</v>
      </c>
      <c r="K20" s="15">
        <v>1</v>
      </c>
      <c r="L20" s="174">
        <v>3.21</v>
      </c>
      <c r="M20" s="110">
        <v>321</v>
      </c>
      <c r="N20" s="149">
        <v>3.13</v>
      </c>
      <c r="O20" s="150">
        <v>313</v>
      </c>
      <c r="P20" s="174">
        <v>1381</v>
      </c>
      <c r="Q20" s="100">
        <v>1317</v>
      </c>
      <c r="R20" s="174">
        <v>1317</v>
      </c>
      <c r="S20" s="100">
        <v>2062</v>
      </c>
      <c r="T20" s="211">
        <v>1657</v>
      </c>
      <c r="U20" s="110">
        <v>64</v>
      </c>
      <c r="V20" s="16">
        <v>4.8595292331055431E-2</v>
      </c>
      <c r="W20" s="100">
        <v>-340</v>
      </c>
      <c r="X20" s="101">
        <v>-0.2051901025950513</v>
      </c>
      <c r="Y20" s="180">
        <v>430.2</v>
      </c>
      <c r="Z20" s="152">
        <v>420.6</v>
      </c>
      <c r="AA20" s="203">
        <v>5210100.01</v>
      </c>
      <c r="AB20" s="15">
        <v>1</v>
      </c>
      <c r="AC20" s="216">
        <v>557</v>
      </c>
      <c r="AD20" s="100">
        <v>578</v>
      </c>
      <c r="AE20" s="175">
        <v>578</v>
      </c>
      <c r="AF20" s="219">
        <v>758</v>
      </c>
      <c r="AG20" s="17">
        <v>-21</v>
      </c>
      <c r="AH20" s="16">
        <v>-3.6332179930795849E-2</v>
      </c>
      <c r="AI20" s="100">
        <v>-180</v>
      </c>
      <c r="AJ20" s="101">
        <v>-0.23746701846965698</v>
      </c>
      <c r="AK20" s="174">
        <v>527</v>
      </c>
      <c r="AL20" s="100">
        <v>537</v>
      </c>
      <c r="AM20" s="17">
        <v>537</v>
      </c>
      <c r="AN20" s="223">
        <v>469</v>
      </c>
      <c r="AO20" s="17">
        <v>-10</v>
      </c>
      <c r="AP20" s="16">
        <v>-1.86219739292365E-2</v>
      </c>
      <c r="AQ20" s="100">
        <v>68</v>
      </c>
      <c r="AR20" s="151">
        <v>0.14498933901918976</v>
      </c>
      <c r="AS20" s="10">
        <v>1.6417445482866044</v>
      </c>
      <c r="AT20" s="226">
        <v>1.7156549520766773</v>
      </c>
      <c r="AU20" s="216">
        <v>590</v>
      </c>
      <c r="AV20" s="211">
        <v>725</v>
      </c>
      <c r="AW20" s="174">
        <v>505</v>
      </c>
      <c r="AX20" s="174">
        <v>45</v>
      </c>
      <c r="AY20" s="110">
        <v>550</v>
      </c>
      <c r="AZ20" s="16">
        <v>0.93220338983050843</v>
      </c>
      <c r="BA20" s="11">
        <v>1.0992964502718261</v>
      </c>
      <c r="BB20" s="174">
        <v>10</v>
      </c>
      <c r="BC20" s="16">
        <v>1.6949152542372881E-2</v>
      </c>
      <c r="BD20" s="11">
        <v>0.34590107229332412</v>
      </c>
      <c r="BE20" s="174">
        <v>20</v>
      </c>
      <c r="BF20" s="174">
        <v>10</v>
      </c>
      <c r="BG20" s="110">
        <v>30</v>
      </c>
      <c r="BH20" s="16">
        <v>5.0847457627118647E-2</v>
      </c>
      <c r="BI20" s="12">
        <v>0.61261997141106805</v>
      </c>
      <c r="BJ20" s="230">
        <v>0</v>
      </c>
      <c r="BK20" s="110" t="s">
        <v>66</v>
      </c>
      <c r="BL20" s="95" t="s">
        <v>66</v>
      </c>
      <c r="BM20" s="18" t="s">
        <v>68</v>
      </c>
      <c r="BN20" s="153"/>
      <c r="BO20" s="18"/>
    </row>
    <row r="21" spans="1:67">
      <c r="A21" s="89" t="s">
        <v>252</v>
      </c>
      <c r="B21" s="174" t="s">
        <v>199</v>
      </c>
      <c r="C21" s="97">
        <v>5210100.0199999996</v>
      </c>
      <c r="D21" s="175"/>
      <c r="E21" s="13"/>
      <c r="F21" s="14"/>
      <c r="G21" s="14"/>
      <c r="H21" s="14"/>
      <c r="I21" s="90">
        <v>100.02</v>
      </c>
      <c r="J21" s="203">
        <v>5210100.0199999996</v>
      </c>
      <c r="K21" s="15">
        <v>1</v>
      </c>
      <c r="L21" s="174">
        <v>31.02</v>
      </c>
      <c r="M21" s="110">
        <v>3102</v>
      </c>
      <c r="N21" s="149">
        <v>30.93</v>
      </c>
      <c r="O21" s="150">
        <v>3093</v>
      </c>
      <c r="P21" s="174">
        <v>10991</v>
      </c>
      <c r="Q21" s="100">
        <v>9793</v>
      </c>
      <c r="R21" s="174">
        <v>9793</v>
      </c>
      <c r="S21" s="100">
        <v>9371</v>
      </c>
      <c r="T21" s="211">
        <v>7622</v>
      </c>
      <c r="U21" s="110">
        <v>1198</v>
      </c>
      <c r="V21" s="16">
        <v>0.12233227815786786</v>
      </c>
      <c r="W21" s="100">
        <v>2171</v>
      </c>
      <c r="X21" s="101">
        <v>0.28483337706638678</v>
      </c>
      <c r="Y21" s="180">
        <v>354.4</v>
      </c>
      <c r="Z21" s="152">
        <v>316.7</v>
      </c>
      <c r="AA21" s="203">
        <v>5210100.0199999996</v>
      </c>
      <c r="AB21" s="15">
        <v>1</v>
      </c>
      <c r="AC21" s="216">
        <v>4351</v>
      </c>
      <c r="AD21" s="100">
        <v>3827</v>
      </c>
      <c r="AE21" s="175">
        <v>3827</v>
      </c>
      <c r="AF21" s="211">
        <v>2754</v>
      </c>
      <c r="AG21" s="17">
        <v>524</v>
      </c>
      <c r="AH21" s="16">
        <v>0.13692187091716748</v>
      </c>
      <c r="AI21" s="100">
        <v>1073</v>
      </c>
      <c r="AJ21" s="101">
        <v>0.38961510530137983</v>
      </c>
      <c r="AK21" s="174">
        <v>4236</v>
      </c>
      <c r="AL21" s="100">
        <v>3738</v>
      </c>
      <c r="AM21" s="17">
        <v>3738</v>
      </c>
      <c r="AN21" s="223">
        <v>2705</v>
      </c>
      <c r="AO21" s="17">
        <v>498</v>
      </c>
      <c r="AP21" s="16">
        <v>0.1332263242375602</v>
      </c>
      <c r="AQ21" s="100">
        <v>1033</v>
      </c>
      <c r="AR21" s="151">
        <v>0.38188539741219962</v>
      </c>
      <c r="AS21" s="10">
        <v>1.3655705996131529</v>
      </c>
      <c r="AT21" s="226">
        <v>1.2085354025218236</v>
      </c>
      <c r="AU21" s="216">
        <v>3565</v>
      </c>
      <c r="AV21" s="211">
        <v>4560</v>
      </c>
      <c r="AW21" s="174">
        <v>2895</v>
      </c>
      <c r="AX21" s="174">
        <v>250</v>
      </c>
      <c r="AY21" s="110">
        <v>3145</v>
      </c>
      <c r="AZ21" s="16">
        <v>0.88218793828892006</v>
      </c>
      <c r="BA21" s="11">
        <v>1.0403159649633491</v>
      </c>
      <c r="BB21" s="174">
        <v>125</v>
      </c>
      <c r="BC21" s="16">
        <v>3.5063113604488078E-2</v>
      </c>
      <c r="BD21" s="11">
        <v>0.71557374703036891</v>
      </c>
      <c r="BE21" s="174">
        <v>180</v>
      </c>
      <c r="BF21" s="174">
        <v>25</v>
      </c>
      <c r="BG21" s="110">
        <v>205</v>
      </c>
      <c r="BH21" s="16">
        <v>5.7503506311360447E-2</v>
      </c>
      <c r="BI21" s="12">
        <v>0.69281332905253545</v>
      </c>
      <c r="BJ21" s="230">
        <v>90</v>
      </c>
      <c r="BK21" s="110" t="s">
        <v>66</v>
      </c>
      <c r="BL21" s="95" t="s">
        <v>66</v>
      </c>
      <c r="BM21" s="18" t="s">
        <v>66</v>
      </c>
      <c r="BN21" s="153"/>
      <c r="BO21" s="18"/>
    </row>
    <row r="22" spans="1:67">
      <c r="A22" s="124"/>
      <c r="B22" s="177" t="s">
        <v>200</v>
      </c>
      <c r="C22" s="119">
        <v>5210101</v>
      </c>
      <c r="E22" s="35"/>
      <c r="F22" s="28"/>
      <c r="G22" s="28"/>
      <c r="H22" s="28"/>
      <c r="I22" s="120">
        <v>101</v>
      </c>
      <c r="J22" s="204">
        <v>5210101</v>
      </c>
      <c r="K22" s="36">
        <v>1</v>
      </c>
      <c r="L22" s="177">
        <v>176.08</v>
      </c>
      <c r="M22" s="37">
        <v>17608</v>
      </c>
      <c r="N22" s="125">
        <v>176</v>
      </c>
      <c r="O22" s="126">
        <v>17600</v>
      </c>
      <c r="P22" s="177">
        <v>4362</v>
      </c>
      <c r="Q22" s="40">
        <v>4174</v>
      </c>
      <c r="R22" s="177">
        <v>4174</v>
      </c>
      <c r="S22" s="40">
        <v>4262</v>
      </c>
      <c r="T22" s="212">
        <v>4418</v>
      </c>
      <c r="U22" s="37">
        <v>188</v>
      </c>
      <c r="V22" s="38">
        <v>4.5040728318160035E-2</v>
      </c>
      <c r="W22" s="40">
        <v>-244</v>
      </c>
      <c r="X22" s="103">
        <v>-5.52286102308737E-2</v>
      </c>
      <c r="Y22" s="181">
        <v>24.8</v>
      </c>
      <c r="Z22" s="127">
        <v>23.7</v>
      </c>
      <c r="AA22" s="204">
        <v>5210101</v>
      </c>
      <c r="AB22" s="36">
        <v>1</v>
      </c>
      <c r="AC22" s="217">
        <v>1584</v>
      </c>
      <c r="AD22" s="40">
        <v>1594</v>
      </c>
      <c r="AE22" s="47">
        <v>1594</v>
      </c>
      <c r="AF22" s="212">
        <v>1529</v>
      </c>
      <c r="AG22" s="39">
        <v>-10</v>
      </c>
      <c r="AH22" s="38">
        <v>-6.2735257214554582E-3</v>
      </c>
      <c r="AI22" s="40">
        <v>65</v>
      </c>
      <c r="AJ22" s="103">
        <v>4.2511445389143233E-2</v>
      </c>
      <c r="AK22" s="177">
        <v>1486</v>
      </c>
      <c r="AL22" s="40">
        <v>1473</v>
      </c>
      <c r="AM22" s="39">
        <v>1473</v>
      </c>
      <c r="AN22" s="213">
        <v>1403</v>
      </c>
      <c r="AO22" s="39">
        <v>13</v>
      </c>
      <c r="AP22" s="38">
        <v>8.8255261371350986E-3</v>
      </c>
      <c r="AQ22" s="40">
        <v>70</v>
      </c>
      <c r="AR22" s="116">
        <v>4.9893086243763367E-2</v>
      </c>
      <c r="AS22" s="32">
        <v>8.4393457519309406E-2</v>
      </c>
      <c r="AT22" s="227">
        <v>8.3693181818181819E-2</v>
      </c>
      <c r="AU22" s="217">
        <v>1190</v>
      </c>
      <c r="AV22" s="212">
        <v>1730</v>
      </c>
      <c r="AW22" s="177">
        <v>1105</v>
      </c>
      <c r="AX22" s="177">
        <v>50</v>
      </c>
      <c r="AY22" s="37">
        <v>1155</v>
      </c>
      <c r="AZ22" s="38">
        <v>0.97058823529411764</v>
      </c>
      <c r="BA22" s="33">
        <v>1.1445615982241955</v>
      </c>
      <c r="BB22" s="177">
        <v>0</v>
      </c>
      <c r="BC22" s="38">
        <v>0</v>
      </c>
      <c r="BD22" s="33">
        <v>0</v>
      </c>
      <c r="BE22" s="177">
        <v>15</v>
      </c>
      <c r="BF22" s="177">
        <v>0</v>
      </c>
      <c r="BG22" s="37">
        <v>15</v>
      </c>
      <c r="BH22" s="38">
        <v>1.2605042016806723E-2</v>
      </c>
      <c r="BI22" s="34">
        <v>0.15186797610610508</v>
      </c>
      <c r="BJ22" s="231">
        <v>20</v>
      </c>
      <c r="BK22" s="37" t="s">
        <v>70</v>
      </c>
      <c r="BL22" s="42" t="s">
        <v>70</v>
      </c>
      <c r="BM22" s="41" t="s">
        <v>70</v>
      </c>
      <c r="BN22" s="128"/>
      <c r="BO22" s="41"/>
    </row>
    <row r="23" spans="1:67" s="170" customFormat="1">
      <c r="A23" s="124" t="s">
        <v>273</v>
      </c>
      <c r="B23" s="177" t="s">
        <v>201</v>
      </c>
      <c r="C23" s="119">
        <v>5210102</v>
      </c>
      <c r="D23" s="47"/>
      <c r="E23" s="35"/>
      <c r="F23" s="28"/>
      <c r="G23" s="28"/>
      <c r="H23" s="28"/>
      <c r="I23" s="120">
        <v>102</v>
      </c>
      <c r="J23" s="204">
        <v>5210102</v>
      </c>
      <c r="K23" s="36">
        <v>1</v>
      </c>
      <c r="L23" s="177">
        <v>234.12</v>
      </c>
      <c r="M23" s="37">
        <v>23412</v>
      </c>
      <c r="N23" s="125">
        <v>238.69</v>
      </c>
      <c r="O23" s="126">
        <v>23869</v>
      </c>
      <c r="P23" s="177">
        <v>6392</v>
      </c>
      <c r="Q23" s="40">
        <v>5954</v>
      </c>
      <c r="R23" s="177">
        <v>5954</v>
      </c>
      <c r="S23" s="40">
        <v>5844</v>
      </c>
      <c r="T23" s="212">
        <v>5671</v>
      </c>
      <c r="U23" s="37">
        <v>438</v>
      </c>
      <c r="V23" s="38">
        <v>7.3563990594558273E-2</v>
      </c>
      <c r="W23" s="40">
        <v>283</v>
      </c>
      <c r="X23" s="103">
        <v>4.9903015341209667E-2</v>
      </c>
      <c r="Y23" s="181">
        <v>27.3</v>
      </c>
      <c r="Z23" s="127">
        <v>24.9</v>
      </c>
      <c r="AA23" s="204">
        <v>5210102</v>
      </c>
      <c r="AB23" s="36">
        <v>1</v>
      </c>
      <c r="AC23" s="217">
        <v>2651</v>
      </c>
      <c r="AD23" s="40">
        <v>2558</v>
      </c>
      <c r="AE23" s="47">
        <v>2558</v>
      </c>
      <c r="AF23" s="212">
        <v>2348</v>
      </c>
      <c r="AG23" s="39">
        <v>93</v>
      </c>
      <c r="AH23" s="38">
        <v>3.6356528537920249E-2</v>
      </c>
      <c r="AI23" s="40">
        <v>210</v>
      </c>
      <c r="AJ23" s="103">
        <v>8.9437819420783646E-2</v>
      </c>
      <c r="AK23" s="177">
        <v>2445</v>
      </c>
      <c r="AL23" s="40">
        <v>2241</v>
      </c>
      <c r="AM23" s="39">
        <v>2241</v>
      </c>
      <c r="AN23" s="213">
        <v>2041</v>
      </c>
      <c r="AO23" s="39">
        <v>204</v>
      </c>
      <c r="AP23" s="38">
        <v>9.1030789825970543E-2</v>
      </c>
      <c r="AQ23" s="40">
        <v>200</v>
      </c>
      <c r="AR23" s="116">
        <v>9.7991180793728566E-2</v>
      </c>
      <c r="AS23" s="32">
        <v>0.10443362378267555</v>
      </c>
      <c r="AT23" s="227">
        <v>9.388746910218275E-2</v>
      </c>
      <c r="AU23" s="217">
        <v>2470</v>
      </c>
      <c r="AV23" s="212">
        <v>2965</v>
      </c>
      <c r="AW23" s="177">
        <v>2245</v>
      </c>
      <c r="AX23" s="177">
        <v>140</v>
      </c>
      <c r="AY23" s="37">
        <v>2385</v>
      </c>
      <c r="AZ23" s="38">
        <v>0.96558704453441291</v>
      </c>
      <c r="BA23" s="33">
        <v>1.1386639676113359</v>
      </c>
      <c r="BB23" s="177">
        <v>10</v>
      </c>
      <c r="BC23" s="38">
        <v>4.048582995951417E-3</v>
      </c>
      <c r="BD23" s="33">
        <v>8.2624142774518711E-2</v>
      </c>
      <c r="BE23" s="177">
        <v>50</v>
      </c>
      <c r="BF23" s="177">
        <v>0</v>
      </c>
      <c r="BG23" s="37">
        <v>50</v>
      </c>
      <c r="BH23" s="38">
        <v>2.0242914979757085E-2</v>
      </c>
      <c r="BI23" s="34">
        <v>0.24389054192478415</v>
      </c>
      <c r="BJ23" s="231">
        <v>30</v>
      </c>
      <c r="BK23" s="37" t="s">
        <v>70</v>
      </c>
      <c r="BL23" s="42" t="s">
        <v>70</v>
      </c>
      <c r="BM23" s="41" t="s">
        <v>70</v>
      </c>
      <c r="BN23" s="128"/>
      <c r="BO23" s="41"/>
    </row>
    <row r="24" spans="1:67">
      <c r="A24" s="124" t="s">
        <v>271</v>
      </c>
      <c r="B24" s="177" t="s">
        <v>202</v>
      </c>
      <c r="C24" s="119">
        <v>5210103</v>
      </c>
      <c r="E24" s="37"/>
      <c r="F24" s="37"/>
      <c r="G24" s="37"/>
      <c r="H24" s="28"/>
      <c r="I24" s="120">
        <v>103</v>
      </c>
      <c r="J24" s="204">
        <v>5210103</v>
      </c>
      <c r="K24" s="36">
        <v>1</v>
      </c>
      <c r="L24" s="177">
        <v>209.43</v>
      </c>
      <c r="M24" s="37">
        <v>20943</v>
      </c>
      <c r="N24" s="125">
        <v>216.18</v>
      </c>
      <c r="O24" s="126">
        <v>21618</v>
      </c>
      <c r="P24" s="177">
        <v>6015</v>
      </c>
      <c r="Q24" s="40">
        <v>5739</v>
      </c>
      <c r="R24" s="177">
        <v>5739</v>
      </c>
      <c r="S24" s="40">
        <v>5726</v>
      </c>
      <c r="T24" s="212">
        <v>5702</v>
      </c>
      <c r="U24" s="37">
        <v>276</v>
      </c>
      <c r="V24" s="38">
        <v>4.8092002090956612E-2</v>
      </c>
      <c r="W24" s="40">
        <v>37</v>
      </c>
      <c r="X24" s="103">
        <v>6.4889512451771309E-3</v>
      </c>
      <c r="Y24" s="181">
        <v>28.7</v>
      </c>
      <c r="Z24" s="127">
        <v>26.5</v>
      </c>
      <c r="AA24" s="204">
        <v>5210103</v>
      </c>
      <c r="AB24" s="36">
        <v>1</v>
      </c>
      <c r="AC24" s="217">
        <v>2632</v>
      </c>
      <c r="AD24" s="40">
        <v>2442</v>
      </c>
      <c r="AE24" s="47">
        <v>2442</v>
      </c>
      <c r="AF24" s="212">
        <v>2462</v>
      </c>
      <c r="AG24" s="39">
        <v>190</v>
      </c>
      <c r="AH24" s="38">
        <v>7.780507780507781E-2</v>
      </c>
      <c r="AI24" s="40">
        <v>-20</v>
      </c>
      <c r="AJ24" s="103">
        <v>-8.1234768480909821E-3</v>
      </c>
      <c r="AK24" s="177">
        <v>2326</v>
      </c>
      <c r="AL24" s="40">
        <v>2169</v>
      </c>
      <c r="AM24" s="39">
        <v>2169</v>
      </c>
      <c r="AN24" s="213">
        <v>2077</v>
      </c>
      <c r="AO24" s="39">
        <v>157</v>
      </c>
      <c r="AP24" s="38">
        <v>7.238358690640849E-2</v>
      </c>
      <c r="AQ24" s="40">
        <v>92</v>
      </c>
      <c r="AR24" s="116">
        <v>4.4294655753490612E-2</v>
      </c>
      <c r="AS24" s="32">
        <v>0.1110633624600105</v>
      </c>
      <c r="AT24" s="227">
        <v>0.1003330557868443</v>
      </c>
      <c r="AU24" s="217">
        <v>2555</v>
      </c>
      <c r="AV24" s="212">
        <v>2875</v>
      </c>
      <c r="AW24" s="177">
        <v>2300</v>
      </c>
      <c r="AX24" s="177">
        <v>150</v>
      </c>
      <c r="AY24" s="37">
        <v>2450</v>
      </c>
      <c r="AZ24" s="38">
        <v>0.95890410958904104</v>
      </c>
      <c r="BA24" s="33">
        <v>1.1307831481002844</v>
      </c>
      <c r="BB24" s="177">
        <v>15</v>
      </c>
      <c r="BC24" s="38">
        <v>5.8708414872798431E-3</v>
      </c>
      <c r="BD24" s="33">
        <v>0.11981309157713965</v>
      </c>
      <c r="BE24" s="177">
        <v>60</v>
      </c>
      <c r="BF24" s="177">
        <v>10</v>
      </c>
      <c r="BG24" s="37">
        <v>70</v>
      </c>
      <c r="BH24" s="38">
        <v>2.7397260273972601E-2</v>
      </c>
      <c r="BI24" s="34">
        <v>0.33008747318039278</v>
      </c>
      <c r="BJ24" s="231">
        <v>25</v>
      </c>
      <c r="BK24" s="37" t="s">
        <v>70</v>
      </c>
      <c r="BL24" s="42" t="s">
        <v>70</v>
      </c>
      <c r="BM24" s="41" t="s">
        <v>70</v>
      </c>
      <c r="BN24" s="128" t="s">
        <v>271</v>
      </c>
      <c r="BO24" s="41"/>
    </row>
    <row r="25" spans="1:67" s="175" customFormat="1">
      <c r="A25" s="124" t="s">
        <v>272</v>
      </c>
      <c r="B25" s="177" t="s">
        <v>203</v>
      </c>
      <c r="C25" s="119">
        <v>5210104</v>
      </c>
      <c r="D25" s="47"/>
      <c r="E25" s="37"/>
      <c r="F25" s="37"/>
      <c r="G25" s="37"/>
      <c r="H25" s="28"/>
      <c r="I25" s="120">
        <v>104</v>
      </c>
      <c r="J25" s="204">
        <v>5210104</v>
      </c>
      <c r="K25" s="36">
        <v>1</v>
      </c>
      <c r="L25" s="177">
        <v>217.86</v>
      </c>
      <c r="M25" s="37">
        <v>21786</v>
      </c>
      <c r="N25" s="125">
        <v>219.43</v>
      </c>
      <c r="O25" s="126">
        <v>21943</v>
      </c>
      <c r="P25" s="177">
        <v>5692</v>
      </c>
      <c r="Q25" s="40">
        <v>5437</v>
      </c>
      <c r="R25" s="177">
        <v>5437</v>
      </c>
      <c r="S25" s="40">
        <v>5070</v>
      </c>
      <c r="T25" s="212">
        <v>5210</v>
      </c>
      <c r="U25" s="37">
        <v>255</v>
      </c>
      <c r="V25" s="38">
        <v>4.6900864447305499E-2</v>
      </c>
      <c r="W25" s="40">
        <v>227</v>
      </c>
      <c r="X25" s="103">
        <v>4.3570057581573896E-2</v>
      </c>
      <c r="Y25" s="181">
        <v>26.1</v>
      </c>
      <c r="Z25" s="127">
        <v>24.8</v>
      </c>
      <c r="AA25" s="204">
        <v>5210104</v>
      </c>
      <c r="AB25" s="36">
        <v>1</v>
      </c>
      <c r="AC25" s="217">
        <v>2301</v>
      </c>
      <c r="AD25" s="40">
        <v>2217</v>
      </c>
      <c r="AE25" s="47">
        <v>2217</v>
      </c>
      <c r="AF25" s="212">
        <v>2129</v>
      </c>
      <c r="AG25" s="39">
        <v>84</v>
      </c>
      <c r="AH25" s="38">
        <v>3.7889039242219216E-2</v>
      </c>
      <c r="AI25" s="40">
        <v>88</v>
      </c>
      <c r="AJ25" s="103">
        <v>4.133395960544857E-2</v>
      </c>
      <c r="AK25" s="177">
        <v>2161</v>
      </c>
      <c r="AL25" s="40">
        <v>2087</v>
      </c>
      <c r="AM25" s="39">
        <v>2087</v>
      </c>
      <c r="AN25" s="213">
        <v>1944</v>
      </c>
      <c r="AO25" s="39">
        <v>74</v>
      </c>
      <c r="AP25" s="38">
        <v>3.5457594633445139E-2</v>
      </c>
      <c r="AQ25" s="40">
        <v>143</v>
      </c>
      <c r="AR25" s="116">
        <v>7.3559670781893002E-2</v>
      </c>
      <c r="AS25" s="32">
        <v>9.9192141742403372E-2</v>
      </c>
      <c r="AT25" s="227">
        <v>9.5110057877227358E-2</v>
      </c>
      <c r="AU25" s="217">
        <v>2115</v>
      </c>
      <c r="AV25" s="212">
        <v>2585</v>
      </c>
      <c r="AW25" s="177">
        <v>1945</v>
      </c>
      <c r="AX25" s="177">
        <v>65</v>
      </c>
      <c r="AY25" s="37">
        <v>2010</v>
      </c>
      <c r="AZ25" s="38">
        <v>0.95035460992907805</v>
      </c>
      <c r="BA25" s="33">
        <v>1.1207011909541016</v>
      </c>
      <c r="BB25" s="177">
        <v>10</v>
      </c>
      <c r="BC25" s="38">
        <v>4.7281323877068557E-3</v>
      </c>
      <c r="BD25" s="33">
        <v>9.6492497708303177E-2</v>
      </c>
      <c r="BE25" s="177">
        <v>55</v>
      </c>
      <c r="BF25" s="177">
        <v>15</v>
      </c>
      <c r="BG25" s="37">
        <v>70</v>
      </c>
      <c r="BH25" s="38">
        <v>3.309692671394799E-2</v>
      </c>
      <c r="BI25" s="34">
        <v>0.39875815318009622</v>
      </c>
      <c r="BJ25" s="231">
        <v>20</v>
      </c>
      <c r="BK25" s="37" t="s">
        <v>70</v>
      </c>
      <c r="BL25" s="42" t="s">
        <v>70</v>
      </c>
      <c r="BM25" s="41" t="s">
        <v>70</v>
      </c>
      <c r="BN25" s="128"/>
      <c r="BO25" s="41"/>
    </row>
    <row r="26" spans="1:67">
      <c r="A26" s="124"/>
      <c r="B26" s="177" t="s">
        <v>204</v>
      </c>
      <c r="C26" s="119">
        <v>5210105.01</v>
      </c>
      <c r="E26" s="37"/>
      <c r="F26" s="37"/>
      <c r="G26" s="37"/>
      <c r="H26" s="37"/>
      <c r="I26" s="120">
        <v>105.01</v>
      </c>
      <c r="J26" s="204">
        <v>5210105.01</v>
      </c>
      <c r="K26" s="36">
        <v>1</v>
      </c>
      <c r="L26" s="177">
        <v>262.81</v>
      </c>
      <c r="M26" s="37">
        <v>26281</v>
      </c>
      <c r="N26" s="125">
        <v>261.02</v>
      </c>
      <c r="O26" s="126">
        <v>26102</v>
      </c>
      <c r="P26" s="177">
        <v>6692</v>
      </c>
      <c r="Q26" s="40">
        <v>6438</v>
      </c>
      <c r="R26" s="177">
        <v>6438</v>
      </c>
      <c r="S26" s="40">
        <v>6631</v>
      </c>
      <c r="T26" s="212">
        <v>6184</v>
      </c>
      <c r="U26" s="37">
        <v>254</v>
      </c>
      <c r="V26" s="38">
        <v>3.9453246349798077E-2</v>
      </c>
      <c r="W26" s="40">
        <v>254</v>
      </c>
      <c r="X26" s="103">
        <v>4.1073738680465717E-2</v>
      </c>
      <c r="Y26" s="181">
        <v>25.5</v>
      </c>
      <c r="Z26" s="127">
        <v>24.7</v>
      </c>
      <c r="AA26" s="204">
        <v>5210105.01</v>
      </c>
      <c r="AB26" s="36">
        <v>1</v>
      </c>
      <c r="AC26" s="217">
        <v>2356</v>
      </c>
      <c r="AD26" s="40">
        <v>2325</v>
      </c>
      <c r="AE26" s="47">
        <v>2325</v>
      </c>
      <c r="AF26" s="212">
        <v>2194</v>
      </c>
      <c r="AG26" s="39">
        <v>31</v>
      </c>
      <c r="AH26" s="38">
        <v>1.3333333333333334E-2</v>
      </c>
      <c r="AI26" s="40">
        <v>131</v>
      </c>
      <c r="AJ26" s="103">
        <v>5.9708295350957154E-2</v>
      </c>
      <c r="AK26" s="177">
        <v>2268</v>
      </c>
      <c r="AL26" s="40">
        <v>2241</v>
      </c>
      <c r="AM26" s="39">
        <v>2241</v>
      </c>
      <c r="AN26" s="213">
        <v>2120</v>
      </c>
      <c r="AO26" s="39">
        <v>27</v>
      </c>
      <c r="AP26" s="38">
        <v>1.2048192771084338E-2</v>
      </c>
      <c r="AQ26" s="40">
        <v>121</v>
      </c>
      <c r="AR26" s="116">
        <v>5.7075471698113209E-2</v>
      </c>
      <c r="AS26" s="32">
        <v>8.6298086069784258E-2</v>
      </c>
      <c r="AT26" s="227">
        <v>8.5855490000766227E-2</v>
      </c>
      <c r="AU26" s="217">
        <v>2280</v>
      </c>
      <c r="AV26" s="212">
        <v>2735</v>
      </c>
      <c r="AW26" s="177">
        <v>2110</v>
      </c>
      <c r="AX26" s="177">
        <v>85</v>
      </c>
      <c r="AY26" s="37">
        <v>2195</v>
      </c>
      <c r="AZ26" s="38">
        <v>0.96271929824561409</v>
      </c>
      <c r="BA26" s="33">
        <v>1.1352821913273752</v>
      </c>
      <c r="BB26" s="177">
        <v>0</v>
      </c>
      <c r="BC26" s="38">
        <v>0</v>
      </c>
      <c r="BD26" s="33">
        <v>0</v>
      </c>
      <c r="BE26" s="177">
        <v>35</v>
      </c>
      <c r="BF26" s="177">
        <v>0</v>
      </c>
      <c r="BG26" s="37">
        <v>35</v>
      </c>
      <c r="BH26" s="38">
        <v>1.5350877192982455E-2</v>
      </c>
      <c r="BI26" s="34">
        <v>0.18495032762629462</v>
      </c>
      <c r="BJ26" s="231">
        <v>50</v>
      </c>
      <c r="BK26" s="37" t="s">
        <v>70</v>
      </c>
      <c r="BL26" s="42" t="s">
        <v>70</v>
      </c>
      <c r="BM26" s="41" t="s">
        <v>70</v>
      </c>
      <c r="BN26" s="128"/>
      <c r="BO26" s="41"/>
    </row>
    <row r="27" spans="1:67" s="175" customFormat="1">
      <c r="A27" s="89"/>
      <c r="B27" s="174" t="s">
        <v>205</v>
      </c>
      <c r="C27" s="97">
        <v>5210105.0199999996</v>
      </c>
      <c r="E27" s="13"/>
      <c r="F27" s="14"/>
      <c r="G27" s="14"/>
      <c r="H27" s="14"/>
      <c r="I27" s="90">
        <v>105.02</v>
      </c>
      <c r="J27" s="203">
        <v>5210105.0199999996</v>
      </c>
      <c r="K27" s="15">
        <v>1</v>
      </c>
      <c r="L27" s="174">
        <v>9.6199999999999992</v>
      </c>
      <c r="M27" s="110">
        <v>961.99999999999989</v>
      </c>
      <c r="N27" s="149">
        <v>9.68</v>
      </c>
      <c r="O27" s="150">
        <v>968</v>
      </c>
      <c r="P27" s="174">
        <v>2344</v>
      </c>
      <c r="Q27" s="100">
        <v>2154</v>
      </c>
      <c r="R27" s="174">
        <v>2154</v>
      </c>
      <c r="S27" s="100">
        <v>1957</v>
      </c>
      <c r="T27" s="211">
        <v>1801</v>
      </c>
      <c r="U27" s="110">
        <v>190</v>
      </c>
      <c r="V27" s="16">
        <v>8.8207985143918297E-2</v>
      </c>
      <c r="W27" s="100">
        <v>353</v>
      </c>
      <c r="X27" s="101">
        <v>0.1960022209883398</v>
      </c>
      <c r="Y27" s="180">
        <v>243.7</v>
      </c>
      <c r="Z27" s="152">
        <v>222.5</v>
      </c>
      <c r="AA27" s="203">
        <v>5210105.0199999996</v>
      </c>
      <c r="AB27" s="15">
        <v>1</v>
      </c>
      <c r="AC27" s="216">
        <v>1065</v>
      </c>
      <c r="AD27" s="100">
        <v>1001</v>
      </c>
      <c r="AE27" s="175">
        <v>1001</v>
      </c>
      <c r="AF27" s="219">
        <v>798</v>
      </c>
      <c r="AG27" s="17">
        <v>64</v>
      </c>
      <c r="AH27" s="16">
        <v>6.3936063936063936E-2</v>
      </c>
      <c r="AI27" s="100">
        <v>203</v>
      </c>
      <c r="AJ27" s="101">
        <v>0.25438596491228072</v>
      </c>
      <c r="AK27" s="174">
        <v>1044</v>
      </c>
      <c r="AL27" s="100">
        <v>958</v>
      </c>
      <c r="AM27" s="17">
        <v>958</v>
      </c>
      <c r="AN27" s="223">
        <v>773</v>
      </c>
      <c r="AO27" s="17">
        <v>86</v>
      </c>
      <c r="AP27" s="16">
        <v>8.9770354906054284E-2</v>
      </c>
      <c r="AQ27" s="100">
        <v>185</v>
      </c>
      <c r="AR27" s="151">
        <v>0.23932729624838292</v>
      </c>
      <c r="AS27" s="10">
        <v>1.0852390852390854</v>
      </c>
      <c r="AT27" s="226">
        <v>0.98966942148760328</v>
      </c>
      <c r="AU27" s="216">
        <v>650</v>
      </c>
      <c r="AV27" s="211">
        <v>855</v>
      </c>
      <c r="AW27" s="174">
        <v>605</v>
      </c>
      <c r="AX27" s="174">
        <v>20</v>
      </c>
      <c r="AY27" s="110">
        <v>625</v>
      </c>
      <c r="AZ27" s="16">
        <v>0.96153846153846156</v>
      </c>
      <c r="BA27" s="11">
        <v>1.13388969521045</v>
      </c>
      <c r="BB27" s="174">
        <v>0</v>
      </c>
      <c r="BC27" s="16">
        <v>0</v>
      </c>
      <c r="BD27" s="11">
        <v>0</v>
      </c>
      <c r="BE27" s="174">
        <v>15</v>
      </c>
      <c r="BF27" s="174">
        <v>0</v>
      </c>
      <c r="BG27" s="110">
        <v>15</v>
      </c>
      <c r="BH27" s="16">
        <v>2.3076923076923078E-2</v>
      </c>
      <c r="BI27" s="12">
        <v>0.27803521779425394</v>
      </c>
      <c r="BJ27" s="230">
        <v>0</v>
      </c>
      <c r="BK27" s="110" t="s">
        <v>66</v>
      </c>
      <c r="BL27" s="95" t="s">
        <v>66</v>
      </c>
      <c r="BM27" s="18" t="s">
        <v>66</v>
      </c>
      <c r="BN27" s="153"/>
      <c r="BO27" s="18"/>
    </row>
    <row r="28" spans="1:67">
      <c r="A28" s="89" t="s">
        <v>253</v>
      </c>
      <c r="B28" s="174" t="s">
        <v>206</v>
      </c>
      <c r="C28" s="97">
        <v>5210106</v>
      </c>
      <c r="D28" s="175"/>
      <c r="E28" s="13"/>
      <c r="F28" s="14"/>
      <c r="G28" s="14"/>
      <c r="H28" s="14"/>
      <c r="I28" s="90">
        <v>106</v>
      </c>
      <c r="J28" s="203">
        <v>5210106</v>
      </c>
      <c r="K28" s="15">
        <v>1</v>
      </c>
      <c r="L28" s="174">
        <v>3.97</v>
      </c>
      <c r="M28" s="110">
        <v>397</v>
      </c>
      <c r="N28" s="149">
        <v>3.96</v>
      </c>
      <c r="O28" s="150">
        <v>396</v>
      </c>
      <c r="P28" s="174">
        <v>8472</v>
      </c>
      <c r="Q28" s="100">
        <v>7959</v>
      </c>
      <c r="R28" s="174">
        <v>7959</v>
      </c>
      <c r="S28" s="100">
        <v>7228</v>
      </c>
      <c r="T28" s="211">
        <v>6627</v>
      </c>
      <c r="U28" s="110">
        <v>513</v>
      </c>
      <c r="V28" s="16">
        <v>6.4455333584621188E-2</v>
      </c>
      <c r="W28" s="100">
        <v>1332</v>
      </c>
      <c r="X28" s="101">
        <v>0.20099592575826167</v>
      </c>
      <c r="Y28" s="180">
        <v>2136</v>
      </c>
      <c r="Z28" s="152">
        <v>2008.7</v>
      </c>
      <c r="AA28" s="203">
        <v>5210106</v>
      </c>
      <c r="AB28" s="15">
        <v>1</v>
      </c>
      <c r="AC28" s="216">
        <v>3446</v>
      </c>
      <c r="AD28" s="100">
        <v>3085</v>
      </c>
      <c r="AE28" s="175">
        <v>3085</v>
      </c>
      <c r="AF28" s="211">
        <v>2543</v>
      </c>
      <c r="AG28" s="17">
        <v>361</v>
      </c>
      <c r="AH28" s="16">
        <v>0.11701782820097245</v>
      </c>
      <c r="AI28" s="100">
        <v>542</v>
      </c>
      <c r="AJ28" s="101">
        <v>0.21313409359024774</v>
      </c>
      <c r="AK28" s="174">
        <v>3313</v>
      </c>
      <c r="AL28" s="100">
        <v>3031</v>
      </c>
      <c r="AM28" s="17">
        <v>3031</v>
      </c>
      <c r="AN28" s="223">
        <v>2476</v>
      </c>
      <c r="AO28" s="17">
        <v>282</v>
      </c>
      <c r="AP28" s="16">
        <v>9.3038601121742004E-2</v>
      </c>
      <c r="AQ28" s="100">
        <v>555</v>
      </c>
      <c r="AR28" s="151">
        <v>0.2241518578352181</v>
      </c>
      <c r="AS28" s="10">
        <v>8.3450881612090679</v>
      </c>
      <c r="AT28" s="226">
        <v>7.654040404040404</v>
      </c>
      <c r="AU28" s="216">
        <v>3030</v>
      </c>
      <c r="AV28" s="211">
        <v>3785</v>
      </c>
      <c r="AW28" s="174">
        <v>2645</v>
      </c>
      <c r="AX28" s="174">
        <v>185</v>
      </c>
      <c r="AY28" s="110">
        <v>2830</v>
      </c>
      <c r="AZ28" s="16">
        <v>0.93399339933993397</v>
      </c>
      <c r="BA28" s="11">
        <v>1.101407310542375</v>
      </c>
      <c r="BB28" s="174">
        <v>65</v>
      </c>
      <c r="BC28" s="16">
        <v>2.1452145214521452E-2</v>
      </c>
      <c r="BD28" s="11">
        <v>0.43779888192900918</v>
      </c>
      <c r="BE28" s="174">
        <v>85</v>
      </c>
      <c r="BF28" s="174">
        <v>10</v>
      </c>
      <c r="BG28" s="110">
        <v>95</v>
      </c>
      <c r="BH28" s="16">
        <v>3.1353135313531351E-2</v>
      </c>
      <c r="BI28" s="12">
        <v>0.37774861823531747</v>
      </c>
      <c r="BJ28" s="230">
        <v>35</v>
      </c>
      <c r="BK28" s="110" t="s">
        <v>66</v>
      </c>
      <c r="BL28" s="95" t="s">
        <v>66</v>
      </c>
      <c r="BM28" s="18" t="s">
        <v>66</v>
      </c>
      <c r="BN28" s="153"/>
      <c r="BO28" s="18"/>
    </row>
    <row r="29" spans="1:67" s="176" customFormat="1">
      <c r="A29" s="124"/>
      <c r="B29" s="177" t="s">
        <v>207</v>
      </c>
      <c r="C29" s="119">
        <v>5210107</v>
      </c>
      <c r="D29" s="47"/>
      <c r="E29" s="35"/>
      <c r="F29" s="28"/>
      <c r="G29" s="28"/>
      <c r="H29" s="28"/>
      <c r="I29" s="120">
        <v>107</v>
      </c>
      <c r="J29" s="204">
        <v>5210107</v>
      </c>
      <c r="K29" s="36">
        <v>1</v>
      </c>
      <c r="L29" s="177">
        <v>66.33</v>
      </c>
      <c r="M29" s="37">
        <v>6633</v>
      </c>
      <c r="N29" s="125">
        <v>66.36</v>
      </c>
      <c r="O29" s="126">
        <v>6636</v>
      </c>
      <c r="P29" s="177">
        <v>435</v>
      </c>
      <c r="Q29" s="40">
        <v>420</v>
      </c>
      <c r="R29" s="177">
        <v>420</v>
      </c>
      <c r="S29" s="40">
        <v>405</v>
      </c>
      <c r="T29" s="212">
        <v>450</v>
      </c>
      <c r="U29" s="37">
        <v>15</v>
      </c>
      <c r="V29" s="38">
        <v>3.5714285714285712E-2</v>
      </c>
      <c r="W29" s="40">
        <v>-30</v>
      </c>
      <c r="X29" s="103">
        <v>-6.6666666666666666E-2</v>
      </c>
      <c r="Y29" s="181">
        <v>6.6</v>
      </c>
      <c r="Z29" s="127">
        <v>6.3</v>
      </c>
      <c r="AA29" s="204">
        <v>5210107</v>
      </c>
      <c r="AB29" s="36">
        <v>1</v>
      </c>
      <c r="AC29" s="217">
        <v>278</v>
      </c>
      <c r="AD29" s="40">
        <v>299</v>
      </c>
      <c r="AE29" s="47">
        <v>299</v>
      </c>
      <c r="AF29" s="220">
        <v>279</v>
      </c>
      <c r="AG29" s="39">
        <v>-21</v>
      </c>
      <c r="AH29" s="38">
        <v>-7.0234113712374577E-2</v>
      </c>
      <c r="AI29" s="40">
        <v>20</v>
      </c>
      <c r="AJ29" s="103">
        <v>7.1684587813620068E-2</v>
      </c>
      <c r="AK29" s="177">
        <v>205</v>
      </c>
      <c r="AL29" s="40">
        <v>198</v>
      </c>
      <c r="AM29" s="39">
        <v>198</v>
      </c>
      <c r="AN29" s="213">
        <v>201</v>
      </c>
      <c r="AO29" s="39">
        <v>7</v>
      </c>
      <c r="AP29" s="38">
        <v>3.5353535353535352E-2</v>
      </c>
      <c r="AQ29" s="40">
        <v>-3</v>
      </c>
      <c r="AR29" s="116">
        <v>-1.4925373134328358E-2</v>
      </c>
      <c r="AS29" s="32">
        <v>3.0906075682195087E-2</v>
      </c>
      <c r="AT29" s="227">
        <v>2.9837251356238697E-2</v>
      </c>
      <c r="AU29" s="217">
        <v>80</v>
      </c>
      <c r="AV29" s="212">
        <v>105</v>
      </c>
      <c r="AW29" s="177">
        <v>50</v>
      </c>
      <c r="AX29" s="177">
        <v>0</v>
      </c>
      <c r="AY29" s="37">
        <v>50</v>
      </c>
      <c r="AZ29" s="38">
        <v>0.625</v>
      </c>
      <c r="BA29" s="33">
        <v>0.73702830188679247</v>
      </c>
      <c r="BB29" s="177">
        <v>0</v>
      </c>
      <c r="BC29" s="38">
        <v>0</v>
      </c>
      <c r="BD29" s="33">
        <v>0</v>
      </c>
      <c r="BE29" s="177">
        <v>15</v>
      </c>
      <c r="BF29" s="177">
        <v>0</v>
      </c>
      <c r="BG29" s="37">
        <v>15</v>
      </c>
      <c r="BH29" s="38">
        <v>0.1875</v>
      </c>
      <c r="BI29" s="34">
        <v>2.2590361445783129</v>
      </c>
      <c r="BJ29" s="231">
        <v>0</v>
      </c>
      <c r="BK29" s="37" t="s">
        <v>70</v>
      </c>
      <c r="BL29" s="42" t="s">
        <v>70</v>
      </c>
      <c r="BM29" s="41" t="s">
        <v>70</v>
      </c>
      <c r="BN29" s="128"/>
      <c r="BO29" s="41"/>
    </row>
    <row r="30" spans="1:67" s="175" customFormat="1">
      <c r="A30" s="124" t="s">
        <v>254</v>
      </c>
      <c r="B30" s="177" t="s">
        <v>208</v>
      </c>
      <c r="C30" s="119">
        <v>5210108</v>
      </c>
      <c r="D30" s="47"/>
      <c r="E30" s="35"/>
      <c r="F30" s="28"/>
      <c r="G30" s="28"/>
      <c r="H30" s="28"/>
      <c r="I30" s="120">
        <v>108</v>
      </c>
      <c r="J30" s="204">
        <v>5210108</v>
      </c>
      <c r="K30" s="36">
        <v>1</v>
      </c>
      <c r="L30" s="177">
        <v>140.01</v>
      </c>
      <c r="M30" s="37">
        <v>14001</v>
      </c>
      <c r="N30" s="125">
        <v>138.53</v>
      </c>
      <c r="O30" s="126">
        <v>13853</v>
      </c>
      <c r="P30" s="177">
        <v>1286</v>
      </c>
      <c r="Q30" s="40">
        <v>1203</v>
      </c>
      <c r="R30" s="177">
        <v>1203</v>
      </c>
      <c r="S30" s="40">
        <v>1262</v>
      </c>
      <c r="T30" s="212">
        <v>1306</v>
      </c>
      <c r="U30" s="37">
        <v>83</v>
      </c>
      <c r="V30" s="38">
        <v>6.8994181213632585E-2</v>
      </c>
      <c r="W30" s="40">
        <v>-103</v>
      </c>
      <c r="X30" s="103">
        <v>-7.8866768759571215E-2</v>
      </c>
      <c r="Y30" s="181">
        <v>9.1999999999999993</v>
      </c>
      <c r="Z30" s="127">
        <v>8.6999999999999993</v>
      </c>
      <c r="AA30" s="204">
        <v>5210108</v>
      </c>
      <c r="AB30" s="36">
        <v>1</v>
      </c>
      <c r="AC30" s="217">
        <v>827</v>
      </c>
      <c r="AD30" s="40">
        <v>891</v>
      </c>
      <c r="AE30" s="47">
        <v>891</v>
      </c>
      <c r="AF30" s="220">
        <v>927</v>
      </c>
      <c r="AG30" s="39">
        <v>-64</v>
      </c>
      <c r="AH30" s="38">
        <v>-7.1829405162738502E-2</v>
      </c>
      <c r="AI30" s="40">
        <v>-36</v>
      </c>
      <c r="AJ30" s="103">
        <v>-3.8834951456310676E-2</v>
      </c>
      <c r="AK30" s="177">
        <v>599</v>
      </c>
      <c r="AL30" s="40">
        <v>521</v>
      </c>
      <c r="AM30" s="39">
        <v>521</v>
      </c>
      <c r="AN30" s="213">
        <v>530</v>
      </c>
      <c r="AO30" s="39">
        <v>78</v>
      </c>
      <c r="AP30" s="38">
        <v>0.14971209213051823</v>
      </c>
      <c r="AQ30" s="40">
        <v>-9</v>
      </c>
      <c r="AR30" s="116">
        <v>-1.6981132075471698E-2</v>
      </c>
      <c r="AS30" s="32">
        <v>4.2782658381544172E-2</v>
      </c>
      <c r="AT30" s="227">
        <v>3.7609182126615175E-2</v>
      </c>
      <c r="AU30" s="217">
        <v>355</v>
      </c>
      <c r="AV30" s="212">
        <v>480</v>
      </c>
      <c r="AW30" s="177">
        <v>275</v>
      </c>
      <c r="AX30" s="177">
        <v>10</v>
      </c>
      <c r="AY30" s="37">
        <v>285</v>
      </c>
      <c r="AZ30" s="38">
        <v>0.80281690140845074</v>
      </c>
      <c r="BA30" s="33">
        <v>0.94671804411373917</v>
      </c>
      <c r="BB30" s="177">
        <v>30</v>
      </c>
      <c r="BC30" s="38">
        <v>8.4507042253521125E-2</v>
      </c>
      <c r="BD30" s="33">
        <v>1.7246335153779822</v>
      </c>
      <c r="BE30" s="177">
        <v>35</v>
      </c>
      <c r="BF30" s="177">
        <v>0</v>
      </c>
      <c r="BG30" s="37">
        <v>35</v>
      </c>
      <c r="BH30" s="38">
        <v>9.8591549295774641E-2</v>
      </c>
      <c r="BI30" s="34">
        <v>1.1878499915153571</v>
      </c>
      <c r="BJ30" s="231">
        <v>0</v>
      </c>
      <c r="BK30" s="37" t="s">
        <v>70</v>
      </c>
      <c r="BL30" s="42" t="s">
        <v>70</v>
      </c>
      <c r="BM30" s="41" t="s">
        <v>70</v>
      </c>
      <c r="BN30" s="128"/>
      <c r="BO30" s="41"/>
    </row>
    <row r="31" spans="1:67" s="175" customFormat="1">
      <c r="A31" s="124"/>
      <c r="B31" s="177" t="s">
        <v>209</v>
      </c>
      <c r="C31" s="119">
        <v>5210109</v>
      </c>
      <c r="D31" s="47"/>
      <c r="E31" s="35"/>
      <c r="F31" s="28"/>
      <c r="G31" s="28"/>
      <c r="H31" s="28"/>
      <c r="I31" s="120">
        <v>109</v>
      </c>
      <c r="J31" s="204">
        <v>5210109</v>
      </c>
      <c r="K31" s="36">
        <v>1</v>
      </c>
      <c r="L31" s="177">
        <v>36.799999999999997</v>
      </c>
      <c r="M31" s="37">
        <v>3679.9999999999995</v>
      </c>
      <c r="N31" s="125">
        <v>36.5</v>
      </c>
      <c r="O31" s="126">
        <v>3650</v>
      </c>
      <c r="P31" s="177">
        <v>644</v>
      </c>
      <c r="Q31" s="40">
        <v>557</v>
      </c>
      <c r="R31" s="177">
        <v>557</v>
      </c>
      <c r="S31" s="40">
        <v>602</v>
      </c>
      <c r="T31" s="212">
        <v>556</v>
      </c>
      <c r="U31" s="37">
        <v>87</v>
      </c>
      <c r="V31" s="38">
        <v>0.15619389587073609</v>
      </c>
      <c r="W31" s="40">
        <v>1</v>
      </c>
      <c r="X31" s="103">
        <v>1.7985611510791368E-3</v>
      </c>
      <c r="Y31" s="181">
        <v>17.5</v>
      </c>
      <c r="Z31" s="127">
        <v>15.3</v>
      </c>
      <c r="AA31" s="204">
        <v>5210109</v>
      </c>
      <c r="AB31" s="36">
        <v>1</v>
      </c>
      <c r="AC31" s="217">
        <v>385</v>
      </c>
      <c r="AD31" s="40">
        <v>382</v>
      </c>
      <c r="AE31" s="47">
        <v>382</v>
      </c>
      <c r="AF31" s="220">
        <v>355</v>
      </c>
      <c r="AG31" s="39">
        <v>3</v>
      </c>
      <c r="AH31" s="38">
        <v>7.8534031413612562E-3</v>
      </c>
      <c r="AI31" s="40">
        <v>27</v>
      </c>
      <c r="AJ31" s="103">
        <v>7.605633802816901E-2</v>
      </c>
      <c r="AK31" s="177">
        <v>304</v>
      </c>
      <c r="AL31" s="40">
        <v>262</v>
      </c>
      <c r="AM31" s="39">
        <v>262</v>
      </c>
      <c r="AN31" s="213">
        <v>255</v>
      </c>
      <c r="AO31" s="39">
        <v>42</v>
      </c>
      <c r="AP31" s="38">
        <v>0.16030534351145037</v>
      </c>
      <c r="AQ31" s="40">
        <v>7</v>
      </c>
      <c r="AR31" s="116">
        <v>2.7450980392156862E-2</v>
      </c>
      <c r="AS31" s="32">
        <v>8.2608695652173922E-2</v>
      </c>
      <c r="AT31" s="227">
        <v>7.1780821917808213E-2</v>
      </c>
      <c r="AU31" s="217">
        <v>180</v>
      </c>
      <c r="AV31" s="212">
        <v>195</v>
      </c>
      <c r="AW31" s="177">
        <v>160</v>
      </c>
      <c r="AX31" s="177">
        <v>0</v>
      </c>
      <c r="AY31" s="37">
        <v>160</v>
      </c>
      <c r="AZ31" s="38">
        <v>0.88888888888888884</v>
      </c>
      <c r="BA31" s="33">
        <v>1.0482180293501049</v>
      </c>
      <c r="BB31" s="177">
        <v>0</v>
      </c>
      <c r="BC31" s="38">
        <v>0</v>
      </c>
      <c r="BD31" s="33">
        <v>0</v>
      </c>
      <c r="BE31" s="177">
        <v>0</v>
      </c>
      <c r="BF31" s="177">
        <v>0</v>
      </c>
      <c r="BG31" s="37">
        <v>0</v>
      </c>
      <c r="BH31" s="38">
        <v>0</v>
      </c>
      <c r="BI31" s="34">
        <v>0</v>
      </c>
      <c r="BJ31" s="231">
        <v>0</v>
      </c>
      <c r="BK31" s="37" t="s">
        <v>70</v>
      </c>
      <c r="BL31" s="42" t="s">
        <v>70</v>
      </c>
      <c r="BM31" s="41" t="s">
        <v>70</v>
      </c>
      <c r="BN31" s="128"/>
      <c r="BO31" s="41"/>
    </row>
    <row r="32" spans="1:67" s="175" customFormat="1">
      <c r="A32" s="89" t="s">
        <v>255</v>
      </c>
      <c r="B32" s="174" t="s">
        <v>210</v>
      </c>
      <c r="C32" s="97">
        <v>5210110</v>
      </c>
      <c r="E32" s="13"/>
      <c r="F32" s="14"/>
      <c r="G32" s="14"/>
      <c r="H32" s="14"/>
      <c r="I32" s="90">
        <v>110</v>
      </c>
      <c r="J32" s="203">
        <v>5210110</v>
      </c>
      <c r="K32" s="15">
        <v>1</v>
      </c>
      <c r="L32" s="174">
        <v>11.8</v>
      </c>
      <c r="M32" s="110">
        <v>1180</v>
      </c>
      <c r="N32" s="149">
        <v>11.59</v>
      </c>
      <c r="O32" s="150">
        <v>1159</v>
      </c>
      <c r="P32" s="174">
        <v>10355</v>
      </c>
      <c r="Q32" s="100">
        <v>10197</v>
      </c>
      <c r="R32" s="174">
        <v>10197</v>
      </c>
      <c r="S32" s="100">
        <v>9159</v>
      </c>
      <c r="T32" s="211">
        <v>8091</v>
      </c>
      <c r="U32" s="110">
        <v>158</v>
      </c>
      <c r="V32" s="16">
        <v>1.5494753358831029E-2</v>
      </c>
      <c r="W32" s="100">
        <v>2106</v>
      </c>
      <c r="X32" s="101">
        <v>0.26028921023359286</v>
      </c>
      <c r="Y32" s="180">
        <v>877.7</v>
      </c>
      <c r="Z32" s="152">
        <v>879.6</v>
      </c>
      <c r="AA32" s="203">
        <v>5210110</v>
      </c>
      <c r="AB32" s="15">
        <v>1</v>
      </c>
      <c r="AC32" s="216">
        <v>4556</v>
      </c>
      <c r="AD32" s="100">
        <v>4165</v>
      </c>
      <c r="AE32" s="175">
        <v>4165</v>
      </c>
      <c r="AF32" s="211">
        <v>3187</v>
      </c>
      <c r="AG32" s="17">
        <v>391</v>
      </c>
      <c r="AH32" s="16">
        <v>9.3877551020408165E-2</v>
      </c>
      <c r="AI32" s="100">
        <v>978</v>
      </c>
      <c r="AJ32" s="101">
        <v>0.30687166614370881</v>
      </c>
      <c r="AK32" s="174">
        <v>4346</v>
      </c>
      <c r="AL32" s="100">
        <v>3963</v>
      </c>
      <c r="AM32" s="17">
        <v>3963</v>
      </c>
      <c r="AN32" s="223">
        <v>3078</v>
      </c>
      <c r="AO32" s="17">
        <v>383</v>
      </c>
      <c r="AP32" s="16">
        <v>9.664395659853646E-2</v>
      </c>
      <c r="AQ32" s="100">
        <v>885</v>
      </c>
      <c r="AR32" s="151">
        <v>0.2875243664717349</v>
      </c>
      <c r="AS32" s="10">
        <v>3.6830508474576269</v>
      </c>
      <c r="AT32" s="226">
        <v>3.4193270060396892</v>
      </c>
      <c r="AU32" s="216">
        <v>3200</v>
      </c>
      <c r="AV32" s="211">
        <v>4330</v>
      </c>
      <c r="AW32" s="174">
        <v>2570</v>
      </c>
      <c r="AX32" s="174">
        <v>255</v>
      </c>
      <c r="AY32" s="110">
        <v>2825</v>
      </c>
      <c r="AZ32" s="16">
        <v>0.8828125</v>
      </c>
      <c r="BA32" s="11">
        <v>1.0410524764150944</v>
      </c>
      <c r="BB32" s="174">
        <v>160</v>
      </c>
      <c r="BC32" s="16">
        <v>0.05</v>
      </c>
      <c r="BD32" s="11">
        <v>1.0204081632653061</v>
      </c>
      <c r="BE32" s="174">
        <v>105</v>
      </c>
      <c r="BF32" s="174">
        <v>45</v>
      </c>
      <c r="BG32" s="110">
        <v>150</v>
      </c>
      <c r="BH32" s="16">
        <v>4.6875E-2</v>
      </c>
      <c r="BI32" s="12">
        <v>0.56475903614457823</v>
      </c>
      <c r="BJ32" s="230">
        <v>70</v>
      </c>
      <c r="BK32" s="110" t="s">
        <v>66</v>
      </c>
      <c r="BL32" s="95" t="s">
        <v>66</v>
      </c>
      <c r="BM32" s="18" t="s">
        <v>66</v>
      </c>
      <c r="BN32" s="153" t="s">
        <v>268</v>
      </c>
      <c r="BO32" s="18"/>
    </row>
    <row r="33" spans="1:67" s="175" customFormat="1">
      <c r="A33" s="89" t="s">
        <v>256</v>
      </c>
      <c r="B33" s="174" t="s">
        <v>211</v>
      </c>
      <c r="C33" s="97">
        <v>5210111.01</v>
      </c>
      <c r="E33" s="13"/>
      <c r="F33" s="14"/>
      <c r="G33" s="14"/>
      <c r="H33" s="14"/>
      <c r="I33" s="90">
        <v>111.01</v>
      </c>
      <c r="J33" s="203">
        <v>5210111.01</v>
      </c>
      <c r="K33" s="15">
        <v>1</v>
      </c>
      <c r="L33" s="174">
        <v>1.63</v>
      </c>
      <c r="M33" s="110">
        <v>163</v>
      </c>
      <c r="N33" s="149">
        <v>1.63</v>
      </c>
      <c r="O33" s="150">
        <v>163</v>
      </c>
      <c r="P33" s="174">
        <v>3402</v>
      </c>
      <c r="Q33" s="100">
        <v>3366</v>
      </c>
      <c r="R33" s="174">
        <v>3366</v>
      </c>
      <c r="S33" s="100">
        <v>3387</v>
      </c>
      <c r="T33" s="211">
        <v>3457</v>
      </c>
      <c r="U33" s="110">
        <v>36</v>
      </c>
      <c r="V33" s="16">
        <v>1.06951871657754E-2</v>
      </c>
      <c r="W33" s="100">
        <v>-91</v>
      </c>
      <c r="X33" s="101">
        <v>-2.6323401793462538E-2</v>
      </c>
      <c r="Y33" s="180">
        <v>2090.5</v>
      </c>
      <c r="Z33" s="152">
        <v>2068.5</v>
      </c>
      <c r="AA33" s="203">
        <v>5210111.01</v>
      </c>
      <c r="AB33" s="15">
        <v>1</v>
      </c>
      <c r="AC33" s="216">
        <v>1426</v>
      </c>
      <c r="AD33" s="100">
        <v>1421</v>
      </c>
      <c r="AE33" s="175">
        <v>1421</v>
      </c>
      <c r="AF33" s="211">
        <v>1418</v>
      </c>
      <c r="AG33" s="17">
        <v>5</v>
      </c>
      <c r="AH33" s="16">
        <v>3.518648838845883E-3</v>
      </c>
      <c r="AI33" s="100">
        <v>3</v>
      </c>
      <c r="AJ33" s="101">
        <v>2.1156558533145277E-3</v>
      </c>
      <c r="AK33" s="174">
        <v>1391</v>
      </c>
      <c r="AL33" s="100">
        <v>1383</v>
      </c>
      <c r="AM33" s="17">
        <v>1383</v>
      </c>
      <c r="AN33" s="223">
        <v>1387</v>
      </c>
      <c r="AO33" s="17">
        <v>8</v>
      </c>
      <c r="AP33" s="16">
        <v>5.7845263919016629E-3</v>
      </c>
      <c r="AQ33" s="100">
        <v>-4</v>
      </c>
      <c r="AR33" s="151">
        <v>-2.8839221341023791E-3</v>
      </c>
      <c r="AS33" s="10">
        <v>8.5337423312883427</v>
      </c>
      <c r="AT33" s="226">
        <v>8.484662576687116</v>
      </c>
      <c r="AU33" s="216">
        <v>1110</v>
      </c>
      <c r="AV33" s="211">
        <v>1360</v>
      </c>
      <c r="AW33" s="174">
        <v>910</v>
      </c>
      <c r="AX33" s="174">
        <v>80</v>
      </c>
      <c r="AY33" s="110">
        <v>990</v>
      </c>
      <c r="AZ33" s="16">
        <v>0.89189189189189189</v>
      </c>
      <c r="BA33" s="11">
        <v>1.0517593064762876</v>
      </c>
      <c r="BB33" s="174">
        <v>70</v>
      </c>
      <c r="BC33" s="16">
        <v>6.3063063063063057E-2</v>
      </c>
      <c r="BD33" s="11">
        <v>1.2870012870012868</v>
      </c>
      <c r="BE33" s="174">
        <v>25</v>
      </c>
      <c r="BF33" s="174">
        <v>0</v>
      </c>
      <c r="BG33" s="110">
        <v>25</v>
      </c>
      <c r="BH33" s="16">
        <v>2.2522522522522521E-2</v>
      </c>
      <c r="BI33" s="12">
        <v>0.27135569304244</v>
      </c>
      <c r="BJ33" s="230">
        <v>15</v>
      </c>
      <c r="BK33" s="110" t="s">
        <v>66</v>
      </c>
      <c r="BL33" s="95" t="s">
        <v>66</v>
      </c>
      <c r="BM33" s="18" t="s">
        <v>66</v>
      </c>
      <c r="BN33" s="153" t="s">
        <v>268</v>
      </c>
      <c r="BO33" s="18"/>
    </row>
    <row r="34" spans="1:67" s="175" customFormat="1">
      <c r="A34" s="89" t="s">
        <v>257</v>
      </c>
      <c r="B34" s="174" t="s">
        <v>212</v>
      </c>
      <c r="C34" s="97">
        <v>5210111.0199999996</v>
      </c>
      <c r="E34" s="13"/>
      <c r="F34" s="14"/>
      <c r="G34" s="14"/>
      <c r="H34" s="14"/>
      <c r="I34" s="90">
        <v>111.02</v>
      </c>
      <c r="J34" s="203">
        <v>5210111.0199999996</v>
      </c>
      <c r="K34" s="15">
        <v>1</v>
      </c>
      <c r="L34" s="174">
        <v>7.71</v>
      </c>
      <c r="M34" s="110">
        <v>771</v>
      </c>
      <c r="N34" s="149">
        <v>7.61</v>
      </c>
      <c r="O34" s="150">
        <v>761</v>
      </c>
      <c r="P34" s="174">
        <v>7256</v>
      </c>
      <c r="Q34" s="100">
        <v>7229</v>
      </c>
      <c r="R34" s="174">
        <v>7229</v>
      </c>
      <c r="S34" s="100">
        <v>7393</v>
      </c>
      <c r="T34" s="211">
        <v>7008</v>
      </c>
      <c r="U34" s="110">
        <v>27</v>
      </c>
      <c r="V34" s="16">
        <v>3.7349564255083692E-3</v>
      </c>
      <c r="W34" s="100">
        <v>221</v>
      </c>
      <c r="X34" s="101">
        <v>3.1535388127853885E-2</v>
      </c>
      <c r="Y34" s="180">
        <v>941.3</v>
      </c>
      <c r="Z34" s="152">
        <v>950.1</v>
      </c>
      <c r="AA34" s="203">
        <v>5210111.0199999996</v>
      </c>
      <c r="AB34" s="15">
        <v>1</v>
      </c>
      <c r="AC34" s="216">
        <v>3079</v>
      </c>
      <c r="AD34" s="100">
        <v>3072</v>
      </c>
      <c r="AE34" s="175">
        <v>3072</v>
      </c>
      <c r="AF34" s="211">
        <v>2787</v>
      </c>
      <c r="AG34" s="17">
        <v>7</v>
      </c>
      <c r="AH34" s="16">
        <v>2.2786458333333335E-3</v>
      </c>
      <c r="AI34" s="100">
        <v>285</v>
      </c>
      <c r="AJ34" s="101">
        <v>0.10226049515608181</v>
      </c>
      <c r="AK34" s="174">
        <v>3029</v>
      </c>
      <c r="AL34" s="100">
        <v>2961</v>
      </c>
      <c r="AM34" s="17">
        <v>2961</v>
      </c>
      <c r="AN34" s="223">
        <v>2726</v>
      </c>
      <c r="AO34" s="17">
        <v>68</v>
      </c>
      <c r="AP34" s="16">
        <v>2.2965214454576156E-2</v>
      </c>
      <c r="AQ34" s="100">
        <v>235</v>
      </c>
      <c r="AR34" s="151">
        <v>8.6206896551724144E-2</v>
      </c>
      <c r="AS34" s="10">
        <v>3.928664072632944</v>
      </c>
      <c r="AT34" s="226">
        <v>3.8909329829172141</v>
      </c>
      <c r="AU34" s="216">
        <v>2320</v>
      </c>
      <c r="AV34" s="211">
        <v>3415</v>
      </c>
      <c r="AW34" s="174">
        <v>1845</v>
      </c>
      <c r="AX34" s="174">
        <v>195</v>
      </c>
      <c r="AY34" s="110">
        <v>2040</v>
      </c>
      <c r="AZ34" s="16">
        <v>0.87931034482758619</v>
      </c>
      <c r="BA34" s="11">
        <v>1.0369225764476253</v>
      </c>
      <c r="BB34" s="174">
        <v>130</v>
      </c>
      <c r="BC34" s="16">
        <v>5.6034482758620691E-2</v>
      </c>
      <c r="BD34" s="11">
        <v>1.143560872624912</v>
      </c>
      <c r="BE34" s="174">
        <v>75</v>
      </c>
      <c r="BF34" s="174">
        <v>15</v>
      </c>
      <c r="BG34" s="110">
        <v>90</v>
      </c>
      <c r="BH34" s="16">
        <v>3.8793103448275863E-2</v>
      </c>
      <c r="BI34" s="12">
        <v>0.46738678853344412</v>
      </c>
      <c r="BJ34" s="230">
        <v>55</v>
      </c>
      <c r="BK34" s="110" t="s">
        <v>66</v>
      </c>
      <c r="BL34" s="95" t="s">
        <v>66</v>
      </c>
      <c r="BM34" s="18" t="s">
        <v>66</v>
      </c>
      <c r="BN34" s="153" t="s">
        <v>268</v>
      </c>
      <c r="BO34" s="18"/>
    </row>
    <row r="35" spans="1:67" s="175" customFormat="1">
      <c r="A35" s="89" t="s">
        <v>258</v>
      </c>
      <c r="B35" s="174" t="s">
        <v>213</v>
      </c>
      <c r="C35" s="97">
        <v>5210112.03</v>
      </c>
      <c r="E35" s="13"/>
      <c r="F35" s="14"/>
      <c r="G35" s="14"/>
      <c r="H35" s="14"/>
      <c r="I35" s="90">
        <v>112.03</v>
      </c>
      <c r="J35" s="203">
        <v>5210112.03</v>
      </c>
      <c r="K35" s="15">
        <v>1</v>
      </c>
      <c r="L35" s="174">
        <v>9.9700000000000006</v>
      </c>
      <c r="M35" s="110">
        <v>997.00000000000011</v>
      </c>
      <c r="N35" s="149">
        <v>10.01</v>
      </c>
      <c r="O35" s="150">
        <v>1001</v>
      </c>
      <c r="P35" s="174">
        <v>2577</v>
      </c>
      <c r="Q35" s="100">
        <v>2580</v>
      </c>
      <c r="R35" s="174">
        <v>2580</v>
      </c>
      <c r="S35" s="100">
        <v>2687</v>
      </c>
      <c r="T35" s="211">
        <v>2579</v>
      </c>
      <c r="U35" s="110">
        <v>-3</v>
      </c>
      <c r="V35" s="16">
        <v>-1.1627906976744186E-3</v>
      </c>
      <c r="W35" s="100">
        <v>1</v>
      </c>
      <c r="X35" s="101">
        <v>3.8774718883288094E-4</v>
      </c>
      <c r="Y35" s="180">
        <v>258.39999999999998</v>
      </c>
      <c r="Z35" s="152">
        <v>257.89999999999998</v>
      </c>
      <c r="AA35" s="203">
        <v>5210112.03</v>
      </c>
      <c r="AB35" s="15">
        <v>1</v>
      </c>
      <c r="AC35" s="216">
        <v>1020</v>
      </c>
      <c r="AD35" s="100">
        <v>1019</v>
      </c>
      <c r="AE35" s="175">
        <v>1019</v>
      </c>
      <c r="AF35" s="219">
        <v>969</v>
      </c>
      <c r="AG35" s="17">
        <v>1</v>
      </c>
      <c r="AH35" s="16">
        <v>9.813542688910696E-4</v>
      </c>
      <c r="AI35" s="100">
        <v>50</v>
      </c>
      <c r="AJ35" s="101">
        <v>5.159958720330237E-2</v>
      </c>
      <c r="AK35" s="174">
        <v>1003</v>
      </c>
      <c r="AL35" s="100">
        <v>1006</v>
      </c>
      <c r="AM35" s="17">
        <v>1006</v>
      </c>
      <c r="AN35" s="223">
        <v>953</v>
      </c>
      <c r="AO35" s="17">
        <v>-3</v>
      </c>
      <c r="AP35" s="16">
        <v>-2.982107355864811E-3</v>
      </c>
      <c r="AQ35" s="100">
        <v>53</v>
      </c>
      <c r="AR35" s="151">
        <v>5.5613850996852045E-2</v>
      </c>
      <c r="AS35" s="10">
        <v>1.0060180541624872</v>
      </c>
      <c r="AT35" s="226">
        <v>1.0049950049950049</v>
      </c>
      <c r="AU35" s="216">
        <v>990</v>
      </c>
      <c r="AV35" s="211">
        <v>1345</v>
      </c>
      <c r="AW35" s="174">
        <v>855</v>
      </c>
      <c r="AX35" s="174">
        <v>55</v>
      </c>
      <c r="AY35" s="110">
        <v>910</v>
      </c>
      <c r="AZ35" s="16">
        <v>0.91919191919191923</v>
      </c>
      <c r="BA35" s="11">
        <v>1.0839527348961311</v>
      </c>
      <c r="BB35" s="174">
        <v>15</v>
      </c>
      <c r="BC35" s="16">
        <v>1.5151515151515152E-2</v>
      </c>
      <c r="BD35" s="11">
        <v>0.30921459492888065</v>
      </c>
      <c r="BE35" s="174">
        <v>30</v>
      </c>
      <c r="BF35" s="174">
        <v>15</v>
      </c>
      <c r="BG35" s="110">
        <v>45</v>
      </c>
      <c r="BH35" s="16">
        <v>4.5454545454545456E-2</v>
      </c>
      <c r="BI35" s="12">
        <v>0.547645125958379</v>
      </c>
      <c r="BJ35" s="230">
        <v>30</v>
      </c>
      <c r="BK35" s="110" t="s">
        <v>66</v>
      </c>
      <c r="BL35" s="95" t="s">
        <v>66</v>
      </c>
      <c r="BM35" s="18" t="s">
        <v>66</v>
      </c>
      <c r="BN35" s="153"/>
      <c r="BO35" s="18"/>
    </row>
    <row r="36" spans="1:67" s="175" customFormat="1">
      <c r="A36" s="89" t="s">
        <v>259</v>
      </c>
      <c r="B36" s="174" t="s">
        <v>214</v>
      </c>
      <c r="C36" s="97">
        <v>5210112.04</v>
      </c>
      <c r="E36" s="13"/>
      <c r="F36" s="14"/>
      <c r="G36" s="14"/>
      <c r="H36" s="14"/>
      <c r="I36" s="90">
        <v>112.04</v>
      </c>
      <c r="J36" s="203">
        <v>5210112.04</v>
      </c>
      <c r="K36" s="15">
        <v>1</v>
      </c>
      <c r="L36" s="174">
        <v>1.48</v>
      </c>
      <c r="M36" s="110">
        <v>148</v>
      </c>
      <c r="N36" s="149">
        <v>1.48</v>
      </c>
      <c r="O36" s="150">
        <v>148</v>
      </c>
      <c r="P36" s="174">
        <v>4600</v>
      </c>
      <c r="Q36" s="100">
        <v>4664</v>
      </c>
      <c r="R36" s="174">
        <v>4664</v>
      </c>
      <c r="S36" s="100">
        <v>4798</v>
      </c>
      <c r="T36" s="211">
        <v>4845</v>
      </c>
      <c r="U36" s="110">
        <v>-64</v>
      </c>
      <c r="V36" s="16">
        <v>-1.3722126929674099E-2</v>
      </c>
      <c r="W36" s="100">
        <v>-181</v>
      </c>
      <c r="X36" s="101">
        <v>-3.7358101135190919E-2</v>
      </c>
      <c r="Y36" s="180">
        <v>3114.4</v>
      </c>
      <c r="Z36" s="152">
        <v>3146</v>
      </c>
      <c r="AA36" s="203">
        <v>5210112.04</v>
      </c>
      <c r="AB36" s="15">
        <v>1</v>
      </c>
      <c r="AC36" s="216">
        <v>2121</v>
      </c>
      <c r="AD36" s="100">
        <v>2099</v>
      </c>
      <c r="AE36" s="175">
        <v>2099</v>
      </c>
      <c r="AF36" s="211">
        <v>2027</v>
      </c>
      <c r="AG36" s="17">
        <v>22</v>
      </c>
      <c r="AH36" s="16">
        <v>1.0481181515007145E-2</v>
      </c>
      <c r="AI36" s="100">
        <v>72</v>
      </c>
      <c r="AJ36" s="101">
        <v>3.5520473606314752E-2</v>
      </c>
      <c r="AK36" s="174">
        <v>2078</v>
      </c>
      <c r="AL36" s="100">
        <v>2049</v>
      </c>
      <c r="AM36" s="17">
        <v>2049</v>
      </c>
      <c r="AN36" s="223">
        <v>1943</v>
      </c>
      <c r="AO36" s="17">
        <v>29</v>
      </c>
      <c r="AP36" s="16">
        <v>1.4153245485602733E-2</v>
      </c>
      <c r="AQ36" s="100">
        <v>106</v>
      </c>
      <c r="AR36" s="151">
        <v>5.4554812146165726E-2</v>
      </c>
      <c r="AS36" s="10">
        <v>14.04054054054054</v>
      </c>
      <c r="AT36" s="226">
        <v>13.844594594594595</v>
      </c>
      <c r="AU36" s="216">
        <v>1510</v>
      </c>
      <c r="AV36" s="211">
        <v>1980</v>
      </c>
      <c r="AW36" s="174">
        <v>1160</v>
      </c>
      <c r="AX36" s="174">
        <v>85</v>
      </c>
      <c r="AY36" s="110">
        <v>1245</v>
      </c>
      <c r="AZ36" s="16">
        <v>0.82450331125827814</v>
      </c>
      <c r="BA36" s="11">
        <v>0.97229164063476203</v>
      </c>
      <c r="BB36" s="174">
        <v>120</v>
      </c>
      <c r="BC36" s="16">
        <v>7.9470198675496692E-2</v>
      </c>
      <c r="BD36" s="11">
        <v>1.6218407892958508</v>
      </c>
      <c r="BE36" s="174">
        <v>110</v>
      </c>
      <c r="BF36" s="174">
        <v>0</v>
      </c>
      <c r="BG36" s="110">
        <v>110</v>
      </c>
      <c r="BH36" s="16">
        <v>7.2847682119205295E-2</v>
      </c>
      <c r="BI36" s="12">
        <v>0.87768291709885893</v>
      </c>
      <c r="BJ36" s="230">
        <v>35</v>
      </c>
      <c r="BK36" s="110" t="s">
        <v>66</v>
      </c>
      <c r="BL36" s="95" t="s">
        <v>66</v>
      </c>
      <c r="BM36" s="18" t="s">
        <v>66</v>
      </c>
      <c r="BN36" s="153" t="s">
        <v>69</v>
      </c>
      <c r="BO36" s="18"/>
    </row>
    <row r="37" spans="1:67" s="175" customFormat="1">
      <c r="A37" s="89" t="s">
        <v>260</v>
      </c>
      <c r="B37" s="174" t="s">
        <v>215</v>
      </c>
      <c r="C37" s="97">
        <v>5210112.05</v>
      </c>
      <c r="E37" s="13"/>
      <c r="F37" s="14"/>
      <c r="G37" s="14"/>
      <c r="H37" s="14"/>
      <c r="I37" s="90">
        <v>112.05</v>
      </c>
      <c r="J37" s="203">
        <v>5210112.05</v>
      </c>
      <c r="K37" s="15">
        <v>1</v>
      </c>
      <c r="L37" s="174">
        <v>1.34</v>
      </c>
      <c r="M37" s="110">
        <v>134</v>
      </c>
      <c r="N37" s="149">
        <v>1.34</v>
      </c>
      <c r="O37" s="150">
        <v>134</v>
      </c>
      <c r="P37" s="174">
        <v>3197</v>
      </c>
      <c r="Q37" s="100">
        <v>3012</v>
      </c>
      <c r="R37" s="174">
        <v>3012</v>
      </c>
      <c r="S37" s="100">
        <v>3069</v>
      </c>
      <c r="T37" s="211">
        <v>3328</v>
      </c>
      <c r="U37" s="110">
        <v>185</v>
      </c>
      <c r="V37" s="16">
        <v>6.1420982735723773E-2</v>
      </c>
      <c r="W37" s="100">
        <v>-316</v>
      </c>
      <c r="X37" s="101">
        <v>-9.4951923076923073E-2</v>
      </c>
      <c r="Y37" s="180">
        <v>2382.3000000000002</v>
      </c>
      <c r="Z37" s="152">
        <v>2241.6999999999998</v>
      </c>
      <c r="AA37" s="203">
        <v>5210112.05</v>
      </c>
      <c r="AB37" s="15">
        <v>1</v>
      </c>
      <c r="AC37" s="216">
        <v>1253</v>
      </c>
      <c r="AD37" s="100">
        <v>1160</v>
      </c>
      <c r="AE37" s="175">
        <v>1160</v>
      </c>
      <c r="AF37" s="211">
        <v>1200</v>
      </c>
      <c r="AG37" s="17">
        <v>93</v>
      </c>
      <c r="AH37" s="16">
        <v>8.0172413793103442E-2</v>
      </c>
      <c r="AI37" s="100">
        <v>-40</v>
      </c>
      <c r="AJ37" s="101">
        <v>-3.3333333333333333E-2</v>
      </c>
      <c r="AK37" s="174">
        <v>1229</v>
      </c>
      <c r="AL37" s="100">
        <v>1153</v>
      </c>
      <c r="AM37" s="17">
        <v>1153</v>
      </c>
      <c r="AN37" s="223">
        <v>1176</v>
      </c>
      <c r="AO37" s="17">
        <v>76</v>
      </c>
      <c r="AP37" s="16">
        <v>6.5915004336513441E-2</v>
      </c>
      <c r="AQ37" s="100">
        <v>-23</v>
      </c>
      <c r="AR37" s="151">
        <v>-1.9557823129251702E-2</v>
      </c>
      <c r="AS37" s="10">
        <v>9.1716417910447756</v>
      </c>
      <c r="AT37" s="226">
        <v>8.6044776119402986</v>
      </c>
      <c r="AU37" s="216">
        <v>1185</v>
      </c>
      <c r="AV37" s="211">
        <v>1480</v>
      </c>
      <c r="AW37" s="174">
        <v>965</v>
      </c>
      <c r="AX37" s="174">
        <v>85</v>
      </c>
      <c r="AY37" s="110">
        <v>1050</v>
      </c>
      <c r="AZ37" s="16">
        <v>0.88607594936708856</v>
      </c>
      <c r="BA37" s="11">
        <v>1.0449008836876044</v>
      </c>
      <c r="BB37" s="174">
        <v>60</v>
      </c>
      <c r="BC37" s="16">
        <v>5.0632911392405063E-2</v>
      </c>
      <c r="BD37" s="11">
        <v>1.0333247222939808</v>
      </c>
      <c r="BE37" s="174">
        <v>45</v>
      </c>
      <c r="BF37" s="174">
        <v>15</v>
      </c>
      <c r="BG37" s="110">
        <v>60</v>
      </c>
      <c r="BH37" s="16">
        <v>5.0632911392405063E-2</v>
      </c>
      <c r="BI37" s="12">
        <v>0.61003507701692838</v>
      </c>
      <c r="BJ37" s="230">
        <v>0</v>
      </c>
      <c r="BK37" s="110" t="s">
        <v>66</v>
      </c>
      <c r="BL37" s="95" t="s">
        <v>66</v>
      </c>
      <c r="BM37" s="18" t="s">
        <v>66</v>
      </c>
      <c r="BN37" s="153" t="s">
        <v>268</v>
      </c>
      <c r="BO37" s="18"/>
    </row>
    <row r="38" spans="1:67" s="172" customFormat="1">
      <c r="A38" s="89" t="s">
        <v>261</v>
      </c>
      <c r="B38" s="174" t="s">
        <v>216</v>
      </c>
      <c r="C38" s="97">
        <v>5210112.0599999996</v>
      </c>
      <c r="D38" s="175"/>
      <c r="E38" s="13"/>
      <c r="F38" s="14"/>
      <c r="G38" s="14"/>
      <c r="H38" s="14"/>
      <c r="I38" s="90">
        <v>112.06</v>
      </c>
      <c r="J38" s="203">
        <v>5210112.0599999996</v>
      </c>
      <c r="K38" s="15">
        <v>1</v>
      </c>
      <c r="L38" s="174">
        <v>2.2599999999999998</v>
      </c>
      <c r="M38" s="110">
        <v>225.99999999999997</v>
      </c>
      <c r="N38" s="149">
        <v>2.2599999999999998</v>
      </c>
      <c r="O38" s="150">
        <v>225.99999999999997</v>
      </c>
      <c r="P38" s="174">
        <v>4728</v>
      </c>
      <c r="Q38" s="100">
        <v>4815</v>
      </c>
      <c r="R38" s="174">
        <v>4815</v>
      </c>
      <c r="S38" s="100">
        <v>5101</v>
      </c>
      <c r="T38" s="211">
        <v>5180</v>
      </c>
      <c r="U38" s="110">
        <v>-87</v>
      </c>
      <c r="V38" s="16">
        <v>-1.8068535825545171E-2</v>
      </c>
      <c r="W38" s="100">
        <v>-365</v>
      </c>
      <c r="X38" s="101">
        <v>-7.0463320463320461E-2</v>
      </c>
      <c r="Y38" s="180">
        <v>2095.4</v>
      </c>
      <c r="Z38" s="152">
        <v>2134</v>
      </c>
      <c r="AA38" s="203">
        <v>5210112.0599999996</v>
      </c>
      <c r="AB38" s="15">
        <v>1</v>
      </c>
      <c r="AC38" s="216">
        <v>1650</v>
      </c>
      <c r="AD38" s="100">
        <v>1632</v>
      </c>
      <c r="AE38" s="175">
        <v>1632</v>
      </c>
      <c r="AF38" s="211">
        <v>1623</v>
      </c>
      <c r="AG38" s="17">
        <v>18</v>
      </c>
      <c r="AH38" s="16">
        <v>1.1029411764705883E-2</v>
      </c>
      <c r="AI38" s="100">
        <v>9</v>
      </c>
      <c r="AJ38" s="101">
        <v>5.5452865064695009E-3</v>
      </c>
      <c r="AK38" s="174">
        <v>1627</v>
      </c>
      <c r="AL38" s="100">
        <v>1621</v>
      </c>
      <c r="AM38" s="17">
        <v>1621</v>
      </c>
      <c r="AN38" s="223">
        <v>1608</v>
      </c>
      <c r="AO38" s="17">
        <v>6</v>
      </c>
      <c r="AP38" s="16">
        <v>3.7014188772362738E-3</v>
      </c>
      <c r="AQ38" s="100">
        <v>13</v>
      </c>
      <c r="AR38" s="151">
        <v>8.0845771144278603E-3</v>
      </c>
      <c r="AS38" s="10">
        <v>7.1991150442477885</v>
      </c>
      <c r="AT38" s="226">
        <v>7.172566371681417</v>
      </c>
      <c r="AU38" s="216">
        <v>1530</v>
      </c>
      <c r="AV38" s="211">
        <v>2405</v>
      </c>
      <c r="AW38" s="174">
        <v>1250</v>
      </c>
      <c r="AX38" s="174">
        <v>120</v>
      </c>
      <c r="AY38" s="110">
        <v>1370</v>
      </c>
      <c r="AZ38" s="16">
        <v>0.89542483660130723</v>
      </c>
      <c r="BA38" s="11">
        <v>1.0559255148600322</v>
      </c>
      <c r="BB38" s="174">
        <v>40</v>
      </c>
      <c r="BC38" s="16">
        <v>2.6143790849673203E-2</v>
      </c>
      <c r="BD38" s="11">
        <v>0.53354675203414703</v>
      </c>
      <c r="BE38" s="174">
        <v>85</v>
      </c>
      <c r="BF38" s="174">
        <v>0</v>
      </c>
      <c r="BG38" s="110">
        <v>85</v>
      </c>
      <c r="BH38" s="16">
        <v>5.5555555555555552E-2</v>
      </c>
      <c r="BI38" s="12">
        <v>0.66934404283801863</v>
      </c>
      <c r="BJ38" s="230">
        <v>30</v>
      </c>
      <c r="BK38" s="110" t="s">
        <v>66</v>
      </c>
      <c r="BL38" s="95" t="s">
        <v>66</v>
      </c>
      <c r="BM38" s="18" t="s">
        <v>66</v>
      </c>
      <c r="BN38" s="153"/>
      <c r="BO38" s="18"/>
    </row>
    <row r="39" spans="1:67" s="175" customFormat="1">
      <c r="A39" s="89" t="s">
        <v>262</v>
      </c>
      <c r="B39" s="174" t="s">
        <v>217</v>
      </c>
      <c r="C39" s="97">
        <v>5210112.07</v>
      </c>
      <c r="E39" s="13"/>
      <c r="F39" s="14"/>
      <c r="G39" s="14"/>
      <c r="H39" s="14"/>
      <c r="I39" s="90">
        <v>112.07</v>
      </c>
      <c r="J39" s="203">
        <v>5210112.07</v>
      </c>
      <c r="K39" s="15">
        <v>1</v>
      </c>
      <c r="L39" s="174">
        <v>1.8</v>
      </c>
      <c r="M39" s="110">
        <v>180</v>
      </c>
      <c r="N39" s="149">
        <v>1.8</v>
      </c>
      <c r="O39" s="150">
        <v>180</v>
      </c>
      <c r="P39" s="174">
        <v>2903</v>
      </c>
      <c r="Q39" s="100">
        <v>2992</v>
      </c>
      <c r="R39" s="174">
        <v>2992</v>
      </c>
      <c r="S39" s="100">
        <v>3048</v>
      </c>
      <c r="T39" s="211">
        <v>3095</v>
      </c>
      <c r="U39" s="110">
        <v>-89</v>
      </c>
      <c r="V39" s="16">
        <v>-2.9745989304812835E-2</v>
      </c>
      <c r="W39" s="100">
        <v>-103</v>
      </c>
      <c r="X39" s="101">
        <v>-3.3279483037156707E-2</v>
      </c>
      <c r="Y39" s="180">
        <v>1609.1</v>
      </c>
      <c r="Z39" s="152">
        <v>1665.9</v>
      </c>
      <c r="AA39" s="203">
        <v>5210112.07</v>
      </c>
      <c r="AB39" s="15">
        <v>1</v>
      </c>
      <c r="AC39" s="216">
        <v>1208</v>
      </c>
      <c r="AD39" s="100">
        <v>1204</v>
      </c>
      <c r="AE39" s="175">
        <v>1204</v>
      </c>
      <c r="AF39" s="211">
        <v>1183</v>
      </c>
      <c r="AG39" s="17">
        <v>4</v>
      </c>
      <c r="AH39" s="16">
        <v>3.3222591362126247E-3</v>
      </c>
      <c r="AI39" s="100">
        <v>21</v>
      </c>
      <c r="AJ39" s="101">
        <v>1.7751479289940829E-2</v>
      </c>
      <c r="AK39" s="174">
        <v>1176</v>
      </c>
      <c r="AL39" s="100">
        <v>1184</v>
      </c>
      <c r="AM39" s="17">
        <v>1184</v>
      </c>
      <c r="AN39" s="223">
        <v>1165</v>
      </c>
      <c r="AO39" s="17">
        <v>-8</v>
      </c>
      <c r="AP39" s="16">
        <v>-6.7567567567567571E-3</v>
      </c>
      <c r="AQ39" s="100">
        <v>19</v>
      </c>
      <c r="AR39" s="151">
        <v>1.6309012875536481E-2</v>
      </c>
      <c r="AS39" s="10">
        <v>6.5333333333333332</v>
      </c>
      <c r="AT39" s="226">
        <v>6.5777777777777775</v>
      </c>
      <c r="AU39" s="216">
        <v>1015</v>
      </c>
      <c r="AV39" s="211">
        <v>1235</v>
      </c>
      <c r="AW39" s="174">
        <v>905</v>
      </c>
      <c r="AX39" s="174">
        <v>40</v>
      </c>
      <c r="AY39" s="110">
        <v>945</v>
      </c>
      <c r="AZ39" s="16">
        <v>0.93103448275862066</v>
      </c>
      <c r="BA39" s="11">
        <v>1.097918022121015</v>
      </c>
      <c r="BB39" s="174">
        <v>35</v>
      </c>
      <c r="BC39" s="16">
        <v>3.4482758620689655E-2</v>
      </c>
      <c r="BD39" s="11">
        <v>0.70372976776917662</v>
      </c>
      <c r="BE39" s="174">
        <v>15</v>
      </c>
      <c r="BF39" s="174">
        <v>0</v>
      </c>
      <c r="BG39" s="110">
        <v>15</v>
      </c>
      <c r="BH39" s="16">
        <v>1.4778325123152709E-2</v>
      </c>
      <c r="BI39" s="12">
        <v>0.1780521099175025</v>
      </c>
      <c r="BJ39" s="230">
        <v>15</v>
      </c>
      <c r="BK39" s="110" t="s">
        <v>66</v>
      </c>
      <c r="BL39" s="95" t="s">
        <v>66</v>
      </c>
      <c r="BM39" s="18" t="s">
        <v>66</v>
      </c>
      <c r="BN39" s="153"/>
      <c r="BO39" s="18"/>
    </row>
    <row r="40" spans="1:67" s="175" customFormat="1">
      <c r="A40" s="89" t="s">
        <v>263</v>
      </c>
      <c r="B40" s="174" t="s">
        <v>218</v>
      </c>
      <c r="C40" s="97">
        <v>5210113.01</v>
      </c>
      <c r="E40" s="13"/>
      <c r="F40" s="14"/>
      <c r="G40" s="14"/>
      <c r="H40" s="14"/>
      <c r="I40" s="90">
        <v>113.01</v>
      </c>
      <c r="J40" s="203">
        <v>5210113.01</v>
      </c>
      <c r="K40" s="15">
        <v>1</v>
      </c>
      <c r="L40" s="174">
        <v>26.27</v>
      </c>
      <c r="M40" s="110">
        <v>2627</v>
      </c>
      <c r="N40" s="149">
        <v>26.28</v>
      </c>
      <c r="O40" s="150">
        <v>2628</v>
      </c>
      <c r="P40" s="174">
        <v>15432</v>
      </c>
      <c r="Q40" s="100">
        <v>11706</v>
      </c>
      <c r="R40" s="174">
        <v>11706</v>
      </c>
      <c r="S40" s="100">
        <v>9122</v>
      </c>
      <c r="T40" s="211">
        <v>6323</v>
      </c>
      <c r="U40" s="110">
        <v>3726</v>
      </c>
      <c r="V40" s="16">
        <v>0.31829830855971297</v>
      </c>
      <c r="W40" s="100">
        <v>5383</v>
      </c>
      <c r="X40" s="101">
        <v>0.8513363909536612</v>
      </c>
      <c r="Y40" s="180">
        <v>587.4</v>
      </c>
      <c r="Z40" s="152">
        <v>445.5</v>
      </c>
      <c r="AA40" s="203">
        <v>5210113.01</v>
      </c>
      <c r="AB40" s="15">
        <v>1</v>
      </c>
      <c r="AC40" s="216">
        <v>5949</v>
      </c>
      <c r="AD40" s="100">
        <v>4365</v>
      </c>
      <c r="AE40" s="175">
        <v>4365</v>
      </c>
      <c r="AF40" s="211">
        <v>2414</v>
      </c>
      <c r="AG40" s="17">
        <v>1584</v>
      </c>
      <c r="AH40" s="16">
        <v>0.36288659793814432</v>
      </c>
      <c r="AI40" s="100">
        <v>1951</v>
      </c>
      <c r="AJ40" s="101">
        <v>0.8082021541010771</v>
      </c>
      <c r="AK40" s="174">
        <v>5793</v>
      </c>
      <c r="AL40" s="100">
        <v>4318</v>
      </c>
      <c r="AM40" s="17">
        <v>4318</v>
      </c>
      <c r="AN40" s="223">
        <v>2328</v>
      </c>
      <c r="AO40" s="17">
        <v>1475</v>
      </c>
      <c r="AP40" s="16">
        <v>0.34159333024548399</v>
      </c>
      <c r="AQ40" s="100">
        <v>1990</v>
      </c>
      <c r="AR40" s="151">
        <v>0.85481099656357384</v>
      </c>
      <c r="AS40" s="10">
        <v>2.2051770079939095</v>
      </c>
      <c r="AT40" s="226">
        <v>1.6430745814307459</v>
      </c>
      <c r="AU40" s="216">
        <v>5610</v>
      </c>
      <c r="AV40" s="211">
        <v>5910</v>
      </c>
      <c r="AW40" s="174">
        <v>4835</v>
      </c>
      <c r="AX40" s="174">
        <v>460</v>
      </c>
      <c r="AY40" s="110">
        <v>5295</v>
      </c>
      <c r="AZ40" s="16">
        <v>0.94385026737967914</v>
      </c>
      <c r="BA40" s="11">
        <v>1.1130309756835839</v>
      </c>
      <c r="BB40" s="174">
        <v>120</v>
      </c>
      <c r="BC40" s="16">
        <v>2.1390374331550801E-2</v>
      </c>
      <c r="BD40" s="11">
        <v>0.43653825166430205</v>
      </c>
      <c r="BE40" s="174">
        <v>85</v>
      </c>
      <c r="BF40" s="174">
        <v>20</v>
      </c>
      <c r="BG40" s="110">
        <v>105</v>
      </c>
      <c r="BH40" s="16">
        <v>1.871657754010695E-2</v>
      </c>
      <c r="BI40" s="12">
        <v>0.22550093421815601</v>
      </c>
      <c r="BJ40" s="230">
        <v>90</v>
      </c>
      <c r="BK40" s="110" t="s">
        <v>66</v>
      </c>
      <c r="BL40" s="95" t="s">
        <v>66</v>
      </c>
      <c r="BM40" s="18" t="s">
        <v>66</v>
      </c>
      <c r="BN40" s="153"/>
      <c r="BO40" s="18"/>
    </row>
    <row r="41" spans="1:67" s="175" customFormat="1">
      <c r="A41" s="124" t="s">
        <v>264</v>
      </c>
      <c r="B41" s="177" t="s">
        <v>219</v>
      </c>
      <c r="C41" s="119">
        <v>5210113.0199999996</v>
      </c>
      <c r="D41" s="47"/>
      <c r="E41" s="35"/>
      <c r="F41" s="28"/>
      <c r="G41" s="28"/>
      <c r="H41" s="28"/>
      <c r="I41" s="120">
        <v>113.02</v>
      </c>
      <c r="J41" s="204">
        <v>5210113.0199999996</v>
      </c>
      <c r="K41" s="36">
        <v>1</v>
      </c>
      <c r="L41" s="177">
        <v>146.22</v>
      </c>
      <c r="M41" s="37">
        <v>14622</v>
      </c>
      <c r="N41" s="125">
        <v>146.61000000000001</v>
      </c>
      <c r="O41" s="126">
        <v>14661.000000000002</v>
      </c>
      <c r="P41" s="177">
        <v>5389</v>
      </c>
      <c r="Q41" s="40">
        <v>5319</v>
      </c>
      <c r="R41" s="177">
        <v>5319</v>
      </c>
      <c r="S41" s="40">
        <v>5417</v>
      </c>
      <c r="T41" s="212">
        <v>5320</v>
      </c>
      <c r="U41" s="37">
        <v>70</v>
      </c>
      <c r="V41" s="38">
        <v>1.316036849031773E-2</v>
      </c>
      <c r="W41" s="40">
        <v>-1</v>
      </c>
      <c r="X41" s="103">
        <v>-1.8796992481203009E-4</v>
      </c>
      <c r="Y41" s="181">
        <v>36.9</v>
      </c>
      <c r="Z41" s="127">
        <v>36.299999999999997</v>
      </c>
      <c r="AA41" s="204">
        <v>5210113.0199999996</v>
      </c>
      <c r="AB41" s="36">
        <v>1</v>
      </c>
      <c r="AC41" s="217">
        <v>2075</v>
      </c>
      <c r="AD41" s="40">
        <v>2028</v>
      </c>
      <c r="AE41" s="47">
        <v>2028</v>
      </c>
      <c r="AF41" s="212">
        <v>1948</v>
      </c>
      <c r="AG41" s="39">
        <v>47</v>
      </c>
      <c r="AH41" s="38">
        <v>2.3175542406311637E-2</v>
      </c>
      <c r="AI41" s="40">
        <v>80</v>
      </c>
      <c r="AJ41" s="103">
        <v>4.1067761806981518E-2</v>
      </c>
      <c r="AK41" s="177">
        <v>2034</v>
      </c>
      <c r="AL41" s="40">
        <v>1989</v>
      </c>
      <c r="AM41" s="39">
        <v>1989</v>
      </c>
      <c r="AN41" s="213">
        <v>1908</v>
      </c>
      <c r="AO41" s="39">
        <v>45</v>
      </c>
      <c r="AP41" s="38">
        <v>2.2624434389140271E-2</v>
      </c>
      <c r="AQ41" s="40">
        <v>81</v>
      </c>
      <c r="AR41" s="116">
        <v>4.2452830188679243E-2</v>
      </c>
      <c r="AS41" s="32">
        <v>0.1391054575297497</v>
      </c>
      <c r="AT41" s="227">
        <v>0.1356660527931246</v>
      </c>
      <c r="AU41" s="217">
        <v>1885</v>
      </c>
      <c r="AV41" s="212">
        <v>2465</v>
      </c>
      <c r="AW41" s="177">
        <v>1680</v>
      </c>
      <c r="AX41" s="177">
        <v>130</v>
      </c>
      <c r="AY41" s="37">
        <v>1810</v>
      </c>
      <c r="AZ41" s="38">
        <v>0.96021220159151188</v>
      </c>
      <c r="BA41" s="33">
        <v>1.1323257094239527</v>
      </c>
      <c r="BB41" s="177">
        <v>0</v>
      </c>
      <c r="BC41" s="38">
        <v>0</v>
      </c>
      <c r="BD41" s="33">
        <v>0</v>
      </c>
      <c r="BE41" s="177">
        <v>0</v>
      </c>
      <c r="BF41" s="177">
        <v>10</v>
      </c>
      <c r="BG41" s="37">
        <v>10</v>
      </c>
      <c r="BH41" s="38">
        <v>5.3050397877984082E-3</v>
      </c>
      <c r="BI41" s="34">
        <v>6.3916142021667566E-2</v>
      </c>
      <c r="BJ41" s="231">
        <v>50</v>
      </c>
      <c r="BK41" s="37" t="s">
        <v>70</v>
      </c>
      <c r="BL41" s="42" t="s">
        <v>70</v>
      </c>
      <c r="BM41" s="41" t="s">
        <v>70</v>
      </c>
      <c r="BN41" s="128"/>
      <c r="BO41" s="41"/>
    </row>
    <row r="42" spans="1:67" s="175" customFormat="1" ht="15.75" thickBot="1">
      <c r="A42" s="330"/>
      <c r="B42" s="331" t="s">
        <v>220</v>
      </c>
      <c r="C42" s="334">
        <v>5210200</v>
      </c>
      <c r="D42" s="335"/>
      <c r="E42" s="336"/>
      <c r="F42" s="337"/>
      <c r="G42" s="337"/>
      <c r="H42" s="337"/>
      <c r="I42" s="339">
        <v>200</v>
      </c>
      <c r="J42" s="342">
        <v>5210200</v>
      </c>
      <c r="K42" s="344">
        <v>1</v>
      </c>
      <c r="L42" s="331">
        <v>286.64</v>
      </c>
      <c r="M42" s="345">
        <v>28664</v>
      </c>
      <c r="N42" s="348">
        <v>297.27</v>
      </c>
      <c r="O42" s="351">
        <v>29727</v>
      </c>
      <c r="P42" s="331">
        <v>2089</v>
      </c>
      <c r="Q42" s="353">
        <v>1516</v>
      </c>
      <c r="R42" s="331">
        <v>1516</v>
      </c>
      <c r="S42" s="353">
        <v>1473</v>
      </c>
      <c r="T42" s="356">
        <v>1644</v>
      </c>
      <c r="U42" s="345">
        <v>573</v>
      </c>
      <c r="V42" s="357">
        <v>0.37796833773087068</v>
      </c>
      <c r="W42" s="353">
        <v>-128</v>
      </c>
      <c r="X42" s="360">
        <v>-7.785888077858881E-2</v>
      </c>
      <c r="Y42" s="361">
        <v>7.3</v>
      </c>
      <c r="Z42" s="364">
        <v>5.0999999999999996</v>
      </c>
      <c r="AA42" s="342">
        <v>5210200</v>
      </c>
      <c r="AB42" s="344">
        <v>1</v>
      </c>
      <c r="AC42" s="367">
        <v>1919</v>
      </c>
      <c r="AD42" s="353">
        <v>1996</v>
      </c>
      <c r="AE42" s="335">
        <v>1996</v>
      </c>
      <c r="AF42" s="356">
        <v>2130</v>
      </c>
      <c r="AG42" s="368">
        <v>-77</v>
      </c>
      <c r="AH42" s="357">
        <v>-3.8577154308617231E-2</v>
      </c>
      <c r="AI42" s="353">
        <v>-134</v>
      </c>
      <c r="AJ42" s="360">
        <v>-6.2910798122065723E-2</v>
      </c>
      <c r="AK42" s="331">
        <v>1005</v>
      </c>
      <c r="AL42" s="353">
        <v>689</v>
      </c>
      <c r="AM42" s="368">
        <v>689</v>
      </c>
      <c r="AN42" s="371">
        <v>708</v>
      </c>
      <c r="AO42" s="368">
        <v>316</v>
      </c>
      <c r="AP42" s="357">
        <v>0.45863570391872277</v>
      </c>
      <c r="AQ42" s="353">
        <v>-19</v>
      </c>
      <c r="AR42" s="374">
        <v>-2.6836158192090395E-2</v>
      </c>
      <c r="AS42" s="377">
        <v>3.5061401060563775E-2</v>
      </c>
      <c r="AT42" s="380">
        <v>2.3177582668954151E-2</v>
      </c>
      <c r="AU42" s="367">
        <v>405</v>
      </c>
      <c r="AV42" s="356">
        <v>435</v>
      </c>
      <c r="AW42" s="331">
        <v>370</v>
      </c>
      <c r="AX42" s="331">
        <v>10</v>
      </c>
      <c r="AY42" s="345">
        <v>380</v>
      </c>
      <c r="AZ42" s="357">
        <v>0.93827160493827155</v>
      </c>
      <c r="BA42" s="382">
        <v>1.1064523643139994</v>
      </c>
      <c r="BB42" s="331">
        <v>0</v>
      </c>
      <c r="BC42" s="357">
        <v>0</v>
      </c>
      <c r="BD42" s="382">
        <v>0</v>
      </c>
      <c r="BE42" s="331">
        <v>0</v>
      </c>
      <c r="BF42" s="331">
        <v>0</v>
      </c>
      <c r="BG42" s="345">
        <v>0</v>
      </c>
      <c r="BH42" s="357">
        <v>0</v>
      </c>
      <c r="BI42" s="383">
        <v>0</v>
      </c>
      <c r="BJ42" s="386">
        <v>0</v>
      </c>
      <c r="BK42" s="345" t="s">
        <v>70</v>
      </c>
      <c r="BL42" s="389" t="s">
        <v>70</v>
      </c>
      <c r="BM42" s="391" t="s">
        <v>70</v>
      </c>
      <c r="BN42" s="394"/>
      <c r="BO42" s="391"/>
    </row>
    <row r="43" spans="1:67" ht="15.75" thickTop="1">
      <c r="A43" s="37"/>
      <c r="B43" s="34"/>
      <c r="C43" s="34"/>
      <c r="D43" s="34"/>
      <c r="E43" s="35"/>
      <c r="F43" s="28"/>
      <c r="G43" s="28"/>
      <c r="H43" s="28"/>
      <c r="I43" s="46"/>
      <c r="J43" s="205"/>
      <c r="K43" s="36"/>
      <c r="L43" s="44"/>
      <c r="M43" s="37"/>
      <c r="N43" s="114"/>
      <c r="O43" s="29"/>
      <c r="P43" s="44"/>
      <c r="Q43" s="28"/>
      <c r="R43" s="44"/>
      <c r="S43" s="28"/>
      <c r="T43" s="213"/>
      <c r="U43" s="37"/>
      <c r="V43" s="38"/>
      <c r="W43" s="29"/>
      <c r="X43" s="115"/>
      <c r="Y43" s="44"/>
      <c r="Z43" s="37"/>
      <c r="AA43" s="37"/>
      <c r="AB43" s="37"/>
      <c r="AC43" s="44"/>
      <c r="AD43" s="28"/>
      <c r="AE43" s="39"/>
      <c r="AF43" s="43"/>
      <c r="AG43" s="39"/>
      <c r="AH43" s="38"/>
      <c r="AI43" s="40"/>
      <c r="AJ43" s="116"/>
      <c r="AK43" s="44"/>
      <c r="AL43" s="28"/>
      <c r="AM43" s="39"/>
      <c r="AN43" s="43"/>
      <c r="AO43" s="39"/>
      <c r="AP43" s="38"/>
      <c r="AQ43" s="30"/>
      <c r="AR43" s="31"/>
      <c r="AS43" s="34"/>
      <c r="AT43" s="117"/>
      <c r="AU43" s="44"/>
      <c r="AV43" s="28"/>
      <c r="AW43" s="44"/>
      <c r="AX43" s="44"/>
      <c r="AY43" s="37"/>
      <c r="AZ43" s="38"/>
      <c r="BA43" s="34"/>
      <c r="BB43" s="44"/>
      <c r="BC43" s="38"/>
      <c r="BD43" s="34"/>
      <c r="BE43" s="44"/>
      <c r="BF43" s="44"/>
      <c r="BG43" s="37"/>
      <c r="BH43" s="38"/>
      <c r="BI43" s="34"/>
      <c r="BJ43" s="44"/>
      <c r="BK43" s="37"/>
      <c r="BL43" s="37"/>
      <c r="BM43" s="118"/>
      <c r="BN43" s="37"/>
      <c r="BO43" s="37"/>
    </row>
    <row r="44" spans="1:67">
      <c r="B44" s="34"/>
      <c r="C44" s="34"/>
      <c r="D44" s="34"/>
      <c r="E44" s="35"/>
      <c r="F44" s="28"/>
      <c r="G44" s="28"/>
      <c r="H44" s="28"/>
      <c r="I44" s="46"/>
      <c r="J44" s="205"/>
      <c r="K44" s="36"/>
      <c r="L44" s="44"/>
      <c r="M44" s="37"/>
      <c r="N44" s="114"/>
      <c r="O44" s="29"/>
      <c r="P44" s="44"/>
      <c r="Q44" s="28"/>
      <c r="R44" s="44"/>
      <c r="S44" s="28"/>
      <c r="T44" s="213"/>
      <c r="U44" s="37"/>
      <c r="V44" s="38"/>
      <c r="W44" s="29"/>
      <c r="X44" s="115"/>
      <c r="Y44" s="44"/>
      <c r="Z44" s="37"/>
      <c r="AA44" s="37"/>
      <c r="AB44" s="37"/>
      <c r="AC44" s="44"/>
      <c r="AD44" s="28"/>
      <c r="AE44" s="39"/>
      <c r="AF44" s="43"/>
      <c r="AG44" s="39"/>
      <c r="AH44" s="38"/>
      <c r="AI44" s="40"/>
      <c r="AJ44" s="116"/>
      <c r="AK44" s="44"/>
      <c r="AL44" s="28"/>
      <c r="AM44" s="39"/>
      <c r="AN44" s="43"/>
      <c r="AO44" s="39"/>
      <c r="AP44" s="38"/>
      <c r="AQ44" s="30"/>
      <c r="AR44" s="31"/>
      <c r="AS44" s="34"/>
      <c r="AT44" s="117"/>
      <c r="AU44" s="44"/>
      <c r="AV44" s="28"/>
      <c r="AW44" s="44"/>
      <c r="AX44" s="44"/>
      <c r="AY44" s="37"/>
      <c r="AZ44" s="38"/>
      <c r="BA44" s="34"/>
      <c r="BB44" s="44"/>
      <c r="BC44" s="38"/>
      <c r="BD44" s="34"/>
      <c r="BE44" s="44"/>
      <c r="BF44" s="44"/>
      <c r="BG44" s="37"/>
      <c r="BH44" s="38"/>
      <c r="BI44" s="34"/>
      <c r="BM44" s="118"/>
      <c r="BN44" s="37"/>
      <c r="BO44" s="37"/>
    </row>
    <row r="45" spans="1:67">
      <c r="A45" s="37"/>
      <c r="B45" s="34"/>
      <c r="C45" s="34"/>
      <c r="D45" s="34"/>
      <c r="E45" s="35"/>
      <c r="F45" s="28"/>
      <c r="G45" s="28"/>
      <c r="H45" s="28"/>
      <c r="I45" s="46"/>
      <c r="J45" s="205"/>
      <c r="K45" s="36"/>
      <c r="L45" s="44"/>
      <c r="M45" s="37"/>
      <c r="N45" s="114"/>
      <c r="O45" s="29"/>
      <c r="P45" s="44"/>
      <c r="Q45" s="28"/>
      <c r="R45" s="44"/>
      <c r="S45" s="28"/>
      <c r="T45" s="213"/>
      <c r="U45" s="37"/>
      <c r="V45" s="38"/>
      <c r="W45" s="29"/>
      <c r="X45" s="115"/>
      <c r="Y45" s="44"/>
      <c r="Z45" s="37"/>
      <c r="AA45" s="37"/>
      <c r="AB45" s="37"/>
      <c r="AC45" s="44"/>
      <c r="AD45" s="28"/>
      <c r="AE45" s="39"/>
      <c r="AF45" s="43"/>
      <c r="AG45" s="39"/>
      <c r="AH45" s="38"/>
      <c r="AI45" s="40"/>
      <c r="AJ45" s="116"/>
      <c r="AK45" s="44"/>
      <c r="AL45" s="28"/>
      <c r="AM45" s="39"/>
      <c r="AN45" s="43"/>
      <c r="AO45" s="39"/>
      <c r="AP45" s="38"/>
      <c r="AQ45" s="30"/>
      <c r="AR45" s="31"/>
      <c r="AS45" s="34"/>
      <c r="AT45" s="117"/>
      <c r="AU45" s="44"/>
      <c r="AV45" s="28"/>
      <c r="AW45" s="44"/>
      <c r="AX45" s="44"/>
      <c r="AY45" s="37"/>
      <c r="AZ45" s="38"/>
      <c r="BA45" s="34"/>
      <c r="BB45" s="44"/>
      <c r="BC45" s="38"/>
      <c r="BD45" s="34"/>
      <c r="BE45" s="44"/>
      <c r="BF45" s="44"/>
      <c r="BG45" s="37"/>
      <c r="BH45" s="38"/>
      <c r="BI45" s="34"/>
      <c r="BM45" s="118"/>
      <c r="BN45" s="37"/>
      <c r="BO45" s="37"/>
    </row>
    <row r="46" spans="1:67">
      <c r="A46" s="37"/>
      <c r="B46" s="34"/>
      <c r="C46" s="37"/>
      <c r="D46" s="34"/>
      <c r="E46" s="35"/>
      <c r="F46" s="28"/>
      <c r="G46" s="28"/>
      <c r="H46" s="28"/>
      <c r="I46" s="46"/>
      <c r="J46" s="205"/>
      <c r="K46" s="36"/>
      <c r="L46" s="44"/>
      <c r="M46" s="37"/>
      <c r="N46" s="114"/>
      <c r="O46" s="29"/>
      <c r="P46" s="44"/>
      <c r="Q46" s="28"/>
      <c r="R46" s="44"/>
      <c r="S46" s="28"/>
      <c r="T46" s="213"/>
      <c r="U46" s="37"/>
      <c r="V46" s="38"/>
      <c r="W46" s="29"/>
      <c r="X46" s="115"/>
      <c r="Y46" s="44"/>
      <c r="Z46" s="37"/>
      <c r="AA46" s="37"/>
      <c r="AB46" s="37"/>
      <c r="AC46" s="44"/>
      <c r="AD46" s="28"/>
      <c r="AE46" s="39"/>
      <c r="AF46" s="43"/>
      <c r="AG46" s="39"/>
      <c r="AH46" s="38"/>
      <c r="AI46" s="40"/>
      <c r="AJ46" s="116"/>
      <c r="AK46" s="44"/>
      <c r="AL46" s="28"/>
      <c r="AM46" s="39"/>
      <c r="AN46" s="43"/>
      <c r="AO46" s="39"/>
      <c r="AP46" s="38"/>
      <c r="AQ46" s="30"/>
      <c r="AR46" s="31"/>
      <c r="AS46" s="34"/>
      <c r="AT46" s="117"/>
      <c r="AU46" s="44"/>
      <c r="AV46" s="28"/>
      <c r="AW46" s="44"/>
      <c r="AX46" s="44"/>
      <c r="AY46" s="37"/>
      <c r="AZ46" s="38"/>
      <c r="BA46" s="34"/>
      <c r="BB46" s="44"/>
      <c r="BC46" s="38"/>
      <c r="BD46" s="34"/>
      <c r="BE46" s="44"/>
      <c r="BF46" s="44"/>
      <c r="BG46" s="37"/>
      <c r="BH46" s="38"/>
      <c r="BI46" s="34"/>
      <c r="BM46" s="118"/>
      <c r="BN46" s="37"/>
      <c r="BO46" s="37"/>
    </row>
    <row r="47" spans="1:67">
      <c r="A47" s="37"/>
      <c r="B47" s="34"/>
      <c r="C47" s="34"/>
      <c r="D47" s="34"/>
      <c r="E47" s="35"/>
      <c r="F47" s="28"/>
      <c r="G47" s="28"/>
      <c r="H47" s="28"/>
      <c r="I47" s="46"/>
      <c r="J47" s="205"/>
      <c r="K47" s="36"/>
      <c r="L47" s="44"/>
      <c r="M47" s="37"/>
      <c r="N47" s="114"/>
      <c r="O47" s="29"/>
      <c r="P47" s="44"/>
      <c r="Q47" s="37"/>
      <c r="R47" s="37"/>
      <c r="S47" s="28"/>
      <c r="T47" s="213"/>
      <c r="U47" s="37"/>
      <c r="V47" s="38"/>
      <c r="W47" s="29"/>
      <c r="X47" s="115"/>
      <c r="Y47" s="44"/>
      <c r="Z47" s="37"/>
      <c r="AA47" s="37"/>
      <c r="AB47" s="37"/>
      <c r="AC47" s="44"/>
      <c r="AD47" s="28"/>
      <c r="AE47" s="39"/>
      <c r="AF47" s="43"/>
      <c r="AG47" s="39"/>
      <c r="AH47" s="38"/>
      <c r="AI47" s="40"/>
      <c r="AJ47" s="116"/>
      <c r="AK47" s="44"/>
      <c r="AL47" s="28"/>
      <c r="AM47" s="39"/>
      <c r="AN47" s="43"/>
      <c r="AO47" s="39"/>
      <c r="AP47" s="38"/>
      <c r="AQ47" s="30"/>
      <c r="AR47" s="31"/>
      <c r="AS47" s="34"/>
      <c r="AT47" s="117"/>
      <c r="AU47" s="44"/>
      <c r="AV47" s="28"/>
      <c r="AW47" s="44"/>
      <c r="AX47" s="44"/>
      <c r="AY47" s="37"/>
      <c r="AZ47" s="38"/>
      <c r="BA47" s="34"/>
      <c r="BB47" s="44"/>
      <c r="BC47" s="38"/>
      <c r="BD47" s="34"/>
      <c r="BE47" s="44"/>
      <c r="BF47" s="44"/>
      <c r="BG47" s="37"/>
      <c r="BH47" s="38"/>
      <c r="BI47" s="34"/>
      <c r="BM47" s="118"/>
      <c r="BN47" s="37"/>
      <c r="BO47" s="37"/>
    </row>
    <row r="48" spans="1:67">
      <c r="A48" s="37"/>
      <c r="B48" s="34"/>
      <c r="C48" s="37"/>
      <c r="D48" s="34"/>
      <c r="E48" s="35"/>
      <c r="F48" s="28"/>
      <c r="G48" s="28"/>
      <c r="H48" s="28"/>
      <c r="I48" s="37"/>
      <c r="J48" s="205"/>
      <c r="K48" s="36"/>
      <c r="L48" s="44"/>
      <c r="M48" s="37"/>
      <c r="N48" s="114"/>
      <c r="O48" s="29"/>
      <c r="P48" s="44"/>
      <c r="Q48" s="37"/>
      <c r="R48" s="37"/>
      <c r="S48" s="28"/>
      <c r="T48" s="213"/>
      <c r="U48" s="37"/>
      <c r="V48" s="38"/>
      <c r="W48" s="29"/>
      <c r="X48" s="115"/>
      <c r="Y48" s="44"/>
      <c r="Z48" s="37"/>
      <c r="AA48" s="37"/>
      <c r="AB48" s="37"/>
      <c r="AC48" s="44"/>
      <c r="AD48" s="28"/>
      <c r="AE48" s="39"/>
      <c r="AF48" s="43"/>
      <c r="AG48" s="39"/>
      <c r="AH48" s="38"/>
      <c r="AI48" s="40"/>
      <c r="AJ48" s="116"/>
      <c r="AK48" s="44"/>
      <c r="AL48" s="28"/>
      <c r="AM48" s="39"/>
      <c r="AN48" s="43"/>
      <c r="AO48" s="39"/>
      <c r="AP48" s="38"/>
      <c r="AQ48" s="30"/>
      <c r="AR48" s="31"/>
      <c r="AS48" s="34"/>
      <c r="AT48" s="117"/>
      <c r="AU48" s="44"/>
      <c r="AV48" s="28"/>
      <c r="AW48" s="44"/>
      <c r="AX48" s="44"/>
      <c r="AY48" s="37"/>
      <c r="AZ48" s="38"/>
      <c r="BA48" s="34"/>
      <c r="BB48" s="44"/>
      <c r="BC48" s="38"/>
      <c r="BD48" s="34"/>
      <c r="BE48" s="44"/>
      <c r="BF48" s="44"/>
      <c r="BG48" s="37"/>
      <c r="BH48" s="38"/>
      <c r="BI48" s="34"/>
      <c r="BM48" s="118"/>
      <c r="BN48" s="37"/>
      <c r="BO48" s="37"/>
    </row>
    <row r="49" spans="1:67">
      <c r="A49" s="37"/>
      <c r="B49" s="34"/>
      <c r="C49" s="37"/>
      <c r="D49" s="34"/>
      <c r="E49" s="35"/>
      <c r="F49" s="28"/>
      <c r="G49" s="28"/>
      <c r="H49" s="28"/>
      <c r="I49" s="37"/>
      <c r="J49" s="205"/>
      <c r="K49" s="36"/>
      <c r="L49" s="44"/>
      <c r="M49" s="37"/>
      <c r="N49" s="114"/>
      <c r="O49" s="29"/>
      <c r="P49" s="44"/>
      <c r="Q49" s="37"/>
      <c r="R49" s="28"/>
      <c r="S49" s="28"/>
      <c r="T49" s="213"/>
      <c r="U49" s="37"/>
      <c r="V49" s="38"/>
      <c r="W49" s="29"/>
      <c r="X49" s="115"/>
      <c r="Y49" s="44"/>
      <c r="Z49" s="37"/>
      <c r="AA49" s="37"/>
      <c r="AB49" s="37"/>
      <c r="AC49" s="44"/>
      <c r="AD49" s="28"/>
      <c r="AE49" s="39"/>
      <c r="AF49" s="43"/>
      <c r="AG49" s="39"/>
      <c r="AH49" s="38"/>
      <c r="AI49" s="40"/>
      <c r="AJ49" s="116"/>
      <c r="AK49" s="44"/>
      <c r="AL49" s="28"/>
      <c r="AM49" s="39"/>
      <c r="AN49" s="43"/>
      <c r="AO49" s="39"/>
      <c r="AP49" s="38"/>
      <c r="AQ49" s="30"/>
      <c r="AR49" s="31"/>
      <c r="AS49" s="34"/>
      <c r="AT49" s="117"/>
      <c r="AU49" s="44"/>
      <c r="AV49" s="28"/>
      <c r="AW49" s="44"/>
      <c r="AX49" s="44"/>
      <c r="AY49" s="37"/>
      <c r="AZ49" s="38"/>
      <c r="BA49" s="34"/>
      <c r="BB49" s="44"/>
      <c r="BC49" s="38"/>
      <c r="BD49" s="34"/>
      <c r="BE49" s="44"/>
      <c r="BF49" s="44"/>
      <c r="BG49" s="37"/>
      <c r="BH49" s="38"/>
      <c r="BI49" s="34"/>
      <c r="BM49" s="118"/>
      <c r="BN49" s="37"/>
      <c r="BO49" s="37"/>
    </row>
    <row r="50" spans="1:67">
      <c r="A50" s="37"/>
      <c r="B50" s="34"/>
      <c r="C50" s="34"/>
      <c r="D50" s="34"/>
      <c r="E50" s="35"/>
      <c r="F50" s="28"/>
      <c r="G50" s="28"/>
      <c r="H50" s="28"/>
      <c r="I50" s="46"/>
      <c r="J50" s="205"/>
      <c r="K50" s="36"/>
      <c r="L50" s="44"/>
      <c r="M50" s="37"/>
      <c r="N50" s="114"/>
      <c r="O50" s="29"/>
      <c r="P50" s="44"/>
      <c r="Q50" s="37"/>
      <c r="R50" s="37"/>
      <c r="S50" s="28"/>
      <c r="T50" s="213"/>
      <c r="U50" s="37"/>
      <c r="V50" s="38"/>
      <c r="W50" s="29"/>
      <c r="X50" s="115"/>
      <c r="Y50" s="44"/>
      <c r="Z50" s="37"/>
      <c r="AA50" s="37"/>
      <c r="AB50" s="37"/>
      <c r="AC50" s="44"/>
      <c r="AD50" s="28"/>
      <c r="AE50" s="39"/>
      <c r="AF50" s="43"/>
      <c r="AG50" s="39"/>
      <c r="AH50" s="38"/>
      <c r="AI50" s="40"/>
      <c r="AJ50" s="116"/>
      <c r="AK50" s="44"/>
      <c r="AL50" s="28"/>
      <c r="AM50" s="39"/>
      <c r="AN50" s="43"/>
      <c r="AO50" s="39"/>
      <c r="AP50" s="38"/>
      <c r="AQ50" s="30"/>
      <c r="AR50" s="31"/>
      <c r="AS50" s="34"/>
      <c r="AT50" s="117"/>
      <c r="AU50" s="44"/>
      <c r="AV50" s="28"/>
      <c r="AW50" s="44"/>
      <c r="AX50" s="44"/>
      <c r="AY50" s="37"/>
      <c r="AZ50" s="38"/>
      <c r="BA50" s="34"/>
      <c r="BB50" s="44"/>
      <c r="BC50" s="38"/>
      <c r="BD50" s="34"/>
      <c r="BE50" s="44"/>
      <c r="BF50" s="44"/>
      <c r="BG50" s="37"/>
      <c r="BH50" s="38"/>
      <c r="BI50" s="34"/>
      <c r="BM50" s="118"/>
      <c r="BN50" s="37"/>
      <c r="BO50" s="37"/>
    </row>
    <row r="51" spans="1:67">
      <c r="B51" s="34"/>
      <c r="C51" s="37"/>
      <c r="D51" s="37"/>
      <c r="E51" s="37"/>
      <c r="F51" s="37"/>
      <c r="G51" s="37"/>
      <c r="H51" s="37"/>
      <c r="I51" s="37"/>
      <c r="J51" s="205"/>
      <c r="K51" s="36"/>
      <c r="L51" s="44"/>
      <c r="M51" s="37"/>
      <c r="N51" s="114"/>
      <c r="O51" s="29"/>
      <c r="P51" s="44"/>
      <c r="Q51" s="37"/>
      <c r="R51" s="37"/>
      <c r="S51" s="28"/>
      <c r="T51" s="213"/>
      <c r="U51" s="37"/>
      <c r="V51" s="38"/>
      <c r="W51" s="29"/>
      <c r="X51" s="115"/>
      <c r="Y51" s="44"/>
      <c r="Z51" s="37"/>
      <c r="AA51" s="37"/>
      <c r="AB51" s="37"/>
      <c r="AC51" s="44"/>
      <c r="AD51" s="28"/>
      <c r="AE51" s="39"/>
      <c r="AF51" s="43"/>
      <c r="AG51" s="39"/>
      <c r="AH51" s="38"/>
      <c r="AI51" s="40"/>
      <c r="AJ51" s="116"/>
      <c r="AK51" s="44"/>
      <c r="AL51" s="28"/>
      <c r="AM51" s="39"/>
      <c r="AN51" s="43"/>
      <c r="AO51" s="39"/>
      <c r="AP51" s="38"/>
      <c r="AQ51" s="30"/>
      <c r="AR51" s="31"/>
      <c r="AS51" s="34"/>
      <c r="AT51" s="117"/>
      <c r="AU51" s="44"/>
      <c r="AV51" s="28"/>
      <c r="AW51" s="44"/>
      <c r="AX51" s="44"/>
      <c r="AY51" s="37"/>
      <c r="AZ51" s="38"/>
      <c r="BA51" s="34"/>
      <c r="BB51" s="44"/>
      <c r="BC51" s="38"/>
      <c r="BD51" s="34"/>
      <c r="BE51" s="44"/>
      <c r="BF51" s="44"/>
      <c r="BG51" s="37"/>
      <c r="BH51" s="38"/>
      <c r="BI51" s="34"/>
      <c r="BM51" s="118"/>
      <c r="BN51" s="37"/>
      <c r="BO51" s="37"/>
    </row>
    <row r="52" spans="1:67">
      <c r="A52" s="37"/>
      <c r="B52" s="34"/>
      <c r="C52" s="34"/>
      <c r="D52" s="37"/>
      <c r="E52" s="37"/>
      <c r="F52" s="37"/>
      <c r="G52" s="37"/>
      <c r="H52" s="37"/>
      <c r="I52" s="46"/>
      <c r="J52" s="205"/>
      <c r="K52" s="36"/>
      <c r="L52" s="44"/>
      <c r="M52" s="37"/>
      <c r="N52" s="114"/>
      <c r="O52" s="29"/>
      <c r="P52" s="44"/>
      <c r="Q52" s="37"/>
      <c r="R52" s="37"/>
      <c r="S52" s="28"/>
      <c r="T52" s="213"/>
      <c r="U52" s="37"/>
      <c r="V52" s="38"/>
      <c r="W52" s="29"/>
      <c r="X52" s="115"/>
      <c r="Y52" s="44"/>
      <c r="Z52" s="37"/>
      <c r="AA52" s="37"/>
      <c r="AB52" s="37"/>
      <c r="AC52" s="44"/>
      <c r="AD52" s="28"/>
      <c r="AE52" s="39"/>
      <c r="AF52" s="43"/>
      <c r="AG52" s="39"/>
      <c r="AH52" s="38"/>
      <c r="AI52" s="40"/>
      <c r="AJ52" s="116"/>
      <c r="AK52" s="44"/>
      <c r="AL52" s="28"/>
      <c r="AM52" s="39"/>
      <c r="AN52" s="43"/>
      <c r="AO52" s="39"/>
      <c r="AP52" s="38"/>
      <c r="AQ52" s="30"/>
      <c r="AR52" s="31"/>
      <c r="AS52" s="34"/>
      <c r="AT52" s="117"/>
      <c r="AU52" s="44"/>
      <c r="AV52" s="28"/>
      <c r="AW52" s="44"/>
      <c r="AX52" s="44"/>
      <c r="AY52" s="37"/>
      <c r="AZ52" s="38"/>
      <c r="BA52" s="34"/>
      <c r="BB52" s="44"/>
      <c r="BC52" s="38"/>
      <c r="BD52" s="34"/>
      <c r="BE52" s="44"/>
      <c r="BF52" s="44"/>
      <c r="BG52" s="37"/>
      <c r="BH52" s="38"/>
      <c r="BI52" s="34"/>
      <c r="BJ52" s="44"/>
      <c r="BK52" s="37"/>
      <c r="BL52" s="37"/>
      <c r="BM52" s="118"/>
      <c r="BN52" s="37"/>
      <c r="BO52" s="37"/>
    </row>
    <row r="53" spans="1:67">
      <c r="A53" s="37"/>
      <c r="B53" s="34"/>
      <c r="C53" s="34"/>
      <c r="D53" s="37"/>
      <c r="E53" s="37"/>
      <c r="F53" s="37"/>
      <c r="G53" s="37"/>
      <c r="H53" s="37"/>
      <c r="I53" s="46"/>
      <c r="J53" s="205"/>
      <c r="K53" s="36"/>
      <c r="L53" s="44"/>
      <c r="M53" s="37"/>
      <c r="N53" s="114"/>
      <c r="O53" s="29"/>
      <c r="P53" s="44"/>
      <c r="Q53" s="37"/>
      <c r="R53" s="37"/>
      <c r="S53" s="28"/>
      <c r="T53" s="213"/>
      <c r="U53" s="37"/>
      <c r="V53" s="38"/>
      <c r="W53" s="29"/>
      <c r="X53" s="115"/>
      <c r="Y53" s="44"/>
      <c r="Z53" s="37"/>
      <c r="AA53" s="37"/>
      <c r="AB53" s="37"/>
      <c r="AC53" s="44"/>
      <c r="AD53" s="28"/>
      <c r="AE53" s="39"/>
      <c r="AF53" s="43"/>
      <c r="AG53" s="39"/>
      <c r="AH53" s="38"/>
      <c r="AI53" s="40"/>
      <c r="AJ53" s="116"/>
      <c r="AK53" s="44"/>
      <c r="AL53" s="28"/>
      <c r="AM53" s="39"/>
      <c r="AN53" s="43"/>
      <c r="AO53" s="39"/>
      <c r="AP53" s="38"/>
      <c r="AQ53" s="30"/>
      <c r="AR53" s="31"/>
      <c r="AS53" s="34"/>
      <c r="AT53" s="117"/>
      <c r="AU53" s="44"/>
      <c r="AV53" s="28"/>
      <c r="AW53" s="44"/>
      <c r="AX53" s="44"/>
      <c r="AY53" s="37"/>
      <c r="AZ53" s="38"/>
      <c r="BA53" s="34"/>
      <c r="BB53" s="44"/>
      <c r="BC53" s="38"/>
      <c r="BD53" s="34"/>
      <c r="BE53" s="44"/>
      <c r="BF53" s="44"/>
      <c r="BG53" s="37"/>
      <c r="BH53" s="38"/>
      <c r="BI53" s="34"/>
      <c r="BJ53" s="44"/>
      <c r="BK53" s="37"/>
      <c r="BL53" s="37"/>
      <c r="BM53" s="118"/>
      <c r="BN53" s="37"/>
      <c r="BO53" s="37"/>
    </row>
    <row r="54" spans="1:67">
      <c r="A54" s="37"/>
      <c r="B54" s="34"/>
      <c r="C54" s="34"/>
      <c r="D54" s="37"/>
      <c r="E54" s="37"/>
      <c r="F54" s="37"/>
      <c r="G54" s="37"/>
      <c r="H54" s="37"/>
      <c r="I54" s="46"/>
      <c r="J54" s="205"/>
      <c r="K54" s="36"/>
      <c r="L54" s="44"/>
      <c r="M54" s="37"/>
      <c r="N54" s="114"/>
      <c r="O54" s="29"/>
      <c r="P54" s="44"/>
      <c r="Q54" s="37"/>
      <c r="R54" s="37"/>
      <c r="S54" s="28"/>
      <c r="T54" s="213"/>
      <c r="U54" s="37"/>
      <c r="V54" s="38"/>
      <c r="W54" s="29"/>
      <c r="X54" s="115"/>
      <c r="Y54" s="44"/>
      <c r="Z54" s="37"/>
      <c r="AA54" s="37"/>
      <c r="AB54" s="37"/>
      <c r="AC54" s="44"/>
      <c r="AD54" s="28"/>
      <c r="AE54" s="39"/>
      <c r="AF54" s="43"/>
      <c r="AG54" s="39"/>
      <c r="AH54" s="38"/>
      <c r="AI54" s="40"/>
      <c r="AJ54" s="116"/>
      <c r="AK54" s="44"/>
      <c r="AL54" s="28"/>
      <c r="AM54" s="39"/>
      <c r="AN54" s="43"/>
      <c r="AO54" s="39"/>
      <c r="AP54" s="38"/>
      <c r="AQ54" s="30"/>
      <c r="AR54" s="31"/>
      <c r="AS54" s="34"/>
      <c r="AT54" s="117"/>
      <c r="AU54" s="44"/>
      <c r="AV54" s="28"/>
      <c r="AW54" s="44"/>
      <c r="AX54" s="44"/>
      <c r="AY54" s="37"/>
      <c r="AZ54" s="38"/>
      <c r="BA54" s="34"/>
      <c r="BB54" s="44"/>
      <c r="BC54" s="38"/>
      <c r="BD54" s="34"/>
      <c r="BE54" s="44"/>
      <c r="BF54" s="44"/>
      <c r="BG54" s="37"/>
      <c r="BH54" s="38"/>
      <c r="BI54" s="34"/>
      <c r="BJ54" s="44"/>
      <c r="BK54" s="37"/>
      <c r="BL54" s="37"/>
      <c r="BM54" s="118"/>
      <c r="BN54" s="37"/>
      <c r="BO54" s="37"/>
    </row>
    <row r="55" spans="1:67">
      <c r="B55" s="34"/>
      <c r="C55" s="37"/>
      <c r="D55" s="37"/>
      <c r="E55" s="37"/>
      <c r="F55" s="37"/>
      <c r="G55" s="37"/>
      <c r="H55" s="37"/>
      <c r="I55" s="37"/>
      <c r="J55" s="205"/>
      <c r="K55" s="36"/>
      <c r="L55" s="44"/>
      <c r="M55" s="37"/>
      <c r="N55" s="37"/>
      <c r="O55" s="37"/>
      <c r="P55" s="44"/>
      <c r="Q55" s="37"/>
      <c r="R55" s="44"/>
      <c r="S55" s="37"/>
      <c r="T55" s="36"/>
      <c r="U55" s="37"/>
      <c r="V55" s="38"/>
      <c r="W55" s="37"/>
      <c r="X55" s="37"/>
      <c r="Y55" s="44"/>
      <c r="Z55" s="37"/>
      <c r="AA55" s="37"/>
      <c r="AB55" s="37"/>
      <c r="AC55" s="44"/>
      <c r="AD55" s="28"/>
      <c r="AE55" s="39"/>
      <c r="AF55" s="37"/>
      <c r="AG55" s="39"/>
      <c r="AH55" s="38"/>
      <c r="AI55" s="37"/>
      <c r="AJ55" s="37"/>
      <c r="AK55" s="44"/>
      <c r="AL55" s="28"/>
      <c r="AM55" s="39"/>
      <c r="AN55" s="37"/>
      <c r="AO55" s="39"/>
      <c r="AP55" s="38"/>
      <c r="AQ55" s="37"/>
      <c r="AR55" s="37"/>
      <c r="AS55" s="34"/>
      <c r="AT55" s="37"/>
      <c r="AU55" s="44"/>
      <c r="AV55" s="37"/>
      <c r="AW55" s="44"/>
      <c r="AX55" s="44"/>
      <c r="AY55" s="37"/>
      <c r="AZ55" s="38"/>
      <c r="BA55" s="34"/>
      <c r="BB55" s="44"/>
      <c r="BC55" s="38"/>
      <c r="BD55" s="34"/>
      <c r="BE55" s="44"/>
      <c r="BF55" s="44"/>
      <c r="BG55" s="37"/>
      <c r="BH55" s="38"/>
      <c r="BI55" s="34"/>
      <c r="BJ55" s="44"/>
      <c r="BK55" s="37"/>
      <c r="BL55" s="37"/>
      <c r="BM55" s="37"/>
      <c r="BN55" s="37"/>
      <c r="BO55" s="37"/>
    </row>
  </sheetData>
  <autoFilter ref="A1:BO55" xr:uid="{FCDFF5CD-5381-4E8B-8E05-80EDEDEAF4E2}">
    <sortState xmlns:xlrd2="http://schemas.microsoft.com/office/spreadsheetml/2017/richdata2" ref="A2:BO55">
      <sortCondition ref="B1:B55"/>
    </sortState>
  </autoFilter>
  <sortState xmlns:xlrd2="http://schemas.microsoft.com/office/spreadsheetml/2017/richdata2" ref="A2:BO42">
    <sortCondition ref="B2:B42"/>
  </sortState>
  <conditionalFormatting sqref="BM1:BN1 BM3:BM41 BM43:BM54">
    <cfRule type="containsText" dxfId="0" priority="1" operator="containsText" text="auto">
      <formula>NOT(ISERROR(SEARCH("auto",BM1)))</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20C8-C3F8-4EE4-B9CE-6045FFD64B1D}">
  <dimension ref="A1:H21"/>
  <sheetViews>
    <sheetView workbookViewId="0">
      <selection activeCell="I23" sqref="I23"/>
    </sheetView>
  </sheetViews>
  <sheetFormatPr defaultColWidth="8.85546875" defaultRowHeight="15"/>
  <cols>
    <col min="1" max="1" width="37.42578125" customWidth="1"/>
    <col min="2" max="2" width="20.28515625" bestFit="1" customWidth="1"/>
    <col min="3" max="3" width="10.28515625" customWidth="1"/>
    <col min="4" max="4" width="12.85546875" bestFit="1" customWidth="1"/>
    <col min="5" max="5" width="11.5703125" customWidth="1"/>
    <col min="6" max="6" width="14" customWidth="1"/>
    <col min="7" max="7" width="16.42578125" bestFit="1" customWidth="1"/>
  </cols>
  <sheetData>
    <row r="1" spans="1:8" ht="21" customHeight="1">
      <c r="A1" s="75"/>
      <c r="B1" s="82" t="s">
        <v>70</v>
      </c>
      <c r="C1" s="401" t="s">
        <v>164</v>
      </c>
      <c r="D1" s="402"/>
      <c r="E1" s="403" t="s">
        <v>165</v>
      </c>
      <c r="F1" s="404"/>
    </row>
    <row r="2" spans="1:8" ht="30.75" thickBot="1">
      <c r="A2" s="76">
        <v>2016</v>
      </c>
      <c r="B2" s="77" t="s">
        <v>166</v>
      </c>
      <c r="C2" s="78" t="s">
        <v>167</v>
      </c>
      <c r="D2" s="79" t="s">
        <v>168</v>
      </c>
      <c r="E2" s="80" t="s">
        <v>167</v>
      </c>
      <c r="F2" s="81" t="s">
        <v>168</v>
      </c>
      <c r="H2" s="50"/>
    </row>
    <row r="3" spans="1:8">
      <c r="A3" s="53" t="s">
        <v>169</v>
      </c>
      <c r="B3" s="60"/>
      <c r="C3" s="54">
        <v>9.5000000000000001E-2</v>
      </c>
      <c r="D3" s="55">
        <v>6.8900000000000003E-2</v>
      </c>
      <c r="E3" s="56">
        <v>6.7900000000000002E-2</v>
      </c>
      <c r="F3" s="57">
        <v>0.16250000000000001</v>
      </c>
      <c r="H3" s="47"/>
    </row>
    <row r="4" spans="1:8" ht="17.25">
      <c r="A4" s="58" t="s">
        <v>170</v>
      </c>
      <c r="B4" s="52" t="s">
        <v>171</v>
      </c>
      <c r="C4" s="63"/>
      <c r="D4" s="64"/>
      <c r="E4" s="65"/>
      <c r="F4" s="66"/>
      <c r="H4" s="47"/>
    </row>
    <row r="5" spans="1:8" ht="15.75">
      <c r="A5" s="58" t="s">
        <v>172</v>
      </c>
      <c r="B5" s="61"/>
      <c r="C5" s="71">
        <f>C3*1.5</f>
        <v>0.14250000000000002</v>
      </c>
      <c r="D5" s="72">
        <f>D3*1.5</f>
        <v>0.10335</v>
      </c>
      <c r="E5" s="69"/>
      <c r="F5" s="70"/>
      <c r="H5" s="51"/>
    </row>
    <row r="6" spans="1:8" ht="16.5" thickBot="1">
      <c r="A6" s="59" t="s">
        <v>173</v>
      </c>
      <c r="B6" s="62"/>
      <c r="C6" s="67"/>
      <c r="D6" s="68"/>
      <c r="E6" s="73">
        <f>E3*1.5</f>
        <v>0.10185</v>
      </c>
      <c r="F6" s="74">
        <f>F3*0.5</f>
        <v>8.1250000000000003E-2</v>
      </c>
      <c r="H6" s="48"/>
    </row>
    <row r="7" spans="1:8">
      <c r="C7" s="47"/>
      <c r="D7" s="47"/>
      <c r="E7" s="47"/>
      <c r="F7" s="47"/>
      <c r="H7" s="47"/>
    </row>
    <row r="8" spans="1:8">
      <c r="A8" s="49" t="s">
        <v>174</v>
      </c>
    </row>
    <row r="10" spans="1:8">
      <c r="A10" s="111" t="s">
        <v>175</v>
      </c>
    </row>
    <row r="11" spans="1:8">
      <c r="A11" s="112" t="s">
        <v>176</v>
      </c>
    </row>
    <row r="12" spans="1:8">
      <c r="A12" s="112" t="s">
        <v>177</v>
      </c>
    </row>
    <row r="13" spans="1:8">
      <c r="A13" s="113" t="s">
        <v>178</v>
      </c>
    </row>
    <row r="14" spans="1:8">
      <c r="A14" s="112" t="s">
        <v>179</v>
      </c>
    </row>
    <row r="15" spans="1:8" ht="15.75" thickBot="1"/>
    <row r="16" spans="1:8" ht="15.75">
      <c r="A16" s="75"/>
      <c r="B16" s="82" t="s">
        <v>70</v>
      </c>
      <c r="C16" s="401" t="s">
        <v>164</v>
      </c>
      <c r="D16" s="402"/>
      <c r="E16" s="403" t="s">
        <v>165</v>
      </c>
      <c r="F16" s="404"/>
    </row>
    <row r="17" spans="1:6" ht="30.75" thickBot="1">
      <c r="A17" s="76">
        <v>2021</v>
      </c>
      <c r="B17" s="77" t="s">
        <v>166</v>
      </c>
      <c r="C17" s="78" t="s">
        <v>167</v>
      </c>
      <c r="D17" s="79" t="s">
        <v>168</v>
      </c>
      <c r="E17" s="80" t="s">
        <v>167</v>
      </c>
      <c r="F17" s="81" t="s">
        <v>168</v>
      </c>
    </row>
    <row r="18" spans="1:6">
      <c r="A18" s="53" t="s">
        <v>169</v>
      </c>
      <c r="B18" s="60"/>
      <c r="C18" s="54">
        <v>8.2699999999999996E-2</v>
      </c>
      <c r="D18" s="129">
        <v>6.1699999999999998E-2</v>
      </c>
      <c r="E18" s="56">
        <v>4.9000000000000002E-2</v>
      </c>
      <c r="F18" s="129">
        <v>0.10199999999999999</v>
      </c>
    </row>
    <row r="19" spans="1:6" ht="17.25">
      <c r="A19" s="58" t="s">
        <v>170</v>
      </c>
      <c r="B19" s="52" t="s">
        <v>171</v>
      </c>
      <c r="C19" s="63"/>
      <c r="D19" s="64"/>
      <c r="E19" s="65"/>
      <c r="F19" s="66"/>
    </row>
    <row r="20" spans="1:6" ht="15.75">
      <c r="A20" s="58" t="s">
        <v>172</v>
      </c>
      <c r="B20" s="61"/>
      <c r="C20" s="71">
        <f>C18*1.5</f>
        <v>0.12404999999999999</v>
      </c>
      <c r="D20" s="72">
        <f>D18*1.5</f>
        <v>9.2549999999999993E-2</v>
      </c>
      <c r="E20" s="69"/>
      <c r="F20" s="70"/>
    </row>
    <row r="21" spans="1:6" ht="16.5" thickBot="1">
      <c r="A21" s="59" t="s">
        <v>173</v>
      </c>
      <c r="B21" s="62"/>
      <c r="C21" s="67"/>
      <c r="D21" s="68"/>
      <c r="E21" s="73">
        <f>E18*1.5</f>
        <v>7.350000000000001E-2</v>
      </c>
      <c r="F21" s="74">
        <f>F18*0.5</f>
        <v>5.0999999999999997E-2</v>
      </c>
    </row>
  </sheetData>
  <mergeCells count="4">
    <mergeCell ref="C1:D1"/>
    <mergeCell ref="E1:F1"/>
    <mergeCell ref="C16:D16"/>
    <mergeCell ref="E16:F16"/>
  </mergeCells>
  <hyperlinks>
    <hyperlink ref="A13" r:id="rId1" display="“T9” updates this method to calculate floors using total raw count sums to arrive at CMA thresholds. This method matches that used by Statistics Canada. " xr:uid="{9AE450A8-F760-4A11-980B-281CB7D5519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560F-7254-4332-A7BC-7F134CF40EB8}">
  <dimension ref="A1:AG24"/>
  <sheetViews>
    <sheetView topLeftCell="A2" zoomScaleNormal="100" workbookViewId="0">
      <selection activeCell="O18" sqref="O18"/>
    </sheetView>
  </sheetViews>
  <sheetFormatPr defaultRowHeight="15"/>
  <cols>
    <col min="1" max="1" width="13.7109375" style="232" customWidth="1"/>
    <col min="2" max="13" width="10.7109375" style="232" customWidth="1"/>
    <col min="14" max="16384" width="9.140625" style="232"/>
  </cols>
  <sheetData>
    <row r="1" spans="1:33" ht="67.5" customHeight="1" thickBot="1">
      <c r="O1" s="409" t="s">
        <v>332</v>
      </c>
      <c r="P1" s="410"/>
      <c r="Q1" s="410"/>
      <c r="R1" s="410"/>
      <c r="S1" s="410"/>
      <c r="T1" s="410"/>
      <c r="U1" s="410"/>
      <c r="V1" s="411"/>
    </row>
    <row r="2" spans="1:33" ht="60.75" thickBot="1">
      <c r="A2" s="306" t="s">
        <v>109</v>
      </c>
      <c r="B2" s="305" t="s">
        <v>19</v>
      </c>
      <c r="C2" s="304" t="s">
        <v>331</v>
      </c>
      <c r="D2" s="305" t="s">
        <v>16</v>
      </c>
      <c r="E2" s="304" t="s">
        <v>330</v>
      </c>
      <c r="F2" s="327" t="s">
        <v>15</v>
      </c>
      <c r="G2" s="326" t="s">
        <v>329</v>
      </c>
      <c r="H2" s="327" t="s">
        <v>328</v>
      </c>
      <c r="I2" s="304" t="s">
        <v>327</v>
      </c>
      <c r="J2" s="327" t="s">
        <v>20</v>
      </c>
      <c r="K2" s="326" t="s">
        <v>326</v>
      </c>
      <c r="L2" s="302" t="s">
        <v>325</v>
      </c>
      <c r="M2" s="326" t="s">
        <v>324</v>
      </c>
      <c r="O2" s="412"/>
      <c r="P2" s="413"/>
      <c r="Q2" s="413"/>
      <c r="R2" s="413"/>
      <c r="S2" s="413"/>
      <c r="T2" s="413"/>
      <c r="U2" s="413"/>
      <c r="V2" s="414"/>
    </row>
    <row r="3" spans="1:33">
      <c r="A3" s="298" t="s">
        <v>68</v>
      </c>
      <c r="B3" s="296">
        <v>24110</v>
      </c>
      <c r="C3" s="297">
        <f>B3/$B$8</f>
        <v>0.15824571076018326</v>
      </c>
      <c r="D3" s="296">
        <v>22942</v>
      </c>
      <c r="E3" s="294">
        <f>D3/$D$8</f>
        <v>0.14234217465487825</v>
      </c>
      <c r="F3" s="293">
        <v>25692</v>
      </c>
      <c r="G3" s="291">
        <f>F3/F8</f>
        <v>0.1488994239217368</v>
      </c>
      <c r="H3" s="295">
        <f>D3-B3</f>
        <v>-1168</v>
      </c>
      <c r="I3" s="294">
        <f>(D3-B3)/B3</f>
        <v>-4.8444628784736626E-2</v>
      </c>
      <c r="J3" s="293">
        <f>F3-D3</f>
        <v>2750</v>
      </c>
      <c r="K3" s="291">
        <f>J3/D3</f>
        <v>0.11986749193618691</v>
      </c>
      <c r="L3" s="292">
        <f>H3/H8</f>
        <v>-0.13247136214131791</v>
      </c>
      <c r="M3" s="291">
        <f>J3/J8</f>
        <v>0.24184328555096299</v>
      </c>
      <c r="O3" s="415"/>
      <c r="P3" s="416"/>
      <c r="Q3" s="416"/>
      <c r="R3" s="416"/>
      <c r="S3" s="416"/>
      <c r="T3" s="416"/>
      <c r="U3" s="416"/>
      <c r="V3" s="417"/>
      <c r="W3" s="262"/>
      <c r="X3" s="262"/>
    </row>
    <row r="4" spans="1:33">
      <c r="A4" s="290" t="s">
        <v>67</v>
      </c>
      <c r="B4" s="288">
        <v>24142</v>
      </c>
      <c r="C4" s="289">
        <f>B4/$B$8</f>
        <v>0.15845574239619842</v>
      </c>
      <c r="D4" s="288">
        <v>24153</v>
      </c>
      <c r="E4" s="285">
        <f>D4/$D$8</f>
        <v>0.14985574685900419</v>
      </c>
      <c r="F4" s="284">
        <v>24695</v>
      </c>
      <c r="G4" s="287">
        <f>F4/F8</f>
        <v>0.14312125462195588</v>
      </c>
      <c r="H4" s="286">
        <f>D4-B4</f>
        <v>11</v>
      </c>
      <c r="I4" s="285">
        <f>(D4-B4)/B4</f>
        <v>4.5563747825366578E-4</v>
      </c>
      <c r="J4" s="284">
        <f>F4-D4</f>
        <v>542</v>
      </c>
      <c r="K4" s="282">
        <f>J4/D4</f>
        <v>2.2440276570198318E-2</v>
      </c>
      <c r="L4" s="283">
        <f>H4/H8</f>
        <v>1.24758988318022E-3</v>
      </c>
      <c r="M4" s="282">
        <f>J4/J8</f>
        <v>4.7665113006771613E-2</v>
      </c>
      <c r="P4" s="263"/>
      <c r="Q4" s="252"/>
      <c r="R4" s="263"/>
      <c r="S4" s="249"/>
      <c r="T4" s="250"/>
      <c r="U4" s="249"/>
      <c r="V4" s="249"/>
      <c r="W4" s="262"/>
      <c r="X4" s="262"/>
    </row>
    <row r="5" spans="1:33">
      <c r="A5" s="281" t="s">
        <v>66</v>
      </c>
      <c r="B5" s="279">
        <v>67178</v>
      </c>
      <c r="C5" s="280">
        <f>B5/$B$8</f>
        <v>0.44092203888210663</v>
      </c>
      <c r="D5" s="279">
        <v>77323</v>
      </c>
      <c r="E5" s="276">
        <f>D5/$D$8</f>
        <v>0.4797456181169536</v>
      </c>
      <c r="F5" s="275">
        <v>83163</v>
      </c>
      <c r="G5" s="273">
        <f>F5/F8</f>
        <v>0.48197582094050284</v>
      </c>
      <c r="H5" s="277">
        <f>D5-B5</f>
        <v>10145</v>
      </c>
      <c r="I5" s="276">
        <f>(D5-B5)/B5</f>
        <v>0.15101670189645419</v>
      </c>
      <c r="J5" s="275">
        <f>F5-D5</f>
        <v>5840</v>
      </c>
      <c r="K5" s="273">
        <f>J5/D5</f>
        <v>7.5527333393686225E-2</v>
      </c>
      <c r="L5" s="274">
        <f>H5/H8</f>
        <v>1.1506181240784847</v>
      </c>
      <c r="M5" s="273">
        <f>J5/J8</f>
        <v>0.51358719549731768</v>
      </c>
      <c r="P5" s="263"/>
      <c r="Q5" s="252"/>
      <c r="R5" s="263"/>
      <c r="S5" s="249"/>
      <c r="T5" s="250"/>
      <c r="U5" s="249"/>
      <c r="V5" s="249"/>
      <c r="W5" s="262"/>
      <c r="X5" s="262"/>
    </row>
    <row r="6" spans="1:33">
      <c r="A6" s="272" t="s">
        <v>70</v>
      </c>
      <c r="B6" s="270">
        <v>36461</v>
      </c>
      <c r="C6" s="271">
        <f>B6/$B$8</f>
        <v>0.23931135877341525</v>
      </c>
      <c r="D6" s="270">
        <v>36757</v>
      </c>
      <c r="E6" s="267">
        <f>D6/$D$8</f>
        <v>0.22805646036916397</v>
      </c>
      <c r="F6" s="266">
        <v>38996</v>
      </c>
      <c r="G6" s="264">
        <f>F6/F8</f>
        <v>0.22600350051580448</v>
      </c>
      <c r="H6" s="268">
        <f>D6-B6</f>
        <v>296</v>
      </c>
      <c r="I6" s="267">
        <f>(D6-B6)/B6</f>
        <v>8.1182633498806944E-3</v>
      </c>
      <c r="J6" s="266">
        <f>F6-D6</f>
        <v>2239</v>
      </c>
      <c r="K6" s="264">
        <f>J6/D6</f>
        <v>6.0913567483744595E-2</v>
      </c>
      <c r="L6" s="265">
        <f>H6/H8</f>
        <v>3.3571509583758645E-2</v>
      </c>
      <c r="M6" s="264">
        <f>J6/J8</f>
        <v>0.19690440594494768</v>
      </c>
      <c r="P6" s="263"/>
      <c r="Q6" s="252"/>
      <c r="R6" s="263"/>
      <c r="S6" s="249"/>
      <c r="T6" s="250"/>
      <c r="U6" s="249"/>
      <c r="V6" s="249"/>
      <c r="W6" s="262"/>
      <c r="X6" s="262"/>
    </row>
    <row r="7" spans="1:33" ht="15.75" thickBot="1">
      <c r="A7" s="261" t="s">
        <v>126</v>
      </c>
      <c r="B7" s="259">
        <v>467</v>
      </c>
      <c r="C7" s="260">
        <f>B7/B8</f>
        <v>3.0651491880964569E-3</v>
      </c>
      <c r="D7" s="325">
        <v>0</v>
      </c>
      <c r="E7" s="257">
        <f>D7/D8</f>
        <v>0</v>
      </c>
      <c r="F7" s="256">
        <v>0</v>
      </c>
      <c r="G7" s="253"/>
      <c r="H7" s="258"/>
      <c r="I7" s="257"/>
      <c r="J7" s="256"/>
      <c r="K7" s="255"/>
      <c r="L7" s="254">
        <f>H7/H8</f>
        <v>0</v>
      </c>
      <c r="M7" s="253"/>
      <c r="P7" s="251"/>
      <c r="Q7" s="252"/>
      <c r="R7" s="251"/>
      <c r="S7" s="249"/>
      <c r="T7" s="250"/>
      <c r="U7" s="249"/>
      <c r="V7" s="249"/>
      <c r="W7" s="262"/>
    </row>
    <row r="8" spans="1:33" ht="15.75" thickBot="1">
      <c r="A8" s="248" t="s">
        <v>304</v>
      </c>
      <c r="B8" s="246">
        <f>SUM(B3:B7)</f>
        <v>152358</v>
      </c>
      <c r="C8" s="247"/>
      <c r="D8" s="246">
        <f>SUM(D3:D7)</f>
        <v>161175</v>
      </c>
      <c r="E8" s="245"/>
      <c r="F8" s="318">
        <f>SUM(F3:F6)</f>
        <v>172546</v>
      </c>
      <c r="G8" s="316"/>
      <c r="H8" s="319">
        <f>D8-B8</f>
        <v>8817</v>
      </c>
      <c r="I8" s="243">
        <f>(D8-B8)/B8</f>
        <v>5.7870279210806126E-2</v>
      </c>
      <c r="J8" s="318">
        <f>SUM(J3:J6)</f>
        <v>11371</v>
      </c>
      <c r="K8" s="317">
        <f>J8/D8</f>
        <v>7.0550643710252825E-2</v>
      </c>
      <c r="L8" s="240"/>
      <c r="M8" s="316"/>
      <c r="O8" s="236"/>
      <c r="P8" s="237"/>
      <c r="Q8" s="238"/>
      <c r="R8" s="237"/>
      <c r="S8" s="236"/>
      <c r="T8" s="235"/>
      <c r="U8" s="234"/>
      <c r="V8" s="233"/>
    </row>
    <row r="9" spans="1:33" ht="15.75" thickBot="1">
      <c r="A9" s="315"/>
      <c r="B9" s="313"/>
      <c r="C9" s="314"/>
      <c r="D9" s="313"/>
      <c r="E9" s="312"/>
      <c r="F9" s="309"/>
      <c r="G9" s="307"/>
      <c r="H9" s="311"/>
      <c r="I9" s="310"/>
      <c r="J9" s="309"/>
      <c r="K9" s="307"/>
      <c r="L9" s="308"/>
      <c r="M9" s="307"/>
    </row>
    <row r="10" spans="1:33" ht="75.75" thickBot="1">
      <c r="A10" s="306" t="s">
        <v>109</v>
      </c>
      <c r="B10" s="305" t="s">
        <v>30</v>
      </c>
      <c r="C10" s="304" t="s">
        <v>323</v>
      </c>
      <c r="D10" s="305" t="s">
        <v>28</v>
      </c>
      <c r="E10" s="304" t="s">
        <v>322</v>
      </c>
      <c r="F10" s="303" t="s">
        <v>27</v>
      </c>
      <c r="G10" s="301" t="s">
        <v>321</v>
      </c>
      <c r="H10" s="303" t="s">
        <v>320</v>
      </c>
      <c r="I10" s="304" t="s">
        <v>319</v>
      </c>
      <c r="J10" s="303" t="s">
        <v>318</v>
      </c>
      <c r="K10" s="301" t="s">
        <v>317</v>
      </c>
      <c r="L10" s="302" t="s">
        <v>316</v>
      </c>
      <c r="M10" s="301" t="s">
        <v>315</v>
      </c>
      <c r="O10" s="300"/>
      <c r="P10" s="299"/>
      <c r="Q10" s="299"/>
      <c r="R10" s="299"/>
      <c r="S10" s="299"/>
      <c r="T10" s="299"/>
      <c r="U10" s="324"/>
      <c r="V10" s="299"/>
      <c r="AD10" s="405"/>
      <c r="AE10" s="406"/>
      <c r="AF10" s="407"/>
      <c r="AG10" s="408"/>
    </row>
    <row r="11" spans="1:33">
      <c r="A11" s="298" t="s">
        <v>68</v>
      </c>
      <c r="B11" s="296">
        <v>15621</v>
      </c>
      <c r="C11" s="297">
        <f>B11/$B$16</f>
        <v>0.22314757938945473</v>
      </c>
      <c r="D11" s="296">
        <v>16849</v>
      </c>
      <c r="E11" s="294">
        <f>D11/$D$16</f>
        <v>0.21832765345392818</v>
      </c>
      <c r="F11" s="293">
        <v>17242</v>
      </c>
      <c r="G11" s="291">
        <f>F11/F16</f>
        <v>0.21298252115372737</v>
      </c>
      <c r="H11" s="295">
        <f>D11-B11</f>
        <v>1228</v>
      </c>
      <c r="I11" s="294">
        <f>(D11-B11)/B11</f>
        <v>7.8612124703924202E-2</v>
      </c>
      <c r="J11" s="293">
        <f>F11-D11</f>
        <v>393</v>
      </c>
      <c r="K11" s="291">
        <f>J11/D11</f>
        <v>2.3324826399192831E-2</v>
      </c>
      <c r="L11" s="292">
        <f>H11/H16</f>
        <v>0.17126917712691772</v>
      </c>
      <c r="M11" s="291">
        <f>J11/J16</f>
        <v>0.10391327340031729</v>
      </c>
      <c r="N11" s="262"/>
      <c r="P11" s="263"/>
      <c r="Q11" s="252"/>
      <c r="R11" s="323"/>
      <c r="S11" s="321"/>
      <c r="T11" s="262"/>
      <c r="U11" s="320"/>
      <c r="V11" s="249"/>
      <c r="W11" s="262"/>
      <c r="X11" s="262"/>
    </row>
    <row r="12" spans="1:33">
      <c r="A12" s="290" t="s">
        <v>67</v>
      </c>
      <c r="B12" s="288">
        <v>11988</v>
      </c>
      <c r="C12" s="289">
        <f>B12/$B$16</f>
        <v>0.17124980357984657</v>
      </c>
      <c r="D12" s="288">
        <v>12458</v>
      </c>
      <c r="E12" s="285">
        <f>D12/$D$16</f>
        <v>0.1614295155041271</v>
      </c>
      <c r="F12" s="284">
        <v>12573</v>
      </c>
      <c r="G12" s="287">
        <f>F12/F16</f>
        <v>0.15530850472484714</v>
      </c>
      <c r="H12" s="286">
        <f>D12-B12</f>
        <v>470</v>
      </c>
      <c r="I12" s="285">
        <f>(D12-B12)/B12</f>
        <v>3.920587253920587E-2</v>
      </c>
      <c r="J12" s="284">
        <f>F12-D12</f>
        <v>115</v>
      </c>
      <c r="K12" s="282">
        <f>J12/D12</f>
        <v>9.2310162144806553E-3</v>
      </c>
      <c r="L12" s="283">
        <f>H12/H16</f>
        <v>6.555090655509066E-2</v>
      </c>
      <c r="M12" s="282">
        <f>J12/J16</f>
        <v>3.0407191961924908E-2</v>
      </c>
      <c r="N12" s="262"/>
      <c r="P12" s="263"/>
      <c r="Q12" s="252"/>
      <c r="R12" s="323"/>
      <c r="S12" s="321"/>
      <c r="U12" s="320"/>
      <c r="V12" s="249"/>
      <c r="W12" s="262"/>
      <c r="X12" s="262"/>
    </row>
    <row r="13" spans="1:33">
      <c r="A13" s="281" t="s">
        <v>66</v>
      </c>
      <c r="B13" s="279">
        <v>26093</v>
      </c>
      <c r="C13" s="280">
        <f>B13/$B$16</f>
        <v>0.37274116823564707</v>
      </c>
      <c r="D13" s="279">
        <v>31134</v>
      </c>
      <c r="E13" s="276">
        <f>D13/$D$16</f>
        <v>0.40343125186269807</v>
      </c>
      <c r="F13" s="275">
        <v>34132</v>
      </c>
      <c r="G13" s="273">
        <f>F13/F16</f>
        <v>0.4216169476869866</v>
      </c>
      <c r="H13" s="277">
        <f>D13-B13</f>
        <v>5041</v>
      </c>
      <c r="I13" s="276">
        <f>(D13-B13)/B13</f>
        <v>0.19319357682136973</v>
      </c>
      <c r="J13" s="275">
        <f>F13-D13</f>
        <v>2998</v>
      </c>
      <c r="K13" s="273">
        <f>J13/D13</f>
        <v>9.6293441253934603E-2</v>
      </c>
      <c r="L13" s="274">
        <f>H13/H16</f>
        <v>0.70306834030683407</v>
      </c>
      <c r="M13" s="273">
        <f>J13/J16</f>
        <v>0.79270227392913806</v>
      </c>
      <c r="N13" s="262"/>
      <c r="P13" s="263"/>
      <c r="Q13" s="252"/>
      <c r="R13" s="323"/>
      <c r="S13" s="321"/>
      <c r="U13" s="320"/>
      <c r="V13" s="249"/>
      <c r="W13" s="262"/>
      <c r="X13" s="262"/>
    </row>
    <row r="14" spans="1:33">
      <c r="A14" s="272" t="s">
        <v>70</v>
      </c>
      <c r="B14" s="270">
        <v>16301</v>
      </c>
      <c r="C14" s="271">
        <f>B14/$B$16</f>
        <v>0.23286144879505163</v>
      </c>
      <c r="D14" s="270">
        <v>16732</v>
      </c>
      <c r="E14" s="267">
        <f>D14/$D$16</f>
        <v>0.21681157917924662</v>
      </c>
      <c r="F14" s="266">
        <v>17008</v>
      </c>
      <c r="G14" s="264">
        <f>F14/F16</f>
        <v>0.21009202643443889</v>
      </c>
      <c r="H14" s="268">
        <f>D14-B14</f>
        <v>431</v>
      </c>
      <c r="I14" s="267">
        <f>(D14-B14)/B14</f>
        <v>2.6440095699650328E-2</v>
      </c>
      <c r="J14" s="266">
        <f>F14-D14</f>
        <v>276</v>
      </c>
      <c r="K14" s="264">
        <f>J14/D14</f>
        <v>1.6495338273966053E-2</v>
      </c>
      <c r="L14" s="265">
        <f>H14/H16</f>
        <v>6.0111576011157603E-2</v>
      </c>
      <c r="M14" s="264">
        <f>J14/J16</f>
        <v>7.2977260708619776E-2</v>
      </c>
      <c r="N14" s="262"/>
      <c r="P14" s="263"/>
      <c r="Q14" s="252"/>
      <c r="R14" s="323"/>
      <c r="S14" s="321"/>
      <c r="U14" s="320"/>
      <c r="V14" s="249"/>
      <c r="X14" s="262"/>
    </row>
    <row r="15" spans="1:33" ht="15.75" thickBot="1">
      <c r="A15" s="261" t="s">
        <v>126</v>
      </c>
      <c r="B15" s="259">
        <v>0</v>
      </c>
      <c r="C15" s="260"/>
      <c r="D15" s="259">
        <v>0</v>
      </c>
      <c r="E15" s="257"/>
      <c r="F15" s="256">
        <v>0</v>
      </c>
      <c r="G15" s="253"/>
      <c r="H15" s="258"/>
      <c r="I15" s="257"/>
      <c r="J15" s="256"/>
      <c r="K15" s="255"/>
      <c r="L15" s="254"/>
      <c r="M15" s="253"/>
      <c r="N15" s="262"/>
      <c r="P15" s="251"/>
      <c r="Q15" s="252"/>
      <c r="R15" s="322"/>
      <c r="S15" s="321"/>
      <c r="U15" s="320"/>
      <c r="V15" s="249"/>
    </row>
    <row r="16" spans="1:33" ht="15" customHeight="1" thickBot="1">
      <c r="A16" s="248" t="s">
        <v>304</v>
      </c>
      <c r="B16" s="246">
        <f>SUM(B11:B15)</f>
        <v>70003</v>
      </c>
      <c r="C16" s="247"/>
      <c r="D16" s="246">
        <f>SUM(D11:D15)</f>
        <v>77173</v>
      </c>
      <c r="E16" s="245"/>
      <c r="F16" s="318">
        <f>SUM(F11:F15)</f>
        <v>80955</v>
      </c>
      <c r="G16" s="316"/>
      <c r="H16" s="319">
        <f>D16-B16</f>
        <v>7170</v>
      </c>
      <c r="I16" s="243">
        <f>(D16-B16)/B16</f>
        <v>0.10242418182077911</v>
      </c>
      <c r="J16" s="318">
        <f>SUM(J11:J14)</f>
        <v>3782</v>
      </c>
      <c r="K16" s="317">
        <f>J16/D16</f>
        <v>4.9006776981586828E-2</v>
      </c>
      <c r="L16" s="240"/>
      <c r="M16" s="316"/>
      <c r="O16" s="236"/>
      <c r="P16" s="237"/>
      <c r="Q16" s="238"/>
      <c r="R16" s="237"/>
      <c r="S16" s="236"/>
      <c r="T16" s="235"/>
      <c r="U16" s="234"/>
      <c r="V16" s="233"/>
    </row>
    <row r="17" spans="1:24" ht="15.75" thickBot="1">
      <c r="A17" s="315"/>
      <c r="B17" s="313"/>
      <c r="C17" s="314"/>
      <c r="D17" s="313"/>
      <c r="E17" s="312"/>
      <c r="F17" s="309"/>
      <c r="G17" s="307"/>
      <c r="H17" s="311"/>
      <c r="I17" s="310"/>
      <c r="J17" s="309"/>
      <c r="K17" s="307"/>
      <c r="L17" s="308"/>
      <c r="M17" s="307"/>
    </row>
    <row r="18" spans="1:24" ht="90.75" thickBot="1">
      <c r="A18" s="306" t="s">
        <v>109</v>
      </c>
      <c r="B18" s="305" t="s">
        <v>314</v>
      </c>
      <c r="C18" s="304" t="s">
        <v>313</v>
      </c>
      <c r="D18" s="305" t="s">
        <v>36</v>
      </c>
      <c r="E18" s="304" t="s">
        <v>312</v>
      </c>
      <c r="F18" s="303" t="s">
        <v>35</v>
      </c>
      <c r="G18" s="301" t="s">
        <v>311</v>
      </c>
      <c r="H18" s="303" t="s">
        <v>310</v>
      </c>
      <c r="I18" s="304" t="s">
        <v>309</v>
      </c>
      <c r="J18" s="303" t="s">
        <v>308</v>
      </c>
      <c r="K18" s="301" t="s">
        <v>307</v>
      </c>
      <c r="L18" s="302" t="s">
        <v>306</v>
      </c>
      <c r="M18" s="301" t="s">
        <v>305</v>
      </c>
      <c r="O18" s="300"/>
      <c r="P18" s="299"/>
      <c r="Q18" s="299"/>
      <c r="R18" s="299"/>
      <c r="S18" s="299"/>
      <c r="T18" s="299"/>
      <c r="U18" s="299"/>
      <c r="V18" s="299"/>
    </row>
    <row r="19" spans="1:24">
      <c r="A19" s="298" t="s">
        <v>68</v>
      </c>
      <c r="B19" s="296">
        <v>12333</v>
      </c>
      <c r="C19" s="297">
        <f>B19/$B$24</f>
        <v>0.19886482738603931</v>
      </c>
      <c r="D19" s="296">
        <v>11941</v>
      </c>
      <c r="E19" s="294">
        <f>D19/$D$24</f>
        <v>0.17582271957594051</v>
      </c>
      <c r="F19" s="293">
        <v>13515</v>
      </c>
      <c r="G19" s="291">
        <f>F19/F24</f>
        <v>0.18386254183331974</v>
      </c>
      <c r="H19" s="295">
        <f>D19-B19</f>
        <v>-392</v>
      </c>
      <c r="I19" s="294">
        <f>(D19-B19)/B19</f>
        <v>-3.1784642828184544E-2</v>
      </c>
      <c r="J19" s="293">
        <f>F19-D19</f>
        <v>1574</v>
      </c>
      <c r="K19" s="291">
        <f>J19/D19</f>
        <v>0.13181475588309186</v>
      </c>
      <c r="L19" s="292">
        <f>H19/H24</f>
        <v>-6.646320786707359E-2</v>
      </c>
      <c r="M19" s="291">
        <f>J19/J24</f>
        <v>0.28152387766052583</v>
      </c>
      <c r="P19" s="263"/>
      <c r="Q19" s="252"/>
      <c r="R19" s="263"/>
      <c r="S19" s="249"/>
      <c r="T19" s="250"/>
      <c r="U19" s="249"/>
      <c r="V19" s="249"/>
      <c r="W19" s="262"/>
      <c r="X19" s="262"/>
    </row>
    <row r="20" spans="1:24">
      <c r="A20" s="290" t="s">
        <v>67</v>
      </c>
      <c r="B20" s="288">
        <v>11374</v>
      </c>
      <c r="C20" s="289">
        <f>B20/$B$24</f>
        <v>0.18340132544302368</v>
      </c>
      <c r="D20" s="288">
        <v>11770</v>
      </c>
      <c r="E20" s="285">
        <f>D20/$D$24</f>
        <v>0.173304866377089</v>
      </c>
      <c r="F20" s="284">
        <v>12014</v>
      </c>
      <c r="G20" s="287">
        <f>F20/F24</f>
        <v>0.16344244007291922</v>
      </c>
      <c r="H20" s="286">
        <f>D20-B20</f>
        <v>396</v>
      </c>
      <c r="I20" s="285">
        <f>(D20-B20)/B20</f>
        <v>3.4816247582205029E-2</v>
      </c>
      <c r="J20" s="284">
        <f>F20-D20</f>
        <v>244</v>
      </c>
      <c r="K20" s="282">
        <f>J20/D20</f>
        <v>2.0730671197960918E-2</v>
      </c>
      <c r="L20" s="283">
        <f>H20/H24</f>
        <v>6.7141403865717195E-2</v>
      </c>
      <c r="M20" s="282">
        <f>J20/J24</f>
        <v>4.3641566803791811E-2</v>
      </c>
      <c r="P20" s="263"/>
      <c r="Q20" s="252"/>
      <c r="R20" s="263"/>
      <c r="S20" s="249"/>
      <c r="T20" s="250"/>
      <c r="U20" s="249"/>
      <c r="V20" s="249"/>
      <c r="W20" s="262"/>
      <c r="X20" s="262"/>
    </row>
    <row r="21" spans="1:24">
      <c r="A21" s="281" t="s">
        <v>66</v>
      </c>
      <c r="B21" s="279">
        <v>25123</v>
      </c>
      <c r="C21" s="280">
        <f>B21/$B$24</f>
        <v>0.40509860199622683</v>
      </c>
      <c r="D21" s="279">
        <v>30334</v>
      </c>
      <c r="E21" s="276">
        <f>D21/$D$24</f>
        <v>0.44664654347345945</v>
      </c>
      <c r="F21" s="278">
        <v>33144</v>
      </c>
      <c r="G21" s="273">
        <f>F21/F24</f>
        <v>0.45090196718635212</v>
      </c>
      <c r="H21" s="277">
        <f>D21-B21</f>
        <v>5211</v>
      </c>
      <c r="I21" s="276">
        <f>(D21-B21)/B21</f>
        <v>0.20741949607928989</v>
      </c>
      <c r="J21" s="275">
        <f>F21-D21</f>
        <v>2810</v>
      </c>
      <c r="K21" s="273">
        <f>J21/D21</f>
        <v>9.2635326696116571E-2</v>
      </c>
      <c r="L21" s="274">
        <f>H21/H24</f>
        <v>0.88351983723296035</v>
      </c>
      <c r="M21" s="273">
        <f>J21/J24</f>
        <v>0.50259345376497944</v>
      </c>
      <c r="P21" s="263"/>
      <c r="Q21" s="252"/>
      <c r="R21" s="263"/>
      <c r="S21" s="249"/>
      <c r="T21" s="250"/>
      <c r="U21" s="249"/>
      <c r="V21" s="249"/>
      <c r="W21" s="262"/>
      <c r="X21" s="262"/>
    </row>
    <row r="22" spans="1:24">
      <c r="A22" s="272" t="s">
        <v>70</v>
      </c>
      <c r="B22" s="270">
        <v>13187</v>
      </c>
      <c r="C22" s="271">
        <f>B22/$B$24</f>
        <v>0.21263524517471016</v>
      </c>
      <c r="D22" s="270">
        <v>13870</v>
      </c>
      <c r="E22" s="267">
        <f>D22/$D$24</f>
        <v>0.20422587057351102</v>
      </c>
      <c r="F22" s="269">
        <v>14833</v>
      </c>
      <c r="G22" s="264">
        <f>F22/F24</f>
        <v>0.20179305090740893</v>
      </c>
      <c r="H22" s="268">
        <f>D22-B22</f>
        <v>683</v>
      </c>
      <c r="I22" s="267">
        <f>(D22-B22)/B22</f>
        <v>5.1793432926366879E-2</v>
      </c>
      <c r="J22" s="266">
        <f>F22-D22</f>
        <v>963</v>
      </c>
      <c r="K22" s="264">
        <f>J22/D22</f>
        <v>6.9430425378514779E-2</v>
      </c>
      <c r="L22" s="265">
        <f>H22/H24</f>
        <v>0.11580196676839606</v>
      </c>
      <c r="M22" s="264">
        <f>J22/J24</f>
        <v>0.17224110177070293</v>
      </c>
      <c r="P22" s="263"/>
      <c r="Q22" s="252"/>
      <c r="R22" s="263"/>
      <c r="S22" s="249"/>
      <c r="T22" s="250"/>
      <c r="U22" s="249"/>
      <c r="V22" s="249"/>
      <c r="W22" s="262"/>
      <c r="X22" s="262"/>
    </row>
    <row r="23" spans="1:24" ht="15.75" thickBot="1">
      <c r="A23" s="261" t="s">
        <v>126</v>
      </c>
      <c r="B23" s="259">
        <v>0</v>
      </c>
      <c r="C23" s="260"/>
      <c r="D23" s="259">
        <v>0</v>
      </c>
      <c r="E23" s="257"/>
      <c r="F23" s="256">
        <v>0</v>
      </c>
      <c r="G23" s="253"/>
      <c r="H23" s="258"/>
      <c r="I23" s="257"/>
      <c r="J23" s="256"/>
      <c r="K23" s="255"/>
      <c r="L23" s="254"/>
      <c r="M23" s="253"/>
      <c r="P23" s="251"/>
      <c r="Q23" s="252"/>
      <c r="R23" s="251"/>
      <c r="S23" s="249"/>
      <c r="T23" s="250"/>
      <c r="U23" s="249"/>
      <c r="V23" s="249"/>
    </row>
    <row r="24" spans="1:24" ht="15.75" thickBot="1">
      <c r="A24" s="248" t="s">
        <v>304</v>
      </c>
      <c r="B24" s="246">
        <f>SUM(B19:B23)</f>
        <v>62017</v>
      </c>
      <c r="C24" s="247"/>
      <c r="D24" s="246">
        <f>SUM(D19:D23)</f>
        <v>67915</v>
      </c>
      <c r="E24" s="245"/>
      <c r="F24" s="242">
        <f>SUM(F19:F23)</f>
        <v>73506</v>
      </c>
      <c r="G24" s="239"/>
      <c r="H24" s="244">
        <f>D24-B24</f>
        <v>5898</v>
      </c>
      <c r="I24" s="243">
        <f>(D24-B24)/B24</f>
        <v>9.5102955641195155E-2</v>
      </c>
      <c r="J24" s="242">
        <f>SUM(J19:J23)</f>
        <v>5591</v>
      </c>
      <c r="K24" s="241">
        <f>J24/D24</f>
        <v>8.232349260104542E-2</v>
      </c>
      <c r="L24" s="240"/>
      <c r="M24" s="239"/>
      <c r="O24" s="236"/>
      <c r="P24" s="237"/>
      <c r="Q24" s="238"/>
      <c r="R24" s="237"/>
      <c r="S24" s="236"/>
      <c r="T24" s="235"/>
      <c r="U24" s="234"/>
      <c r="V24" s="233"/>
    </row>
  </sheetData>
  <mergeCells count="3">
    <mergeCell ref="AD10:AE10"/>
    <mergeCell ref="AF10:AG10"/>
    <mergeCell ref="O1:V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Remus</dc:creator>
  <cp:lastModifiedBy>Remus</cp:lastModifiedBy>
  <dcterms:created xsi:type="dcterms:W3CDTF">2023-03-03T19:42:35Z</dcterms:created>
  <dcterms:modified xsi:type="dcterms:W3CDTF">2023-05-27T02:52:37Z</dcterms:modified>
</cp:coreProperties>
</file>