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DB012A5A-87A9-4AB1-9F88-38F6C58ABAEB}" xr6:coauthVersionLast="47" xr6:coauthVersionMax="47" xr10:uidLastSave="{00000000-0000-0000-0000-000000000000}"/>
  <bookViews>
    <workbookView xWindow="-120" yWindow="-120" windowWidth="29040" windowHeight="15840" tabRatio="511" activeTab="5" xr2:uid="{00000000-000D-0000-FFFF-FFFF00000000}"/>
  </bookViews>
  <sheets>
    <sheet name="INFO" sheetId="7" r:id="rId1"/>
    <sheet name="2006 Original" sheetId="5" r:id="rId2"/>
    <sheet name="2016 Original" sheetId="6" r:id="rId3"/>
    <sheet name="2021 Original" sheetId="8" r:id="rId4"/>
    <sheet name="Weights" sheetId="9" r:id="rId5"/>
    <sheet name="2021 CTDataMaker" sheetId="1" r:id="rId6"/>
    <sheet name="Thresholds" sheetId="2" r:id="rId7"/>
    <sheet name="Summary" sheetId="10" r:id="rId8"/>
  </sheets>
  <definedNames>
    <definedName name="_xlnm._FilterDatabase" localSheetId="5" hidden="1">'2021 CTDataMaker'!$A$1:$BZ$121</definedName>
    <definedName name="_xlnm.Print_Area" localSheetId="5">'2021 CTDataMaker'!$A$1:$BZ$5</definedName>
    <definedName name="_xlnm.Print_Area" localSheetId="7">Summary!$A$1:$M$21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0" l="1"/>
  <c r="I3" i="10"/>
  <c r="J3" i="10"/>
  <c r="K3" i="10"/>
  <c r="L3" i="10" s="1"/>
  <c r="P3" i="10"/>
  <c r="R3" i="10"/>
  <c r="S3" i="10" s="1"/>
  <c r="H4" i="10"/>
  <c r="I4" i="10"/>
  <c r="K4" i="10"/>
  <c r="L4" i="10"/>
  <c r="P4" i="10"/>
  <c r="R4" i="10"/>
  <c r="S4" i="10"/>
  <c r="C5" i="10"/>
  <c r="H5" i="10"/>
  <c r="I5" i="10" s="1"/>
  <c r="K5" i="10"/>
  <c r="L5" i="10"/>
  <c r="P5" i="10"/>
  <c r="R5" i="10"/>
  <c r="S5" i="10"/>
  <c r="T5" i="10"/>
  <c r="H6" i="10"/>
  <c r="I6" i="10" s="1"/>
  <c r="K6" i="10"/>
  <c r="L6" i="10" s="1"/>
  <c r="R6" i="10"/>
  <c r="S6" i="10"/>
  <c r="C7" i="10"/>
  <c r="E7" i="10"/>
  <c r="G7" i="10"/>
  <c r="H7" i="10"/>
  <c r="I7" i="10"/>
  <c r="K7" i="10"/>
  <c r="L7" i="10" s="1"/>
  <c r="R7" i="10"/>
  <c r="S7" i="10"/>
  <c r="B8" i="10"/>
  <c r="C6" i="10" s="1"/>
  <c r="D8" i="10"/>
  <c r="E6" i="10" s="1"/>
  <c r="F8" i="10"/>
  <c r="G6" i="10" s="1"/>
  <c r="H8" i="10"/>
  <c r="J7" i="10" s="1"/>
  <c r="I8" i="10"/>
  <c r="K8" i="10"/>
  <c r="L8" i="10" s="1"/>
  <c r="O8" i="10"/>
  <c r="P7" i="10" s="1"/>
  <c r="Q8" i="10"/>
  <c r="R8" i="10"/>
  <c r="T4" i="10" s="1"/>
  <c r="E11" i="10"/>
  <c r="H11" i="10"/>
  <c r="I11" i="10"/>
  <c r="J11" i="10"/>
  <c r="K11" i="10"/>
  <c r="L11" i="10"/>
  <c r="M11" i="10"/>
  <c r="P11" i="10"/>
  <c r="R11" i="10"/>
  <c r="S11" i="10" s="1"/>
  <c r="C12" i="10"/>
  <c r="E12" i="10"/>
  <c r="H12" i="10"/>
  <c r="J12" i="10" s="1"/>
  <c r="I12" i="10"/>
  <c r="K12" i="10"/>
  <c r="L12" i="10"/>
  <c r="R12" i="10"/>
  <c r="S12" i="10"/>
  <c r="C13" i="10"/>
  <c r="E13" i="10"/>
  <c r="G13" i="10"/>
  <c r="H13" i="10"/>
  <c r="J13" i="10" s="1"/>
  <c r="I13" i="10"/>
  <c r="K13" i="10"/>
  <c r="M13" i="10" s="1"/>
  <c r="L13" i="10"/>
  <c r="R13" i="10"/>
  <c r="S13" i="10"/>
  <c r="C14" i="10"/>
  <c r="E14" i="10"/>
  <c r="G14" i="10"/>
  <c r="H14" i="10"/>
  <c r="I14" i="10" s="1"/>
  <c r="K14" i="10"/>
  <c r="M14" i="10" s="1"/>
  <c r="L14" i="10"/>
  <c r="R14" i="10"/>
  <c r="S14" i="10" s="1"/>
  <c r="E15" i="10"/>
  <c r="G15" i="10"/>
  <c r="H15" i="10"/>
  <c r="I15" i="10"/>
  <c r="J15" i="10"/>
  <c r="K15" i="10"/>
  <c r="L15" i="10" s="1"/>
  <c r="R15" i="10"/>
  <c r="S15" i="10" s="1"/>
  <c r="B16" i="10"/>
  <c r="C11" i="10" s="1"/>
  <c r="D16" i="10"/>
  <c r="F16" i="10"/>
  <c r="G12" i="10" s="1"/>
  <c r="H16" i="10"/>
  <c r="I16" i="10"/>
  <c r="K16" i="10"/>
  <c r="M12" i="10" s="1"/>
  <c r="L16" i="10"/>
  <c r="O16" i="10"/>
  <c r="P15" i="10" s="1"/>
  <c r="Q16" i="10"/>
  <c r="R16" i="10"/>
  <c r="S16" i="10" s="1"/>
  <c r="G19" i="10"/>
  <c r="H19" i="10"/>
  <c r="I19" i="10"/>
  <c r="K19" i="10"/>
  <c r="L19" i="10"/>
  <c r="P19" i="10"/>
  <c r="R19" i="10"/>
  <c r="S19" i="10"/>
  <c r="T19" i="10"/>
  <c r="C20" i="10"/>
  <c r="E20" i="10"/>
  <c r="G20" i="10"/>
  <c r="H20" i="10"/>
  <c r="I20" i="10"/>
  <c r="K20" i="10"/>
  <c r="L20" i="10"/>
  <c r="R20" i="10"/>
  <c r="S20" i="10"/>
  <c r="G21" i="10"/>
  <c r="H21" i="10"/>
  <c r="I21" i="10"/>
  <c r="K21" i="10"/>
  <c r="L21" i="10"/>
  <c r="R21" i="10"/>
  <c r="T21" i="10" s="1"/>
  <c r="S21" i="10"/>
  <c r="G22" i="10"/>
  <c r="H22" i="10"/>
  <c r="I22" i="10"/>
  <c r="K22" i="10"/>
  <c r="L22" i="10"/>
  <c r="P22" i="10"/>
  <c r="R22" i="10"/>
  <c r="T22" i="10" s="1"/>
  <c r="S22" i="10"/>
  <c r="H23" i="10"/>
  <c r="I23" i="10"/>
  <c r="K23" i="10"/>
  <c r="L23" i="10"/>
  <c r="P23" i="10"/>
  <c r="R23" i="10"/>
  <c r="S23" i="10" s="1"/>
  <c r="B24" i="10"/>
  <c r="C19" i="10" s="1"/>
  <c r="D24" i="10"/>
  <c r="E19" i="10" s="1"/>
  <c r="F24" i="10"/>
  <c r="G23" i="10" s="1"/>
  <c r="O24" i="10"/>
  <c r="P21" i="10" s="1"/>
  <c r="Q24" i="10"/>
  <c r="R24" i="10"/>
  <c r="T20" i="10" s="1"/>
  <c r="S24" i="10"/>
  <c r="F30" i="2"/>
  <c r="D29" i="2"/>
  <c r="T12" i="10" l="1"/>
  <c r="E21" i="10"/>
  <c r="T6" i="10"/>
  <c r="P12" i="10"/>
  <c r="M5" i="10"/>
  <c r="J4" i="10"/>
  <c r="E3" i="10"/>
  <c r="E22" i="10"/>
  <c r="C15" i="10"/>
  <c r="T7" i="10"/>
  <c r="P6" i="10"/>
  <c r="C3" i="10"/>
  <c r="C22" i="10"/>
  <c r="T14" i="10"/>
  <c r="P13" i="10"/>
  <c r="M6" i="10"/>
  <c r="J5" i="10"/>
  <c r="G4" i="10"/>
  <c r="K24" i="10"/>
  <c r="P20" i="10"/>
  <c r="G11" i="10"/>
  <c r="E4" i="10"/>
  <c r="M4" i="10"/>
  <c r="C21" i="10"/>
  <c r="T13" i="10"/>
  <c r="G3" i="10"/>
  <c r="E23" i="10"/>
  <c r="C4" i="10"/>
  <c r="H24" i="10"/>
  <c r="C23" i="10"/>
  <c r="T15" i="10"/>
  <c r="P14" i="10"/>
  <c r="M7" i="10"/>
  <c r="J6" i="10"/>
  <c r="G5" i="10"/>
  <c r="T3" i="10"/>
  <c r="S8" i="10"/>
  <c r="E5" i="10"/>
  <c r="T23" i="10"/>
  <c r="M15" i="10"/>
  <c r="J14" i="10"/>
  <c r="T11" i="10"/>
  <c r="M3" i="10"/>
  <c r="F22" i="2"/>
  <c r="F21" i="2"/>
  <c r="J20" i="10" l="1"/>
  <c r="J19" i="10"/>
  <c r="I24" i="10"/>
  <c r="J23" i="10"/>
  <c r="J22" i="10"/>
  <c r="M21" i="10"/>
  <c r="M20" i="10"/>
  <c r="L24" i="10"/>
  <c r="M19" i="10"/>
  <c r="M23" i="10"/>
  <c r="M22" i="10"/>
  <c r="J21" i="10"/>
  <c r="E30" i="2"/>
  <c r="C29" i="2"/>
  <c r="F6" i="2" l="1"/>
  <c r="E6" i="2"/>
  <c r="D5" i="2"/>
  <c r="C5" i="2"/>
</calcChain>
</file>

<file path=xl/sharedStrings.xml><?xml version="1.0" encoding="utf-8"?>
<sst xmlns="http://schemas.openxmlformats.org/spreadsheetml/2006/main" count="1254" uniqueCount="472">
  <si>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</si>
  <si>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</si>
  <si>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</si>
  <si>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</si>
  <si>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</si>
  <si>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</si>
  <si>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</si>
  <si>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</si>
  <si>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</si>
  <si>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</si>
  <si>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</si>
  <si>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</si>
  <si>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</si>
  <si>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</si>
  <si>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</si>
  <si>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</si>
  <si>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</si>
  <si>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</si>
  <si>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</si>
  <si>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</si>
  <si>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</si>
  <si>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</si>
  <si>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</si>
  <si>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</si>
  <si>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</si>
  <si>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</si>
  <si>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</si>
  <si>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</si>
  <si>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</si>
  <si>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</si>
  <si>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</si>
  <si>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</si>
  <si>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</si>
  <si>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</si>
  <si>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</si>
  <si>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</si>
  <si>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</si>
  <si>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</si>
  <si>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</si>
  <si>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</si>
  <si>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</si>
  <si>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</si>
  <si>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</si>
  <si>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</si>
  <si>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</si>
  <si>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</si>
  <si>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</si>
  <si>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</si>
  <si>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</si>
  <si>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</si>
  <si>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</si>
  <si>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355410001.01</t>
  </si>
  <si>
    <t>355410001.02</t>
  </si>
  <si>
    <t>355410002.01</t>
  </si>
  <si>
    <t>355410002.02</t>
  </si>
  <si>
    <t>355410002.03</t>
  </si>
  <si>
    <t>355410002.04</t>
  </si>
  <si>
    <t>355410002.06</t>
  </si>
  <si>
    <t>355410002.07</t>
  </si>
  <si>
    <t>355410002.08</t>
  </si>
  <si>
    <t>355410003.00</t>
  </si>
  <si>
    <t>355410004.01</t>
  </si>
  <si>
    <t>355410004.02</t>
  </si>
  <si>
    <t>355410005.00</t>
  </si>
  <si>
    <t>355410006.00</t>
  </si>
  <si>
    <t>355410007.00</t>
  </si>
  <si>
    <t>355410008.01</t>
  </si>
  <si>
    <t>355410008.02</t>
  </si>
  <si>
    <t>355410008.04</t>
  </si>
  <si>
    <t>355410008.05</t>
  </si>
  <si>
    <t>355410008.06</t>
  </si>
  <si>
    <t>355410009.01</t>
  </si>
  <si>
    <t>355410009.02</t>
  </si>
  <si>
    <t>355410009.03</t>
  </si>
  <si>
    <t>355410010.00</t>
  </si>
  <si>
    <t>355410011.00</t>
  </si>
  <si>
    <t>355410012.00</t>
  </si>
  <si>
    <t>355410013.00</t>
  </si>
  <si>
    <t>355410014.02</t>
  </si>
  <si>
    <t>355410014.03</t>
  </si>
  <si>
    <t>355410014.04</t>
  </si>
  <si>
    <t>355410014.05</t>
  </si>
  <si>
    <t>355410015.00</t>
  </si>
  <si>
    <t>355410016.00</t>
  </si>
  <si>
    <t>355410017.00</t>
  </si>
  <si>
    <t>355410018.00</t>
  </si>
  <si>
    <t>355410019.00</t>
  </si>
  <si>
    <t>355410020.00</t>
  </si>
  <si>
    <t>355410021.00</t>
  </si>
  <si>
    <t>355410022.00</t>
  </si>
  <si>
    <t>355410023.00</t>
  </si>
  <si>
    <t>355410024.00</t>
  </si>
  <si>
    <t>355410025.00</t>
  </si>
  <si>
    <t>355410100.00</t>
  </si>
  <si>
    <t>355410101.01</t>
  </si>
  <si>
    <t>355410101.02</t>
  </si>
  <si>
    <t>355410101.03</t>
  </si>
  <si>
    <t>355410101.04</t>
  </si>
  <si>
    <t>355410102.00</t>
  </si>
  <si>
    <t>355410103.00</t>
  </si>
  <si>
    <t>355410104.00</t>
  </si>
  <si>
    <t>355410105.00</t>
  </si>
  <si>
    <t>355410106.01</t>
  </si>
  <si>
    <t>355410106.02</t>
  </si>
  <si>
    <t>355410106.03</t>
  </si>
  <si>
    <t>355410107.01</t>
  </si>
  <si>
    <t>355410107.02</t>
  </si>
  <si>
    <t>355410108.01</t>
  </si>
  <si>
    <t>355410108.02</t>
  </si>
  <si>
    <t>355410109.01</t>
  </si>
  <si>
    <t>355410109.02</t>
  </si>
  <si>
    <t>355410109.04</t>
  </si>
  <si>
    <t>355410109.05</t>
  </si>
  <si>
    <t>355410110.00</t>
  </si>
  <si>
    <t>355410111.01</t>
  </si>
  <si>
    <t>355410111.03</t>
  </si>
  <si>
    <t>355410111.04</t>
  </si>
  <si>
    <t>355410120.01</t>
  </si>
  <si>
    <t>355410120.02</t>
  </si>
  <si>
    <t>355410121.00</t>
  </si>
  <si>
    <t>355410122.01</t>
  </si>
  <si>
    <t>355410122.02</t>
  </si>
  <si>
    <t>355410123.01</t>
  </si>
  <si>
    <t>355410123.02</t>
  </si>
  <si>
    <t>355410124.00</t>
  </si>
  <si>
    <t>355410125.00</t>
  </si>
  <si>
    <t>355410126.01</t>
  </si>
  <si>
    <t>355410126.02</t>
  </si>
  <si>
    <t>355410126.05</t>
  </si>
  <si>
    <t>355410126.06</t>
  </si>
  <si>
    <t>355410126.07</t>
  </si>
  <si>
    <t>355410126.08</t>
  </si>
  <si>
    <t>355410126.09</t>
  </si>
  <si>
    <t>355410127.01</t>
  </si>
  <si>
    <t>355410127.02</t>
  </si>
  <si>
    <t>355410128.00</t>
  </si>
  <si>
    <t>355410129.01</t>
  </si>
  <si>
    <t>355410129.02</t>
  </si>
  <si>
    <t>355410130.00</t>
  </si>
  <si>
    <t>355410131.01</t>
  </si>
  <si>
    <t>355410131.03</t>
  </si>
  <si>
    <t>355410131.04</t>
  </si>
  <si>
    <t>355410140.01</t>
  </si>
  <si>
    <t>355410140.02</t>
  </si>
  <si>
    <t>CTUID</t>
  </si>
  <si>
    <t>Pop2016</t>
  </si>
  <si>
    <t>Pop2011</t>
  </si>
  <si>
    <t>TotalDU</t>
  </si>
  <si>
    <t>PopDen</t>
  </si>
  <si>
    <t>AreaKM</t>
  </si>
  <si>
    <t>Commute</t>
  </si>
  <si>
    <t>PT</t>
  </si>
  <si>
    <t>OccuDU</t>
  </si>
  <si>
    <t>CMA total</t>
  </si>
  <si>
    <t>n/a</t>
  </si>
  <si>
    <t>Neighbourhood</t>
  </si>
  <si>
    <t>Northfield &amp; Hwy 85</t>
  </si>
  <si>
    <t>industrial</t>
  </si>
  <si>
    <t>Unclassified</t>
  </si>
  <si>
    <t>Beechwood</t>
  </si>
  <si>
    <t>Uwaterloo adjacent</t>
  </si>
  <si>
    <t>King East</t>
  </si>
  <si>
    <t>E of dwtn Kitchener</t>
  </si>
  <si>
    <t>W of dwtn Kitchener</t>
  </si>
  <si>
    <t>Stanley Park</t>
  </si>
  <si>
    <t>E of Hwy 7/8 junction</t>
  </si>
  <si>
    <t>Lakeshore Village, Sunnydale</t>
  </si>
  <si>
    <t>NE of WLU</t>
  </si>
  <si>
    <t>Preston Centre (Cambridge)</t>
  </si>
  <si>
    <t>Downtown Cambridge</t>
  </si>
  <si>
    <t>Cambridge Centre (mall)</t>
  </si>
  <si>
    <t>Rockway</t>
  </si>
  <si>
    <t>SE of dwtn Kitchener</t>
  </si>
  <si>
    <t>Westmount</t>
  </si>
  <si>
    <t>Uwaterloo</t>
  </si>
  <si>
    <t>Urban Edge N - established neighbourhood</t>
  </si>
  <si>
    <t>Behind Conestoga Mall</t>
  </si>
  <si>
    <t>Hespeler Village</t>
  </si>
  <si>
    <t>Forest Heights W</t>
  </si>
  <si>
    <t>Urban Edge W - established neighbourhood</t>
  </si>
  <si>
    <t>Urban Edge S - established neighbourhood</t>
  </si>
  <si>
    <t>Forest Heights</t>
  </si>
  <si>
    <t>Baden (Town)</t>
  </si>
  <si>
    <t>Williamsburg</t>
  </si>
  <si>
    <t>Country Hills E, Rockway</t>
  </si>
  <si>
    <t>S of Hwy 7/8 junction</t>
  </si>
  <si>
    <t>Alison (Cambridge)</t>
  </si>
  <si>
    <t>Urban Edge SE</t>
  </si>
  <si>
    <t>Grand River South</t>
  </si>
  <si>
    <t>Doon South</t>
  </si>
  <si>
    <t>Urban Edge NE</t>
  </si>
  <si>
    <t>Laurelwood, Erbsville</t>
  </si>
  <si>
    <t>Highland West</t>
  </si>
  <si>
    <t>Elmira W (Town)</t>
  </si>
  <si>
    <t>Uptown Waterloo</t>
  </si>
  <si>
    <t>Downtown Kitchener</t>
  </si>
  <si>
    <t>near Uwaterloo</t>
  </si>
  <si>
    <t>Columbia &amp; Albert</t>
  </si>
  <si>
    <t>Laurelwood</t>
  </si>
  <si>
    <t>Kitchener-Waterloo-Cambridge</t>
  </si>
  <si>
    <t>Ayr (town)</t>
  </si>
  <si>
    <t>&lt;-- Moving Backward</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</si>
  <si>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</si>
  <si>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</si>
  <si>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</si>
  <si>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</si>
  <si>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</si>
  <si>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</si>
  <si>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</si>
  <si>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</si>
  <si>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</si>
  <si>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</si>
  <si>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</si>
  <si>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</si>
  <si>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</si>
  <si>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</si>
  <si>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</si>
  <si>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</si>
  <si>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</si>
  <si>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</si>
  <si>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</si>
  <si>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</si>
  <si>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</si>
  <si>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</si>
  <si>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</si>
  <si>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</si>
  <si>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</si>
  <si>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</si>
  <si>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</si>
  <si>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</si>
  <si>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</si>
  <si>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</si>
  <si>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</si>
  <si>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</si>
  <si>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</si>
  <si>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</si>
  <si>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</si>
  <si>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</si>
  <si>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</si>
  <si>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</si>
  <si>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</si>
  <si>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</si>
  <si>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</si>
  <si>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</si>
  <si>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</si>
  <si>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</si>
  <si>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</si>
  <si>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</si>
  <si>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</si>
  <si>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</si>
  <si>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</si>
  <si>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</si>
  <si>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</si>
  <si>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</si>
  <si>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</si>
  <si>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</si>
  <si>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</si>
  <si>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</si>
  <si>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</si>
  <si>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</si>
  <si>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</si>
  <si>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</si>
  <si>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</si>
  <si>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</si>
  <si>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</si>
  <si>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</si>
  <si>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</si>
  <si>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</si>
  <si>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</si>
  <si>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</si>
  <si>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</si>
  <si>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</si>
  <si>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</si>
  <si>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</si>
  <si>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Kitchener - Cambridge - Waterloo</t>
  </si>
  <si>
    <t>x</t>
  </si>
  <si>
    <t>GEOUID 2016</t>
  </si>
  <si>
    <t>Pop 2016</t>
  </si>
  <si>
    <t>Total DU</t>
  </si>
  <si>
    <t>Occu DU</t>
  </si>
  <si>
    <t>PopDenSqKm</t>
  </si>
  <si>
    <t>AreaSqKm</t>
  </si>
  <si>
    <t>Total Commute</t>
  </si>
  <si>
    <t>Transit</t>
  </si>
  <si>
    <t>2021
Census Tract ID</t>
  </si>
  <si>
    <t>Area (2021)
Square Km</t>
  </si>
  <si>
    <t>Area (2021)
Hectares</t>
  </si>
  <si>
    <t>2021
Population</t>
  </si>
  <si>
    <t>Population Growth 2016-2021</t>
  </si>
  <si>
    <t>Population Growth % 2016-2021</t>
  </si>
  <si>
    <t>Population Density per square Km 2021</t>
  </si>
  <si>
    <t>2021
Occupied Dwelling Units</t>
  </si>
  <si>
    <t>2021
Total Dwelling Units</t>
  </si>
  <si>
    <t>Total DU Growth 2016-2021</t>
  </si>
  <si>
    <t>Total DU Growth % 2016-2021</t>
  </si>
  <si>
    <t>Occupied DU Growth 2016-2021</t>
  </si>
  <si>
    <t>Occupied DU Growth % 2016-2021</t>
  </si>
  <si>
    <t>Occupied DU Density per hectare 2021</t>
  </si>
  <si>
    <t>Total Commuters
2021</t>
  </si>
  <si>
    <t>CMA TOTAL</t>
  </si>
  <si>
    <t>Pop 2021</t>
  </si>
  <si>
    <t>source_ctuid</t>
  </si>
  <si>
    <t>target_ctuid</t>
  </si>
  <si>
    <t>w_pop</t>
  </si>
  <si>
    <t>w_dwe</t>
  </si>
  <si>
    <t>2016 Adjusted</t>
  </si>
  <si>
    <t>exurban</t>
  </si>
  <si>
    <t>&lt;150 ppl/km2</t>
  </si>
  <si>
    <t>percent</t>
  </si>
  <si>
    <t>transit sub</t>
  </si>
  <si>
    <t>&gt;150% CMA avg</t>
  </si>
  <si>
    <t>ex. 10%</t>
  </si>
  <si>
    <t>ex. 5%</t>
  </si>
  <si>
    <t>Rest of data</t>
  </si>
  <si>
    <t>Weights (population)</t>
  </si>
  <si>
    <t>Weights (Dwelling)</t>
  </si>
  <si>
    <t>2016 Occupied Dwelling Units Adjusted</t>
  </si>
  <si>
    <t>2021
'T9' model
Classification</t>
  </si>
  <si>
    <t>2021
Population
(%)</t>
  </si>
  <si>
    <t>2021
Total Dwelling Units (%)</t>
  </si>
  <si>
    <t>2021
Occupied Dwelling Units (%)</t>
  </si>
  <si>
    <t>Population Growth
2016-2021</t>
  </si>
  <si>
    <t>% Population Growth
2016-2021</t>
  </si>
  <si>
    <t>% of Total Population Growth
2016-2021</t>
  </si>
  <si>
    <t>Total Dwelling Unit Growth
2016-2021</t>
  </si>
  <si>
    <t>% Total Dwelling Unit Growth
2016-2021</t>
  </si>
  <si>
    <t>% of Total Dwelling Unit Growth
2016-2021</t>
  </si>
  <si>
    <t>Occupied Dwelling Unit Growth
2016-2021</t>
  </si>
  <si>
    <t>% Occupied Dwelling Unit Growth
2016-2021</t>
  </si>
  <si>
    <t>% of Total Occupied Dwelling Unit Growth
2016-2021</t>
  </si>
  <si>
    <t>2016
Total Dwelling Units Adjusted</t>
  </si>
  <si>
    <t>Split</t>
  </si>
  <si>
    <t>2016 AS</t>
  </si>
  <si>
    <t>Auto Drivers 2016</t>
  </si>
  <si>
    <t>Auto Passengers 2016</t>
  </si>
  <si>
    <t>Auto 2016
Total</t>
  </si>
  <si>
    <t>New DU</t>
  </si>
  <si>
    <t>Mount Hope Huron park</t>
  </si>
  <si>
    <t>Kitchener GO</t>
  </si>
  <si>
    <t>2016 TS</t>
  </si>
  <si>
    <t>3 ION Stations</t>
  </si>
  <si>
    <t>Check whats going on</t>
  </si>
  <si>
    <t>2016 TS; New DU</t>
  </si>
  <si>
    <t>Auto
% 2016</t>
  </si>
  <si>
    <t>Total Auto Normalized 2016</t>
  </si>
  <si>
    <t>Public Transit
Total 2016</t>
  </si>
  <si>
    <t>Public Transit
% 2016</t>
  </si>
  <si>
    <t xml:space="preserve">Public Transit
Normalized 2016 </t>
  </si>
  <si>
    <t>Walkers 2016</t>
  </si>
  <si>
    <t>Cyclists 2016</t>
  </si>
  <si>
    <t>Active Transport Total 2016</t>
  </si>
  <si>
    <t>Active Transport
% 2016</t>
  </si>
  <si>
    <t>Active Transport
Normalized 2016</t>
  </si>
  <si>
    <t>Other Transport Method 2016</t>
  </si>
  <si>
    <t>Lower Doon</t>
  </si>
  <si>
    <t>Doon South - Don Creek</t>
  </si>
  <si>
    <t>Laurentian Hills - E of Westmount Rd</t>
  </si>
  <si>
    <t>Alpine Village</t>
  </si>
  <si>
    <t>Country Hills</t>
  </si>
  <si>
    <t>Laurentian Hills - W of Westmount Rd</t>
  </si>
  <si>
    <t>Country Hills West</t>
  </si>
  <si>
    <t>Laurentian West</t>
  </si>
  <si>
    <t>Laurentian West - S of Ottawa St</t>
  </si>
  <si>
    <t>Trussler</t>
  </si>
  <si>
    <t>Dundee</t>
  </si>
  <si>
    <t>Parkway/Hidden Valley</t>
  </si>
  <si>
    <t>Chicopee</t>
  </si>
  <si>
    <t>Chicopee west/Stanley Park</t>
  </si>
  <si>
    <t>Kingsdale</t>
  </si>
  <si>
    <t>Kingsdale/Fairview Mall/Station</t>
  </si>
  <si>
    <t>Southdale</t>
  </si>
  <si>
    <t>Forest Hill</t>
  </si>
  <si>
    <t>Forest Heights E</t>
  </si>
  <si>
    <t>Victoria Hills</t>
  </si>
  <si>
    <t>Victoria Park</t>
  </si>
  <si>
    <t>Mill Courtland Woodside Park</t>
  </si>
  <si>
    <t>Auditorium</t>
  </si>
  <si>
    <t>Heritage Park</t>
  </si>
  <si>
    <t>Grand River North</t>
  </si>
  <si>
    <t>Idlewood</t>
  </si>
  <si>
    <t>Rosemount</t>
  </si>
  <si>
    <t>Central Frederick</t>
  </si>
  <si>
    <t>Cherry Hill</t>
  </si>
  <si>
    <t>KW Hospital</t>
  </si>
  <si>
    <t>Northward/Victoria North</t>
  </si>
  <si>
    <t>Fairfield</t>
  </si>
  <si>
    <t>Bridgeport East &amp; North</t>
  </si>
  <si>
    <t>Pioneer Tower East &amp; West</t>
  </si>
  <si>
    <t>Maple Hills/Westmount</t>
  </si>
  <si>
    <t>Laurier University</t>
  </si>
  <si>
    <t>Conestoga College &amp; Mall</t>
  </si>
  <si>
    <t>Westvale</t>
  </si>
  <si>
    <t>Rummelhardt E</t>
  </si>
  <si>
    <t>Rummelhardt W</t>
  </si>
  <si>
    <t>Erbsville E</t>
  </si>
  <si>
    <t>Breslau/Bloomingdale/Maryhill</t>
  </si>
  <si>
    <t>Elmira E</t>
  </si>
  <si>
    <t>St. Jacobs</t>
  </si>
  <si>
    <t>West Montrose/Floradale</t>
  </si>
  <si>
    <t>Conestogo</t>
  </si>
  <si>
    <t>Littles Corners W (Cambridge)</t>
  </si>
  <si>
    <t>Littles Corners S (Cambridge)</t>
  </si>
  <si>
    <t>Southwood E (Cambridge)</t>
  </si>
  <si>
    <t>Southwood W (Cambridge)</t>
  </si>
  <si>
    <t>West Galt (Cambridge)</t>
  </si>
  <si>
    <t>Blair Road (Cambridge)</t>
  </si>
  <si>
    <t>Cambridge Hospital</t>
  </si>
  <si>
    <t>Greenway Chaplin S (Cambridge)</t>
  </si>
  <si>
    <t>Greenway Chaplin E (Cambridge)</t>
  </si>
  <si>
    <t>Greenway Chaplin W (Cambridge)</t>
  </si>
  <si>
    <t>Fiddlesticks W (Cambridge)</t>
  </si>
  <si>
    <t>Fiddlesticks S (Cambridge)</t>
  </si>
  <si>
    <t>Fiddlesticks NW (Cambridge)</t>
  </si>
  <si>
    <t>Fiddlesticks NE (Cambridge)</t>
  </si>
  <si>
    <t>Preston (Cambridge)</t>
  </si>
  <si>
    <t>Lang's Farm (Cambridge)</t>
  </si>
  <si>
    <t>Preston Heights/Conestoga Cambridge</t>
  </si>
  <si>
    <t>Preston Centre S (Cambridge)</t>
  </si>
  <si>
    <t>Hagey (Cambridge)</t>
  </si>
  <si>
    <t>Silver Heights (Cambridge)</t>
  </si>
  <si>
    <t>Hespeler W (Cambridge)</t>
  </si>
  <si>
    <t>East Hespeler N (Cambridge)</t>
  </si>
  <si>
    <t>East Hespeler S (Cambridge)</t>
  </si>
  <si>
    <t>Roseville/Reid's Mill/Shep's Subdivision</t>
  </si>
  <si>
    <t>Mannheim/Petersburg/New Dundee (Towns)</t>
  </si>
  <si>
    <t>New Hamburg W (Town)</t>
  </si>
  <si>
    <t>New Hamburg E (Town)</t>
  </si>
  <si>
    <t>pocket of res. and seniors</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</si>
  <si>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</si>
  <si>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</si>
  <si>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</si>
  <si>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</si>
  <si>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</si>
  <si>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</si>
  <si>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</si>
  <si>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</si>
  <si>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</si>
  <si>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</si>
  <si>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</si>
  <si>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</si>
  <si>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</si>
  <si>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</si>
  <si>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</si>
  <si>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</si>
  <si>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</si>
  <si>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</si>
  <si>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</si>
  <si>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</si>
  <si>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</si>
  <si>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</si>
  <si>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</si>
  <si>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</si>
  <si>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</si>
  <si>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</si>
  <si>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</si>
  <si>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</si>
  <si>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Adjusted 2016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</si>
  <si>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</si>
  <si>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</si>
  <si>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</si>
  <si>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</si>
  <si>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</si>
  <si>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</si>
  <si>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</si>
  <si>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</si>
  <si>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</si>
  <si>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</si>
  <si>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</si>
  <si>
    <t>Adjusted 2016
Population
(%)</t>
  </si>
  <si>
    <t>Adjusted 2016
Total Dwelling Units (%)</t>
  </si>
  <si>
    <t>Adjusted 2016
Occupied Dwelling Units (%)</t>
  </si>
  <si>
    <t>"--&gt;" Growth Estimated by Moving Forward 2016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</si>
</sst>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0"/>
      <color rgb="FF006100"/>
      <name val="Calibri"/>
      <family val="2"/>
      <scheme val="minor"/>
    </font>
    <font>
      <sz val="10"/>
      <color theme="1"/>
      <name val="Calibri"/>
      <family val="2"/>
      <scheme val="minor"/>
    </font>
    <font>
      <sz val="10"/>
      <name val="Calibri"/>
      <family val="2"/>
      <scheme val="minor"/>
    </font>
    <font>
      <b/>
      <sz val="10"/>
      <name val="Calibri"/>
      <family val="2"/>
      <scheme val="minor"/>
    </font>
    <font>
      <sz val="8"/>
      <color theme="1"/>
      <name val="Calibri"/>
      <family val="2"/>
      <scheme val="minor"/>
    </font>
    <font>
      <vertAlign val="superscript"/>
      <sz val="11"/>
      <color theme="1"/>
      <name val="Calibri"/>
      <family val="2"/>
      <scheme val="minor"/>
    </font>
    <font>
      <sz val="10"/>
      <color theme="0"/>
      <name val="Calibri"/>
      <family val="2"/>
      <scheme val="minor"/>
    </font>
    <font>
      <u/>
      <sz val="11"/>
      <color theme="10"/>
      <name val="Calibri"/>
      <family val="2"/>
      <scheme val="minor"/>
    </font>
    <font>
      <b/>
      <sz val="10"/>
      <color theme="0"/>
      <name val="Calibri"/>
      <family val="2"/>
      <scheme val="minor"/>
    </font>
    <font>
      <sz val="10"/>
      <color theme="1"/>
      <name val="Times New Roman"/>
      <family val="1"/>
    </font>
    <font>
      <sz val="10"/>
      <color theme="1"/>
      <name val="Arial"/>
      <family val="2"/>
    </font>
    <font>
      <sz val="12"/>
      <color theme="1"/>
      <name val="Calibri"/>
      <family val="2"/>
      <scheme val="minor"/>
    </font>
    <font>
      <b/>
      <sz val="10"/>
      <color rgb="FFFFFFFF"/>
      <name val="Calibri"/>
      <family val="2"/>
    </font>
    <font>
      <sz val="10"/>
      <color theme="1"/>
      <name val="Calibri"/>
      <family val="2"/>
    </font>
    <font>
      <i/>
      <sz val="10"/>
      <color theme="1"/>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C8F0C8"/>
        <bgColor indexed="64"/>
      </patternFill>
    </fill>
    <fill>
      <patternFill patternType="solid">
        <fgColor theme="5" tint="0.39997558519241921"/>
        <bgColor indexed="64"/>
      </patternFill>
    </fill>
    <fill>
      <patternFill patternType="solid">
        <fgColor rgb="FF000000"/>
        <bgColor indexed="64"/>
      </patternFill>
    </fill>
    <fill>
      <patternFill patternType="solid">
        <fgColor rgb="FFD8D8D8"/>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auto="1"/>
      </left>
      <right style="medium">
        <color indexed="64"/>
      </right>
      <top style="thin">
        <color indexed="64"/>
      </top>
      <bottom style="medium">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thick">
        <color rgb="FF000000"/>
      </top>
      <bottom style="thick">
        <color rgb="FF000000"/>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medium">
        <color rgb="FFCCCCCC"/>
      </left>
      <right style="medium">
        <color rgb="FF000000"/>
      </right>
      <top style="thick">
        <color rgb="FF000000"/>
      </top>
      <bottom style="thick">
        <color rgb="FF000000"/>
      </bottom>
      <diagonal/>
    </border>
    <border>
      <left style="thick">
        <color rgb="FF000000"/>
      </left>
      <right style="thick">
        <color rgb="FF000000"/>
      </right>
      <top style="medium">
        <color rgb="FFCCCCCC"/>
      </top>
      <bottom style="medium">
        <color rgb="FF000000"/>
      </bottom>
      <diagonal/>
    </border>
    <border>
      <left style="thick">
        <color rgb="FF000000"/>
      </left>
      <right style="thick">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medium">
        <color rgb="FFCCCCCC"/>
      </right>
      <top style="medium">
        <color rgb="FFCCCCCC"/>
      </top>
      <bottom style="thick">
        <color rgb="FF000000"/>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cellStyleXfs>
  <cellXfs count="416">
    <xf numFmtId="0" fontId="0" fillId="0" borderId="0" xfId="0"/>
    <xf numFmtId="0" fontId="16" fillId="0" borderId="0" xfId="0" applyFont="1"/>
    <xf numFmtId="0" fontId="6" fillId="0" borderId="0" xfId="7" applyFill="1"/>
    <xf numFmtId="2" fontId="0" fillId="0" borderId="0" xfId="0" applyNumberFormat="1"/>
    <xf numFmtId="3" fontId="0" fillId="0" borderId="0" xfId="0" applyNumberFormat="1" applyAlignment="1">
      <alignment horizontal="center"/>
    </xf>
    <xf numFmtId="0" fontId="16" fillId="0" borderId="0" xfId="0" applyFont="1" applyAlignment="1">
      <alignment horizontal="center"/>
    </xf>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165" fontId="24" fillId="0" borderId="0" xfId="1" applyNumberFormat="1" applyFont="1" applyFill="1" applyBorder="1" applyAlignment="1">
      <alignment horizontal="center"/>
    </xf>
    <xf numFmtId="165" fontId="24" fillId="0" borderId="11" xfId="7" applyNumberFormat="1" applyFont="1" applyFill="1" applyBorder="1" applyAlignment="1">
      <alignment horizontal="center"/>
    </xf>
    <xf numFmtId="164" fontId="23" fillId="0" borderId="15" xfId="7" applyNumberFormat="1" applyFont="1" applyFill="1" applyBorder="1" applyAlignment="1">
      <alignment horizontal="center"/>
    </xf>
    <xf numFmtId="165" fontId="24" fillId="0" borderId="0" xfId="7"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0" xfId="0" applyFont="1" applyAlignment="1">
      <alignment horizontal="center"/>
    </xf>
    <xf numFmtId="2" fontId="23" fillId="0" borderId="0" xfId="1" applyNumberFormat="1" applyFont="1" applyFill="1" applyBorder="1" applyAlignment="1">
      <alignment horizontal="center"/>
    </xf>
    <xf numFmtId="0" fontId="0" fillId="0" borderId="0" xfId="0" applyAlignment="1">
      <alignment horizontal="center"/>
    </xf>
    <xf numFmtId="2" fontId="23" fillId="0" borderId="0" xfId="7" applyNumberFormat="1" applyFont="1" applyFill="1" applyBorder="1" applyAlignment="1">
      <alignment horizontal="center"/>
    </xf>
    <xf numFmtId="0" fontId="0" fillId="36" borderId="16" xfId="0" applyFill="1" applyBorder="1"/>
    <xf numFmtId="0" fontId="19" fillId="0" borderId="46" xfId="0" applyFont="1" applyBorder="1" applyAlignment="1">
      <alignment horizontal="center" vertical="center"/>
    </xf>
    <xf numFmtId="0" fontId="0" fillId="36" borderId="13" xfId="0" applyFill="1" applyBorder="1"/>
    <xf numFmtId="0" fontId="16" fillId="0" borderId="49" xfId="0" applyFont="1" applyBorder="1" applyAlignment="1">
      <alignment horizontal="center" vertical="center"/>
    </xf>
    <xf numFmtId="0" fontId="16" fillId="0" borderId="20" xfId="0" applyFont="1" applyBorder="1" applyAlignment="1">
      <alignment horizontal="center" vertical="center"/>
    </xf>
    <xf numFmtId="0" fontId="16" fillId="0" borderId="19" xfId="0" applyFont="1" applyBorder="1" applyAlignment="1">
      <alignment horizontal="center" vertical="center" wrapText="1"/>
    </xf>
    <xf numFmtId="0" fontId="16" fillId="0" borderId="50" xfId="0" applyFont="1" applyBorder="1" applyAlignment="1">
      <alignment horizontal="center" vertical="center"/>
    </xf>
    <xf numFmtId="0" fontId="16" fillId="0" borderId="51" xfId="0" applyFont="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Border="1" applyAlignment="1">
      <alignment horizontal="center"/>
    </xf>
    <xf numFmtId="10" fontId="0" fillId="0" borderId="17" xfId="1" applyNumberFormat="1" applyFont="1" applyFill="1" applyBorder="1" applyAlignment="1">
      <alignment horizontal="center"/>
    </xf>
    <xf numFmtId="10" fontId="0" fillId="0" borderId="47" xfId="0" applyNumberFormat="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9" fillId="0" borderId="10" xfId="1" applyNumberFormat="1" applyFont="1" applyFill="1" applyBorder="1" applyAlignment="1">
      <alignment horizontal="center"/>
    </xf>
    <xf numFmtId="10" fontId="19" fillId="0" borderId="11" xfId="1" applyNumberFormat="1" applyFont="1" applyFill="1" applyBorder="1" applyAlignment="1">
      <alignment horizontal="center"/>
    </xf>
    <xf numFmtId="0" fontId="0" fillId="36" borderId="0" xfId="0" applyFill="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9" fillId="0" borderId="50" xfId="1" applyNumberFormat="1" applyFont="1" applyFill="1" applyBorder="1" applyAlignment="1">
      <alignment horizontal="center"/>
    </xf>
    <xf numFmtId="10" fontId="19" fillId="0" borderId="51" xfId="1" applyNumberFormat="1" applyFont="1" applyFill="1" applyBorder="1" applyAlignment="1">
      <alignment horizontal="center"/>
    </xf>
    <xf numFmtId="10" fontId="0" fillId="0" borderId="0" xfId="0" applyNumberFormat="1" applyAlignment="1">
      <alignment horizontal="center"/>
    </xf>
    <xf numFmtId="10" fontId="0" fillId="0" borderId="0" xfId="1" applyNumberFormat="1" applyFont="1" applyFill="1" applyBorder="1" applyAlignment="1">
      <alignment horizontal="center"/>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4" xfId="0" applyFont="1" applyBorder="1" applyAlignment="1">
      <alignment horizontal="center" vertical="center" wrapText="1"/>
    </xf>
    <xf numFmtId="0" fontId="22" fillId="33" borderId="44" xfId="0" applyFont="1" applyFill="1" applyBorder="1"/>
    <xf numFmtId="165" fontId="22" fillId="33" borderId="29" xfId="0" applyNumberFormat="1" applyFont="1" applyFill="1" applyBorder="1" applyAlignment="1">
      <alignment horizontal="center"/>
    </xf>
    <xf numFmtId="165" fontId="22" fillId="33" borderId="29" xfId="1" applyNumberFormat="1" applyFont="1" applyFill="1" applyBorder="1" applyAlignment="1">
      <alignment horizontal="center"/>
    </xf>
    <xf numFmtId="166" fontId="22" fillId="33" borderId="28" xfId="0" applyNumberFormat="1" applyFont="1" applyFill="1" applyBorder="1" applyAlignment="1">
      <alignment horizontal="center"/>
    </xf>
    <xf numFmtId="165" fontId="22" fillId="33" borderId="30" xfId="1" applyNumberFormat="1" applyFont="1" applyFill="1" applyBorder="1" applyAlignment="1">
      <alignment horizontal="center"/>
    </xf>
    <xf numFmtId="0" fontId="22" fillId="35" borderId="45" xfId="0" applyFont="1" applyFill="1" applyBorder="1"/>
    <xf numFmtId="165" fontId="22" fillId="35" borderId="26" xfId="0" applyNumberFormat="1" applyFont="1" applyFill="1" applyBorder="1" applyAlignment="1">
      <alignment horizontal="center"/>
    </xf>
    <xf numFmtId="165" fontId="22" fillId="35" borderId="26" xfId="1" applyNumberFormat="1" applyFont="1" applyFill="1" applyBorder="1" applyAlignment="1">
      <alignment horizontal="center"/>
    </xf>
    <xf numFmtId="166" fontId="22" fillId="35" borderId="25" xfId="0" applyNumberFormat="1" applyFont="1" applyFill="1" applyBorder="1" applyAlignment="1">
      <alignment horizontal="center"/>
    </xf>
    <xf numFmtId="165" fontId="22" fillId="35" borderId="27" xfId="1" applyNumberFormat="1" applyFont="1" applyFill="1" applyBorder="1" applyAlignment="1">
      <alignment horizontal="center"/>
    </xf>
    <xf numFmtId="0" fontId="22" fillId="34" borderId="45" xfId="0" applyFont="1" applyFill="1" applyBorder="1"/>
    <xf numFmtId="165" fontId="22" fillId="34" borderId="26" xfId="0" applyNumberFormat="1" applyFont="1" applyFill="1" applyBorder="1" applyAlignment="1">
      <alignment horizontal="center"/>
    </xf>
    <xf numFmtId="165" fontId="22" fillId="34" borderId="26" xfId="1" applyNumberFormat="1" applyFont="1" applyFill="1" applyBorder="1" applyAlignment="1">
      <alignment horizontal="center"/>
    </xf>
    <xf numFmtId="166" fontId="22" fillId="34" borderId="25" xfId="0" applyNumberFormat="1" applyFont="1" applyFill="1" applyBorder="1" applyAlignment="1">
      <alignment horizontal="center"/>
    </xf>
    <xf numFmtId="165" fontId="22" fillId="34" borderId="27" xfId="1" applyNumberFormat="1" applyFont="1" applyFill="1" applyBorder="1" applyAlignment="1">
      <alignment horizontal="center"/>
    </xf>
    <xf numFmtId="0" fontId="22" fillId="0" borderId="21" xfId="0" applyFont="1" applyBorder="1"/>
    <xf numFmtId="165" fontId="22" fillId="0" borderId="22" xfId="0" applyNumberFormat="1" applyFont="1" applyBorder="1" applyAlignment="1">
      <alignment horizontal="center"/>
    </xf>
    <xf numFmtId="165" fontId="22" fillId="0" borderId="22" xfId="1" applyNumberFormat="1" applyFont="1" applyBorder="1" applyAlignment="1">
      <alignment horizontal="center"/>
    </xf>
    <xf numFmtId="166" fontId="22" fillId="0" borderId="34" xfId="0" applyNumberFormat="1" applyFont="1" applyBorder="1" applyAlignment="1">
      <alignment horizontal="center"/>
    </xf>
    <xf numFmtId="165" fontId="22" fillId="0" borderId="35" xfId="1" applyNumberFormat="1" applyFont="1" applyBorder="1" applyAlignment="1">
      <alignment horizontal="center"/>
    </xf>
    <xf numFmtId="0" fontId="20" fillId="0" borderId="31" xfId="0" applyFont="1" applyBorder="1"/>
    <xf numFmtId="10" fontId="22" fillId="0" borderId="33" xfId="0" applyNumberFormat="1" applyFont="1" applyBorder="1" applyAlignment="1">
      <alignment horizontal="center"/>
    </xf>
    <xf numFmtId="166" fontId="20" fillId="0" borderId="32" xfId="0" applyNumberFormat="1" applyFont="1" applyBorder="1" applyAlignment="1">
      <alignment horizontal="center"/>
    </xf>
    <xf numFmtId="165" fontId="20" fillId="0" borderId="33" xfId="1" applyNumberFormat="1" applyFont="1" applyBorder="1" applyAlignment="1">
      <alignment horizontal="center"/>
    </xf>
    <xf numFmtId="165" fontId="20" fillId="0" borderId="24" xfId="0" applyNumberFormat="1" applyFont="1" applyBorder="1" applyAlignment="1">
      <alignment horizontal="center"/>
    </xf>
    <xf numFmtId="167" fontId="0" fillId="0" borderId="0" xfId="0" applyNumberFormat="1" applyAlignment="1">
      <alignment horizontal="center"/>
    </xf>
    <xf numFmtId="4" fontId="0" fillId="0" borderId="0" xfId="0" applyNumberFormat="1" applyAlignment="1">
      <alignment horizontal="center"/>
    </xf>
    <xf numFmtId="165" fontId="20" fillId="0" borderId="11" xfId="1" applyNumberFormat="1" applyFont="1" applyFill="1" applyBorder="1" applyAlignment="1">
      <alignment horizontal="center"/>
    </xf>
    <xf numFmtId="2" fontId="22" fillId="33" borderId="0" xfId="0" applyNumberFormat="1" applyFont="1" applyFill="1" applyAlignment="1">
      <alignment horizontal="center"/>
    </xf>
    <xf numFmtId="2" fontId="22" fillId="33" borderId="10" xfId="0" applyNumberFormat="1" applyFont="1" applyFill="1" applyBorder="1" applyAlignment="1">
      <alignment horizontal="center"/>
    </xf>
    <xf numFmtId="3" fontId="22" fillId="33" borderId="0" xfId="0" applyNumberFormat="1" applyFont="1" applyFill="1" applyAlignment="1">
      <alignment horizontal="center"/>
    </xf>
    <xf numFmtId="3" fontId="22" fillId="33" borderId="11" xfId="0" applyNumberFormat="1" applyFont="1" applyFill="1" applyBorder="1" applyAlignment="1">
      <alignment horizontal="center"/>
    </xf>
    <xf numFmtId="0" fontId="23" fillId="33" borderId="0" xfId="0" quotePrefix="1" applyFont="1" applyFill="1" applyAlignment="1">
      <alignment horizontal="center"/>
    </xf>
    <xf numFmtId="4" fontId="22" fillId="33" borderId="36" xfId="0" applyNumberFormat="1" applyFont="1" applyFill="1" applyBorder="1" applyAlignment="1">
      <alignment horizontal="center"/>
    </xf>
    <xf numFmtId="3" fontId="23" fillId="33" borderId="15" xfId="7" applyNumberFormat="1" applyFont="1" applyFill="1" applyBorder="1" applyAlignment="1">
      <alignment horizontal="center"/>
    </xf>
    <xf numFmtId="3" fontId="23" fillId="33" borderId="0" xfId="0" quotePrefix="1" applyNumberFormat="1" applyFont="1" applyFill="1" applyAlignment="1">
      <alignment horizontal="center"/>
    </xf>
    <xf numFmtId="3" fontId="23" fillId="33" borderId="0" xfId="7" applyNumberFormat="1" applyFont="1" applyFill="1" applyBorder="1" applyAlignment="1">
      <alignment horizontal="center"/>
    </xf>
    <xf numFmtId="165" fontId="24" fillId="33" borderId="0" xfId="1" applyNumberFormat="1" applyFont="1" applyFill="1" applyBorder="1" applyAlignment="1">
      <alignment horizontal="center"/>
    </xf>
    <xf numFmtId="167" fontId="22" fillId="33" borderId="0" xfId="0" applyNumberFormat="1" applyFont="1" applyFill="1" applyAlignment="1">
      <alignment horizontal="center"/>
    </xf>
    <xf numFmtId="3" fontId="22" fillId="33" borderId="36" xfId="0" applyNumberFormat="1" applyFont="1" applyFill="1" applyBorder="1" applyAlignment="1">
      <alignment horizontal="center"/>
    </xf>
    <xf numFmtId="165" fontId="20" fillId="33" borderId="11" xfId="1" applyNumberFormat="1" applyFont="1" applyFill="1" applyBorder="1" applyAlignment="1">
      <alignment horizontal="center"/>
    </xf>
    <xf numFmtId="165" fontId="24" fillId="33" borderId="11" xfId="7" applyNumberFormat="1" applyFont="1" applyFill="1" applyBorder="1" applyAlignment="1">
      <alignment horizontal="center"/>
    </xf>
    <xf numFmtId="164" fontId="23" fillId="33" borderId="15" xfId="7" applyNumberFormat="1" applyFont="1" applyFill="1" applyBorder="1" applyAlignment="1">
      <alignment horizontal="center"/>
    </xf>
    <xf numFmtId="3" fontId="22" fillId="33" borderId="10" xfId="0" applyNumberFormat="1" applyFont="1" applyFill="1" applyBorder="1" applyAlignment="1">
      <alignment horizontal="center"/>
    </xf>
    <xf numFmtId="165" fontId="24" fillId="33" borderId="0" xfId="7" applyNumberFormat="1" applyFont="1" applyFill="1" applyBorder="1" applyAlignment="1">
      <alignment horizontal="center"/>
    </xf>
    <xf numFmtId="2" fontId="23" fillId="33" borderId="0" xfId="1" applyNumberFormat="1" applyFont="1" applyFill="1" applyBorder="1" applyAlignment="1">
      <alignment horizontal="center"/>
    </xf>
    <xf numFmtId="2" fontId="23" fillId="33" borderId="11" xfId="7" applyNumberFormat="1" applyFont="1" applyFill="1" applyBorder="1" applyAlignment="1">
      <alignment horizontal="center"/>
    </xf>
    <xf numFmtId="2" fontId="23" fillId="33" borderId="0" xfId="7" applyNumberFormat="1" applyFont="1" applyFill="1" applyBorder="1" applyAlignment="1">
      <alignment horizontal="center"/>
    </xf>
    <xf numFmtId="3" fontId="22" fillId="33" borderId="23" xfId="0" applyNumberFormat="1" applyFont="1" applyFill="1" applyBorder="1" applyAlignment="1">
      <alignment horizontal="center"/>
    </xf>
    <xf numFmtId="0" fontId="22" fillId="33" borderId="14" xfId="0" applyFont="1" applyFill="1" applyBorder="1" applyAlignment="1">
      <alignment horizontal="center"/>
    </xf>
    <xf numFmtId="0" fontId="22" fillId="33" borderId="0" xfId="0" applyFont="1" applyFill="1" applyAlignment="1">
      <alignment horizontal="center"/>
    </xf>
    <xf numFmtId="2" fontId="22" fillId="39" borderId="0" xfId="0" applyNumberFormat="1" applyFont="1" applyFill="1" applyAlignment="1">
      <alignment horizontal="center"/>
    </xf>
    <xf numFmtId="2" fontId="22" fillId="39" borderId="10" xfId="0" applyNumberFormat="1" applyFont="1" applyFill="1" applyBorder="1" applyAlignment="1">
      <alignment horizontal="center"/>
    </xf>
    <xf numFmtId="3" fontId="22" fillId="39" borderId="0" xfId="0" applyNumberFormat="1" applyFont="1" applyFill="1" applyAlignment="1">
      <alignment horizontal="center"/>
    </xf>
    <xf numFmtId="3" fontId="22" fillId="39" borderId="11" xfId="0" applyNumberFormat="1" applyFont="1" applyFill="1" applyBorder="1" applyAlignment="1">
      <alignment horizontal="center"/>
    </xf>
    <xf numFmtId="2" fontId="23" fillId="39" borderId="0" xfId="0" quotePrefix="1" applyNumberFormat="1" applyFont="1" applyFill="1" applyAlignment="1">
      <alignment horizontal="center" wrapText="1"/>
    </xf>
    <xf numFmtId="4" fontId="22" fillId="39" borderId="36" xfId="0" applyNumberFormat="1" applyFont="1" applyFill="1" applyBorder="1" applyAlignment="1">
      <alignment horizontal="center"/>
    </xf>
    <xf numFmtId="3" fontId="23" fillId="39" borderId="15" xfId="7" applyNumberFormat="1" applyFont="1" applyFill="1" applyBorder="1" applyAlignment="1">
      <alignment horizontal="center"/>
    </xf>
    <xf numFmtId="3" fontId="23" fillId="39" borderId="0" xfId="0" quotePrefix="1" applyNumberFormat="1" applyFont="1" applyFill="1" applyAlignment="1">
      <alignment horizontal="center" wrapText="1"/>
    </xf>
    <xf numFmtId="3" fontId="23" fillId="39" borderId="0" xfId="7" applyNumberFormat="1" applyFont="1" applyFill="1" applyBorder="1" applyAlignment="1">
      <alignment horizontal="center"/>
    </xf>
    <xf numFmtId="165" fontId="24" fillId="39" borderId="0" xfId="1" applyNumberFormat="1" applyFont="1" applyFill="1" applyBorder="1" applyAlignment="1">
      <alignment horizontal="center"/>
    </xf>
    <xf numFmtId="167" fontId="22" fillId="39" borderId="0" xfId="0" applyNumberFormat="1" applyFont="1" applyFill="1" applyAlignment="1">
      <alignment horizontal="center"/>
    </xf>
    <xf numFmtId="3" fontId="22" fillId="39" borderId="36" xfId="0" applyNumberFormat="1" applyFont="1" applyFill="1" applyBorder="1" applyAlignment="1">
      <alignment horizontal="center"/>
    </xf>
    <xf numFmtId="165" fontId="20" fillId="39" borderId="11" xfId="1" applyNumberFormat="1" applyFont="1" applyFill="1" applyBorder="1" applyAlignment="1">
      <alignment horizontal="center"/>
    </xf>
    <xf numFmtId="165" fontId="24" fillId="39" borderId="11" xfId="7" applyNumberFormat="1" applyFont="1" applyFill="1" applyBorder="1" applyAlignment="1">
      <alignment horizontal="center"/>
    </xf>
    <xf numFmtId="164" fontId="23" fillId="39" borderId="15" xfId="7" applyNumberFormat="1" applyFont="1" applyFill="1" applyBorder="1" applyAlignment="1">
      <alignment horizontal="center"/>
    </xf>
    <xf numFmtId="3" fontId="22" fillId="39" borderId="10" xfId="0" applyNumberFormat="1" applyFont="1" applyFill="1" applyBorder="1" applyAlignment="1">
      <alignment horizontal="center"/>
    </xf>
    <xf numFmtId="165" fontId="24" fillId="39" borderId="0" xfId="7" applyNumberFormat="1" applyFont="1" applyFill="1" applyBorder="1" applyAlignment="1">
      <alignment horizontal="center"/>
    </xf>
    <xf numFmtId="2" fontId="23" fillId="39" borderId="0" xfId="1" applyNumberFormat="1" applyFont="1" applyFill="1" applyBorder="1" applyAlignment="1">
      <alignment horizontal="center"/>
    </xf>
    <xf numFmtId="2" fontId="23" fillId="39" borderId="11" xfId="7" applyNumberFormat="1" applyFont="1" applyFill="1" applyBorder="1" applyAlignment="1">
      <alignment horizontal="center"/>
    </xf>
    <xf numFmtId="2" fontId="23" fillId="39" borderId="0" xfId="7" applyNumberFormat="1" applyFont="1" applyFill="1" applyBorder="1" applyAlignment="1">
      <alignment horizontal="center"/>
    </xf>
    <xf numFmtId="3" fontId="22" fillId="39" borderId="23" xfId="0" applyNumberFormat="1" applyFont="1" applyFill="1" applyBorder="1" applyAlignment="1">
      <alignment horizontal="center"/>
    </xf>
    <xf numFmtId="9" fontId="23" fillId="39" borderId="14" xfId="1" applyFont="1" applyFill="1" applyBorder="1" applyAlignment="1">
      <alignment horizontal="center"/>
    </xf>
    <xf numFmtId="2" fontId="22" fillId="34" borderId="0" xfId="0" applyNumberFormat="1" applyFont="1" applyFill="1" applyAlignment="1">
      <alignment horizontal="center"/>
    </xf>
    <xf numFmtId="2" fontId="22" fillId="34" borderId="10" xfId="0" applyNumberFormat="1" applyFont="1" applyFill="1" applyBorder="1" applyAlignment="1">
      <alignment horizontal="center"/>
    </xf>
    <xf numFmtId="3" fontId="22" fillId="34" borderId="0" xfId="0" applyNumberFormat="1" applyFont="1" applyFill="1" applyAlignment="1">
      <alignment horizontal="center"/>
    </xf>
    <xf numFmtId="3" fontId="22" fillId="34" borderId="11" xfId="0" applyNumberFormat="1" applyFont="1" applyFill="1" applyBorder="1" applyAlignment="1">
      <alignment horizontal="center"/>
    </xf>
    <xf numFmtId="0" fontId="23" fillId="34" borderId="0" xfId="0" quotePrefix="1" applyFont="1" applyFill="1" applyAlignment="1">
      <alignment horizontal="center"/>
    </xf>
    <xf numFmtId="4" fontId="22" fillId="34" borderId="36" xfId="0" applyNumberFormat="1" applyFont="1" applyFill="1" applyBorder="1" applyAlignment="1">
      <alignment horizontal="center"/>
    </xf>
    <xf numFmtId="3" fontId="23" fillId="34" borderId="15" xfId="7" applyNumberFormat="1" applyFont="1" applyFill="1" applyBorder="1" applyAlignment="1">
      <alignment horizontal="center"/>
    </xf>
    <xf numFmtId="3" fontId="23"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4" fillId="34" borderId="0" xfId="1" applyNumberFormat="1" applyFont="1" applyFill="1" applyBorder="1" applyAlignment="1">
      <alignment horizontal="center"/>
    </xf>
    <xf numFmtId="167" fontId="22" fillId="34" borderId="0" xfId="0" applyNumberFormat="1" applyFont="1" applyFill="1" applyAlignment="1">
      <alignment horizontal="center"/>
    </xf>
    <xf numFmtId="3" fontId="22" fillId="34" borderId="36" xfId="0" applyNumberFormat="1" applyFont="1" applyFill="1" applyBorder="1" applyAlignment="1">
      <alignment horizontal="center"/>
    </xf>
    <xf numFmtId="165" fontId="20" fillId="34" borderId="11" xfId="1" applyNumberFormat="1" applyFont="1" applyFill="1" applyBorder="1" applyAlignment="1">
      <alignment horizontal="center"/>
    </xf>
    <xf numFmtId="165" fontId="24" fillId="34" borderId="11" xfId="7" applyNumberFormat="1" applyFont="1" applyFill="1" applyBorder="1" applyAlignment="1">
      <alignment horizontal="center"/>
    </xf>
    <xf numFmtId="164" fontId="23" fillId="34" borderId="15" xfId="7" applyNumberFormat="1" applyFont="1" applyFill="1" applyBorder="1" applyAlignment="1">
      <alignment horizontal="center"/>
    </xf>
    <xf numFmtId="3" fontId="22" fillId="34" borderId="10" xfId="0" applyNumberFormat="1" applyFont="1" applyFill="1" applyBorder="1" applyAlignment="1">
      <alignment horizontal="center"/>
    </xf>
    <xf numFmtId="165" fontId="24" fillId="34" borderId="0" xfId="7" applyNumberFormat="1" applyFont="1" applyFill="1" applyBorder="1" applyAlignment="1">
      <alignment horizontal="center"/>
    </xf>
    <xf numFmtId="2" fontId="23" fillId="34" borderId="0" xfId="1" applyNumberFormat="1" applyFont="1" applyFill="1" applyBorder="1" applyAlignment="1">
      <alignment horizontal="center"/>
    </xf>
    <xf numFmtId="2" fontId="23" fillId="34" borderId="11" xfId="7" applyNumberFormat="1" applyFont="1" applyFill="1" applyBorder="1" applyAlignment="1">
      <alignment horizontal="center"/>
    </xf>
    <xf numFmtId="2" fontId="23" fillId="34" borderId="0" xfId="7" applyNumberFormat="1" applyFont="1" applyFill="1" applyBorder="1" applyAlignment="1">
      <alignment horizontal="center"/>
    </xf>
    <xf numFmtId="3" fontId="22" fillId="34" borderId="23" xfId="0"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Alignment="1">
      <alignment horizontal="center"/>
    </xf>
    <xf numFmtId="2" fontId="22" fillId="35" borderId="0" xfId="0" applyNumberFormat="1" applyFont="1" applyFill="1" applyAlignment="1">
      <alignment horizontal="center"/>
    </xf>
    <xf numFmtId="2" fontId="22" fillId="35" borderId="10" xfId="0" applyNumberFormat="1" applyFont="1" applyFill="1" applyBorder="1" applyAlignment="1">
      <alignment horizontal="center"/>
    </xf>
    <xf numFmtId="3" fontId="22" fillId="35" borderId="0" xfId="0" applyNumberFormat="1" applyFont="1" applyFill="1" applyAlignment="1">
      <alignment horizontal="center"/>
    </xf>
    <xf numFmtId="3" fontId="22" fillId="35" borderId="11" xfId="0" applyNumberFormat="1" applyFont="1" applyFill="1" applyBorder="1" applyAlignment="1">
      <alignment horizontal="center"/>
    </xf>
    <xf numFmtId="0" fontId="23" fillId="35" borderId="0" xfId="0" quotePrefix="1" applyFont="1" applyFill="1" applyAlignment="1">
      <alignment horizontal="center"/>
    </xf>
    <xf numFmtId="4" fontId="22" fillId="35" borderId="36" xfId="0" applyNumberFormat="1" applyFont="1" applyFill="1" applyBorder="1" applyAlignment="1">
      <alignment horizontal="center"/>
    </xf>
    <xf numFmtId="3" fontId="23" fillId="35" borderId="15" xfId="7" applyNumberFormat="1" applyFont="1" applyFill="1" applyBorder="1" applyAlignment="1">
      <alignment horizontal="center"/>
    </xf>
    <xf numFmtId="3" fontId="23"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4" fillId="35" borderId="0" xfId="1" applyNumberFormat="1" applyFont="1" applyFill="1" applyBorder="1" applyAlignment="1">
      <alignment horizontal="center"/>
    </xf>
    <xf numFmtId="167" fontId="22" fillId="35" borderId="0" xfId="0" applyNumberFormat="1" applyFont="1" applyFill="1" applyAlignment="1">
      <alignment horizontal="center"/>
    </xf>
    <xf numFmtId="3" fontId="22" fillId="35" borderId="36" xfId="0" applyNumberFormat="1" applyFont="1" applyFill="1" applyBorder="1" applyAlignment="1">
      <alignment horizontal="center"/>
    </xf>
    <xf numFmtId="165" fontId="20" fillId="35" borderId="11" xfId="1" applyNumberFormat="1" applyFont="1" applyFill="1" applyBorder="1" applyAlignment="1">
      <alignment horizontal="center"/>
    </xf>
    <xf numFmtId="165" fontId="24" fillId="35" borderId="11" xfId="7" applyNumberFormat="1" applyFont="1" applyFill="1" applyBorder="1" applyAlignment="1">
      <alignment horizontal="center"/>
    </xf>
    <xf numFmtId="164" fontId="23" fillId="35" borderId="15" xfId="7" applyNumberFormat="1" applyFont="1" applyFill="1" applyBorder="1" applyAlignment="1">
      <alignment horizontal="center"/>
    </xf>
    <xf numFmtId="3" fontId="22" fillId="35" borderId="10" xfId="0" applyNumberFormat="1" applyFont="1" applyFill="1" applyBorder="1" applyAlignment="1">
      <alignment horizontal="center"/>
    </xf>
    <xf numFmtId="165" fontId="24" fillId="35" borderId="0" xfId="7" applyNumberFormat="1" applyFont="1" applyFill="1" applyBorder="1" applyAlignment="1">
      <alignment horizontal="center"/>
    </xf>
    <xf numFmtId="2" fontId="23" fillId="35" borderId="0" xfId="1" applyNumberFormat="1" applyFont="1" applyFill="1" applyBorder="1" applyAlignment="1">
      <alignment horizontal="center"/>
    </xf>
    <xf numFmtId="2" fontId="23" fillId="35" borderId="11" xfId="7" applyNumberFormat="1" applyFont="1" applyFill="1" applyBorder="1" applyAlignment="1">
      <alignment horizontal="center"/>
    </xf>
    <xf numFmtId="2" fontId="23" fillId="35" borderId="0" xfId="7" applyNumberFormat="1" applyFont="1" applyFill="1" applyBorder="1" applyAlignment="1">
      <alignment horizontal="center"/>
    </xf>
    <xf numFmtId="3" fontId="22" fillId="35" borderId="23" xfId="0" applyNumberFormat="1" applyFont="1" applyFill="1" applyBorder="1" applyAlignment="1">
      <alignment horizontal="center"/>
    </xf>
    <xf numFmtId="0" fontId="22" fillId="35" borderId="14" xfId="0" applyFont="1" applyFill="1" applyBorder="1" applyAlignment="1">
      <alignment horizontal="center"/>
    </xf>
    <xf numFmtId="0" fontId="22" fillId="35" borderId="0" xfId="0" applyFont="1" applyFill="1" applyAlignment="1">
      <alignment horizontal="center"/>
    </xf>
    <xf numFmtId="0" fontId="22" fillId="38" borderId="14" xfId="0" applyFont="1" applyFill="1" applyBorder="1" applyAlignment="1">
      <alignment horizontal="center"/>
    </xf>
    <xf numFmtId="2" fontId="22" fillId="38" borderId="0" xfId="0" applyNumberFormat="1" applyFont="1" applyFill="1" applyAlignment="1">
      <alignment horizontal="center"/>
    </xf>
    <xf numFmtId="2" fontId="22" fillId="38" borderId="10" xfId="0" applyNumberFormat="1" applyFont="1" applyFill="1" applyBorder="1" applyAlignment="1">
      <alignment horizontal="center"/>
    </xf>
    <xf numFmtId="3" fontId="22" fillId="38" borderId="0" xfId="0" applyNumberFormat="1" applyFont="1" applyFill="1" applyAlignment="1">
      <alignment horizontal="center"/>
    </xf>
    <xf numFmtId="3" fontId="22" fillId="38" borderId="11" xfId="0" applyNumberFormat="1" applyFont="1" applyFill="1" applyBorder="1" applyAlignment="1">
      <alignment horizontal="center"/>
    </xf>
    <xf numFmtId="4" fontId="22" fillId="38" borderId="36" xfId="0" applyNumberFormat="1" applyFont="1" applyFill="1" applyBorder="1" applyAlignment="1">
      <alignment horizontal="center"/>
    </xf>
    <xf numFmtId="3" fontId="23" fillId="38" borderId="15" xfId="7" applyNumberFormat="1" applyFont="1" applyFill="1" applyBorder="1" applyAlignment="1">
      <alignment horizontal="center"/>
    </xf>
    <xf numFmtId="3" fontId="23" fillId="38" borderId="0" xfId="0" quotePrefix="1" applyNumberFormat="1" applyFont="1" applyFill="1" applyAlignment="1">
      <alignment horizontal="center"/>
    </xf>
    <xf numFmtId="3" fontId="23" fillId="38" borderId="0" xfId="7" applyNumberFormat="1" applyFont="1" applyFill="1" applyBorder="1" applyAlignment="1">
      <alignment horizontal="center"/>
    </xf>
    <xf numFmtId="165" fontId="24" fillId="38" borderId="0" xfId="1" applyNumberFormat="1" applyFont="1" applyFill="1" applyBorder="1" applyAlignment="1">
      <alignment horizontal="center"/>
    </xf>
    <xf numFmtId="3" fontId="22" fillId="38" borderId="36" xfId="0" applyNumberFormat="1" applyFont="1" applyFill="1" applyBorder="1" applyAlignment="1">
      <alignment horizontal="center"/>
    </xf>
    <xf numFmtId="165" fontId="20" fillId="38" borderId="11" xfId="1" applyNumberFormat="1" applyFont="1" applyFill="1" applyBorder="1" applyAlignment="1">
      <alignment horizontal="center"/>
    </xf>
    <xf numFmtId="165" fontId="24" fillId="38" borderId="11" xfId="7" applyNumberFormat="1" applyFont="1" applyFill="1" applyBorder="1" applyAlignment="1">
      <alignment horizontal="center"/>
    </xf>
    <xf numFmtId="164" fontId="23" fillId="38" borderId="15" xfId="7" applyNumberFormat="1" applyFont="1" applyFill="1" applyBorder="1" applyAlignment="1">
      <alignment horizontal="center"/>
    </xf>
    <xf numFmtId="3" fontId="22" fillId="38" borderId="10" xfId="0" applyNumberFormat="1" applyFont="1" applyFill="1" applyBorder="1" applyAlignment="1">
      <alignment horizontal="center"/>
    </xf>
    <xf numFmtId="165" fontId="24" fillId="38" borderId="0" xfId="7" applyNumberFormat="1" applyFont="1" applyFill="1" applyBorder="1" applyAlignment="1">
      <alignment horizontal="center"/>
    </xf>
    <xf numFmtId="2" fontId="23" fillId="38" borderId="0" xfId="1" applyNumberFormat="1" applyFont="1" applyFill="1" applyBorder="1" applyAlignment="1">
      <alignment horizontal="center"/>
    </xf>
    <xf numFmtId="2" fontId="23" fillId="38" borderId="11" xfId="7" applyNumberFormat="1" applyFont="1" applyFill="1" applyBorder="1" applyAlignment="1">
      <alignment horizontal="center"/>
    </xf>
    <xf numFmtId="2" fontId="23" fillId="38" borderId="0" xfId="7" applyNumberFormat="1" applyFont="1" applyFill="1" applyBorder="1" applyAlignment="1">
      <alignment horizontal="center"/>
    </xf>
    <xf numFmtId="3" fontId="22" fillId="38" borderId="23" xfId="0" applyNumberFormat="1" applyFont="1" applyFill="1" applyBorder="1" applyAlignment="1">
      <alignment horizontal="center"/>
    </xf>
    <xf numFmtId="3" fontId="22" fillId="34" borderId="0" xfId="0" quotePrefix="1" applyNumberFormat="1" applyFont="1" applyFill="1" applyAlignment="1">
      <alignment horizontal="center"/>
    </xf>
    <xf numFmtId="3" fontId="22" fillId="34" borderId="0" xfId="0" applyNumberFormat="1" applyFont="1" applyFill="1" applyAlignment="1">
      <alignment horizontal="center" vertical="center" wrapText="1"/>
    </xf>
    <xf numFmtId="3" fontId="22" fillId="34" borderId="11" xfId="0" applyNumberFormat="1" applyFont="1" applyFill="1" applyBorder="1" applyAlignment="1">
      <alignment horizontal="center" vertical="center" wrapText="1"/>
    </xf>
    <xf numFmtId="0" fontId="22" fillId="34" borderId="10" xfId="0" applyFont="1" applyFill="1" applyBorder="1" applyAlignment="1">
      <alignment horizontal="center"/>
    </xf>
    <xf numFmtId="167" fontId="22" fillId="38" borderId="0" xfId="0" applyNumberFormat="1" applyFont="1" applyFill="1" applyAlignment="1">
      <alignment horizontal="center"/>
    </xf>
    <xf numFmtId="0" fontId="22" fillId="38" borderId="55" xfId="0" applyFont="1" applyFill="1" applyBorder="1"/>
    <xf numFmtId="165" fontId="22" fillId="38" borderId="57" xfId="0" applyNumberFormat="1" applyFont="1" applyFill="1" applyBorder="1" applyAlignment="1">
      <alignment horizontal="center"/>
    </xf>
    <xf numFmtId="165" fontId="22" fillId="38" borderId="57" xfId="1" applyNumberFormat="1" applyFont="1" applyFill="1" applyBorder="1" applyAlignment="1">
      <alignment horizontal="center"/>
    </xf>
    <xf numFmtId="166" fontId="22" fillId="38" borderId="56" xfId="0" applyNumberFormat="1" applyFont="1" applyFill="1" applyBorder="1" applyAlignment="1">
      <alignment horizontal="center"/>
    </xf>
    <xf numFmtId="165" fontId="22" fillId="38" borderId="54" xfId="1" applyNumberFormat="1" applyFont="1" applyFill="1" applyBorder="1" applyAlignment="1">
      <alignment horizontal="center"/>
    </xf>
    <xf numFmtId="0" fontId="22" fillId="38" borderId="0" xfId="0" applyFont="1" applyFill="1" applyAlignment="1">
      <alignment horizontal="center"/>
    </xf>
    <xf numFmtId="0" fontId="22" fillId="33" borderId="14" xfId="0" applyFont="1" applyFill="1" applyBorder="1" applyAlignment="1">
      <alignment horizontal="left"/>
    </xf>
    <xf numFmtId="0" fontId="22" fillId="34" borderId="14" xfId="0" applyFont="1" applyFill="1" applyBorder="1" applyAlignment="1">
      <alignment horizontal="left"/>
    </xf>
    <xf numFmtId="0" fontId="21" fillId="39" borderId="14" xfId="7" applyFont="1" applyFill="1" applyBorder="1" applyAlignment="1">
      <alignment horizontal="left"/>
    </xf>
    <xf numFmtId="0" fontId="22" fillId="35" borderId="14" xfId="0" applyFont="1" applyFill="1" applyBorder="1" applyAlignment="1">
      <alignment horizontal="left"/>
    </xf>
    <xf numFmtId="0" fontId="22" fillId="38" borderId="14" xfId="0" applyFont="1" applyFill="1" applyBorder="1" applyAlignment="1">
      <alignment horizontal="left"/>
    </xf>
    <xf numFmtId="0" fontId="22" fillId="0" borderId="0" xfId="0" applyFont="1"/>
    <xf numFmtId="0" fontId="20" fillId="37" borderId="31" xfId="0" applyFont="1" applyFill="1" applyBorder="1"/>
    <xf numFmtId="10" fontId="22" fillId="37" borderId="59" xfId="0" applyNumberFormat="1" applyFont="1" applyFill="1" applyBorder="1" applyAlignment="1">
      <alignment horizontal="center"/>
    </xf>
    <xf numFmtId="0" fontId="20" fillId="37" borderId="59" xfId="0" applyFont="1" applyFill="1" applyBorder="1" applyAlignment="1">
      <alignment horizontal="center"/>
    </xf>
    <xf numFmtId="166" fontId="20" fillId="37" borderId="59" xfId="0" applyNumberFormat="1" applyFont="1" applyFill="1" applyBorder="1" applyAlignment="1">
      <alignment horizontal="center"/>
    </xf>
    <xf numFmtId="165" fontId="20" fillId="37" borderId="59" xfId="1" applyNumberFormat="1" applyFont="1" applyFill="1" applyBorder="1" applyAlignment="1">
      <alignment horizontal="center"/>
    </xf>
    <xf numFmtId="165" fontId="20" fillId="37" borderId="58" xfId="0" applyNumberFormat="1" applyFont="1" applyFill="1" applyBorder="1" applyAlignment="1">
      <alignment horizontal="center"/>
    </xf>
    <xf numFmtId="0" fontId="19" fillId="0" borderId="31" xfId="0" applyFont="1" applyBorder="1" applyAlignment="1">
      <alignment vertical="center" wrapText="1"/>
    </xf>
    <xf numFmtId="0" fontId="20" fillId="0" borderId="64" xfId="0" quotePrefix="1" applyFont="1" applyBorder="1" applyAlignment="1">
      <alignment wrapText="1"/>
    </xf>
    <xf numFmtId="0" fontId="20" fillId="0" borderId="64" xfId="0" quotePrefix="1" applyFont="1" applyBorder="1" applyAlignment="1">
      <alignment horizontal="center" wrapText="1"/>
    </xf>
    <xf numFmtId="0" fontId="20" fillId="0" borderId="65" xfId="0" quotePrefix="1" applyFont="1" applyBorder="1" applyAlignment="1">
      <alignment wrapText="1"/>
    </xf>
    <xf numFmtId="0" fontId="20" fillId="0" borderId="66" xfId="0" quotePrefix="1" applyFont="1" applyBorder="1" applyAlignment="1">
      <alignment wrapText="1"/>
    </xf>
    <xf numFmtId="10" fontId="20" fillId="0" borderId="64" xfId="1" quotePrefix="1" applyNumberFormat="1" applyFont="1" applyFill="1" applyBorder="1" applyAlignment="1">
      <alignment wrapText="1"/>
    </xf>
    <xf numFmtId="0" fontId="20" fillId="0" borderId="64" xfId="0" applyFont="1" applyBorder="1" applyAlignment="1">
      <alignment horizontal="center" wrapText="1"/>
    </xf>
    <xf numFmtId="0" fontId="22" fillId="0" borderId="64" xfId="0" applyFont="1" applyBorder="1"/>
    <xf numFmtId="0" fontId="22" fillId="34" borderId="0" xfId="0" applyFont="1" applyFill="1"/>
    <xf numFmtId="10" fontId="22" fillId="34" borderId="0" xfId="0" applyNumberFormat="1" applyFont="1" applyFill="1"/>
    <xf numFmtId="0" fontId="22" fillId="0" borderId="0" xfId="0" applyFont="1" applyAlignment="1">
      <alignment wrapText="1"/>
    </xf>
    <xf numFmtId="0" fontId="22" fillId="35" borderId="0" xfId="0" applyFont="1" applyFill="1"/>
    <xf numFmtId="10" fontId="22" fillId="35" borderId="0" xfId="0" applyNumberFormat="1" applyFont="1" applyFill="1"/>
    <xf numFmtId="0" fontId="22" fillId="33" borderId="0" xfId="0" applyFont="1" applyFill="1" applyAlignment="1">
      <alignment wrapText="1"/>
    </xf>
    <xf numFmtId="10" fontId="22" fillId="33" borderId="0" xfId="0" applyNumberFormat="1" applyFont="1" applyFill="1" applyAlignment="1">
      <alignment wrapText="1"/>
    </xf>
    <xf numFmtId="0" fontId="22" fillId="33" borderId="0" xfId="0" applyFont="1" applyFill="1" applyAlignment="1">
      <alignment horizontal="center" wrapText="1"/>
    </xf>
    <xf numFmtId="0" fontId="22" fillId="33" borderId="0" xfId="0" applyFont="1" applyFill="1"/>
    <xf numFmtId="10" fontId="22" fillId="33" borderId="0" xfId="0" applyNumberFormat="1" applyFont="1" applyFill="1"/>
    <xf numFmtId="0" fontId="22" fillId="38" borderId="0" xfId="0" applyFont="1" applyFill="1"/>
    <xf numFmtId="10" fontId="22" fillId="38" borderId="0" xfId="0" applyNumberFormat="1" applyFont="1" applyFill="1"/>
    <xf numFmtId="10" fontId="22" fillId="0" borderId="0" xfId="0" applyNumberFormat="1" applyFont="1"/>
    <xf numFmtId="0" fontId="29" fillId="37" borderId="0" xfId="0" applyFont="1" applyFill="1"/>
    <xf numFmtId="0" fontId="30" fillId="0" borderId="0" xfId="0" applyFont="1" applyAlignment="1">
      <alignment vertical="center"/>
    </xf>
    <xf numFmtId="0" fontId="30" fillId="0" borderId="0" xfId="0" applyFont="1" applyAlignment="1">
      <alignment horizontal="center" vertical="center"/>
    </xf>
    <xf numFmtId="49" fontId="22" fillId="0" borderId="0" xfId="0" applyNumberFormat="1" applyFont="1" applyAlignment="1">
      <alignment vertical="center"/>
    </xf>
    <xf numFmtId="49" fontId="23" fillId="0" borderId="0" xfId="44" applyNumberFormat="1" applyFont="1"/>
    <xf numFmtId="0" fontId="0" fillId="0" borderId="67" xfId="0" applyBorder="1" applyAlignment="1">
      <alignment wrapText="1"/>
    </xf>
    <xf numFmtId="0" fontId="31" fillId="0" borderId="67" xfId="0" applyFont="1" applyBorder="1" applyAlignment="1">
      <alignment wrapText="1"/>
    </xf>
    <xf numFmtId="0" fontId="31" fillId="0" borderId="67" xfId="0" applyFont="1" applyBorder="1" applyAlignment="1">
      <alignment horizontal="right" wrapText="1"/>
    </xf>
    <xf numFmtId="9" fontId="23" fillId="39" borderId="0" xfId="1" quotePrefix="1" applyFont="1" applyFill="1" applyAlignment="1">
      <alignment horizontal="center" wrapText="1"/>
    </xf>
    <xf numFmtId="167" fontId="23" fillId="39" borderId="0" xfId="0" quotePrefix="1" applyNumberFormat="1" applyFont="1" applyFill="1" applyAlignment="1">
      <alignment horizontal="center" wrapText="1"/>
    </xf>
    <xf numFmtId="0" fontId="32" fillId="0" borderId="67" xfId="0" applyFont="1" applyBorder="1" applyAlignment="1">
      <alignment horizontal="right" wrapText="1"/>
    </xf>
    <xf numFmtId="0" fontId="32" fillId="0" borderId="67" xfId="0" applyFont="1" applyBorder="1" applyAlignment="1">
      <alignment wrapText="1"/>
    </xf>
    <xf numFmtId="0" fontId="20" fillId="0" borderId="38" xfId="0" applyFont="1" applyBorder="1" applyAlignment="1">
      <alignment vertical="center" wrapText="1"/>
    </xf>
    <xf numFmtId="2" fontId="20" fillId="0" borderId="38" xfId="0" applyNumberFormat="1" applyFont="1" applyBorder="1" applyAlignment="1">
      <alignment horizontal="center" vertical="center" wrapText="1"/>
    </xf>
    <xf numFmtId="2" fontId="20" fillId="0" borderId="37" xfId="0" applyNumberFormat="1" applyFont="1" applyBorder="1" applyAlignment="1">
      <alignment horizontal="center" vertical="center" wrapText="1"/>
    </xf>
    <xf numFmtId="0" fontId="20" fillId="0" borderId="39" xfId="0" applyFont="1" applyBorder="1" applyAlignment="1">
      <alignment horizontal="center" vertical="center" wrapText="1"/>
    </xf>
    <xf numFmtId="3" fontId="20" fillId="0" borderId="39" xfId="0" applyNumberFormat="1" applyFont="1" applyBorder="1" applyAlignment="1">
      <alignment horizontal="center" vertical="center" wrapText="1"/>
    </xf>
    <xf numFmtId="4" fontId="20" fillId="0" borderId="37" xfId="0" applyNumberFormat="1" applyFont="1" applyBorder="1" applyAlignment="1">
      <alignment horizontal="center" vertical="center" wrapText="1"/>
    </xf>
    <xf numFmtId="3" fontId="24" fillId="0" borderId="43" xfId="0" applyNumberFormat="1" applyFont="1" applyBorder="1" applyAlignment="1">
      <alignment horizontal="center" vertical="center" wrapText="1"/>
    </xf>
    <xf numFmtId="1" fontId="20" fillId="0" borderId="39" xfId="0" applyNumberFormat="1" applyFont="1" applyBorder="1" applyAlignment="1">
      <alignment horizontal="center" vertical="center" wrapText="1"/>
    </xf>
    <xf numFmtId="0" fontId="20" fillId="0" borderId="68" xfId="0" applyFont="1" applyBorder="1" applyAlignment="1">
      <alignment horizontal="center" vertical="center" wrapText="1"/>
    </xf>
    <xf numFmtId="1" fontId="20" fillId="0" borderId="37" xfId="0" applyNumberFormat="1" applyFont="1" applyBorder="1" applyAlignment="1">
      <alignment horizontal="center" vertical="center" wrapText="1"/>
    </xf>
    <xf numFmtId="0" fontId="20" fillId="0" borderId="42" xfId="0" applyFont="1" applyBorder="1" applyAlignment="1">
      <alignment horizontal="center" vertical="center" wrapText="1"/>
    </xf>
    <xf numFmtId="3" fontId="20" fillId="0" borderId="40" xfId="0" applyNumberFormat="1" applyFont="1" applyBorder="1" applyAlignment="1">
      <alignment horizontal="center" vertical="center" wrapText="1"/>
    </xf>
    <xf numFmtId="0" fontId="20" fillId="0" borderId="41" xfId="0" applyFont="1" applyBorder="1" applyAlignment="1">
      <alignment horizontal="center" vertical="center" wrapText="1"/>
    </xf>
    <xf numFmtId="3" fontId="20" fillId="0" borderId="42" xfId="0" applyNumberFormat="1"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9" xfId="0" applyFont="1" applyBorder="1" applyAlignment="1">
      <alignment vertical="center" wrapText="1"/>
    </xf>
    <xf numFmtId="2" fontId="22" fillId="0" borderId="0" xfId="0" applyNumberFormat="1" applyFont="1" applyAlignment="1">
      <alignment horizontal="center"/>
    </xf>
    <xf numFmtId="2" fontId="22" fillId="0" borderId="10" xfId="0" applyNumberFormat="1" applyFont="1" applyBorder="1" applyAlignment="1">
      <alignment horizontal="center"/>
    </xf>
    <xf numFmtId="3" fontId="22" fillId="0" borderId="0" xfId="0" applyNumberFormat="1" applyFont="1" applyAlignment="1">
      <alignment horizontal="center"/>
    </xf>
    <xf numFmtId="3" fontId="22" fillId="0" borderId="11" xfId="0" applyNumberFormat="1" applyFont="1" applyBorder="1" applyAlignment="1">
      <alignment horizontal="center"/>
    </xf>
    <xf numFmtId="2" fontId="23" fillId="0" borderId="0" xfId="0" quotePrefix="1" applyNumberFormat="1" applyFont="1" applyAlignment="1">
      <alignment horizontal="center" wrapText="1"/>
    </xf>
    <xf numFmtId="4" fontId="22" fillId="0" borderId="36" xfId="0" applyNumberFormat="1" applyFont="1" applyBorder="1" applyAlignment="1">
      <alignment horizontal="center"/>
    </xf>
    <xf numFmtId="3" fontId="23" fillId="0" borderId="0" xfId="0" quotePrefix="1" applyNumberFormat="1" applyFont="1" applyAlignment="1">
      <alignment horizontal="center" wrapText="1"/>
    </xf>
    <xf numFmtId="9" fontId="23" fillId="0" borderId="0" xfId="1" quotePrefix="1" applyFont="1" applyFill="1" applyAlignment="1">
      <alignment horizontal="center" wrapText="1"/>
    </xf>
    <xf numFmtId="167" fontId="22" fillId="0" borderId="0" xfId="0" applyNumberFormat="1" applyFont="1" applyAlignment="1">
      <alignment horizontal="center"/>
    </xf>
    <xf numFmtId="3" fontId="22" fillId="0" borderId="36" xfId="0" applyNumberFormat="1" applyFont="1" applyBorder="1" applyAlignment="1">
      <alignment horizontal="center"/>
    </xf>
    <xf numFmtId="167" fontId="23" fillId="0" borderId="0" xfId="0" quotePrefix="1" applyNumberFormat="1" applyFont="1" applyAlignment="1">
      <alignment horizontal="center" wrapText="1"/>
    </xf>
    <xf numFmtId="3" fontId="22" fillId="0" borderId="10" xfId="0" applyNumberFormat="1" applyFont="1" applyBorder="1" applyAlignment="1">
      <alignment horizontal="center"/>
    </xf>
    <xf numFmtId="3" fontId="22" fillId="0" borderId="23" xfId="0" applyNumberFormat="1" applyFont="1" applyBorder="1" applyAlignment="1">
      <alignment horizontal="center"/>
    </xf>
    <xf numFmtId="0" fontId="22" fillId="0" borderId="14" xfId="0" applyFont="1" applyBorder="1" applyAlignment="1">
      <alignment horizontal="left"/>
    </xf>
    <xf numFmtId="0" fontId="23" fillId="0" borderId="0" xfId="0" quotePrefix="1" applyFont="1" applyAlignment="1">
      <alignment horizontal="center"/>
    </xf>
    <xf numFmtId="3" fontId="23" fillId="0" borderId="0" xfId="0" quotePrefix="1" applyNumberFormat="1" applyFont="1" applyAlignment="1">
      <alignment horizontal="center"/>
    </xf>
    <xf numFmtId="0" fontId="22" fillId="0" borderId="14" xfId="0" applyFont="1" applyBorder="1" applyAlignment="1">
      <alignment horizontal="center"/>
    </xf>
    <xf numFmtId="49" fontId="0" fillId="0" borderId="0" xfId="0" applyNumberFormat="1" applyAlignment="1">
      <alignment horizontal="center" vertical="center" textRotation="180" wrapText="1"/>
    </xf>
    <xf numFmtId="0" fontId="25" fillId="0" borderId="0" xfId="0" applyFont="1"/>
    <xf numFmtId="49" fontId="18" fillId="0" borderId="0" xfId="0" applyNumberFormat="1" applyFont="1"/>
    <xf numFmtId="2" fontId="22" fillId="0" borderId="0" xfId="0" applyNumberFormat="1" applyFont="1" applyAlignment="1">
      <alignment horizontal="left"/>
    </xf>
    <xf numFmtId="11" fontId="22" fillId="0" borderId="0" xfId="0" applyNumberFormat="1" applyFont="1"/>
    <xf numFmtId="3" fontId="22" fillId="0" borderId="0" xfId="0" quotePrefix="1" applyNumberFormat="1" applyFont="1" applyAlignment="1">
      <alignment horizontal="center"/>
    </xf>
    <xf numFmtId="0" fontId="27" fillId="0" borderId="0" xfId="0" applyFont="1" applyAlignment="1">
      <alignment horizontal="center"/>
    </xf>
    <xf numFmtId="0" fontId="0" fillId="0" borderId="14" xfId="0" applyBorder="1" applyAlignment="1">
      <alignment horizontal="left"/>
    </xf>
    <xf numFmtId="0" fontId="0" fillId="0" borderId="0" xfId="0" applyAlignment="1">
      <alignment horizontal="left"/>
    </xf>
    <xf numFmtId="2" fontId="0" fillId="0" borderId="0" xfId="0" applyNumberFormat="1" applyAlignment="1">
      <alignment horizontal="center"/>
    </xf>
    <xf numFmtId="2" fontId="0" fillId="0" borderId="10" xfId="0" applyNumberFormat="1" applyBorder="1" applyAlignment="1">
      <alignment horizontal="center"/>
    </xf>
    <xf numFmtId="3" fontId="0" fillId="0" borderId="11" xfId="0" applyNumberFormat="1" applyBorder="1" applyAlignment="1">
      <alignment horizontal="center"/>
    </xf>
    <xf numFmtId="4" fontId="0" fillId="0" borderId="36" xfId="0" applyNumberFormat="1" applyBorder="1" applyAlignment="1">
      <alignment horizontal="center"/>
    </xf>
    <xf numFmtId="1" fontId="18" fillId="0" borderId="15" xfId="0" applyNumberFormat="1" applyFont="1" applyBorder="1" applyAlignment="1">
      <alignment horizontal="center"/>
    </xf>
    <xf numFmtId="1" fontId="18" fillId="0" borderId="0" xfId="0" applyNumberFormat="1" applyFont="1" applyAlignment="1">
      <alignment horizontal="center"/>
    </xf>
    <xf numFmtId="1" fontId="16" fillId="0" borderId="0" xfId="0" applyNumberFormat="1" applyFont="1" applyAlignment="1">
      <alignment horizontal="center"/>
    </xf>
    <xf numFmtId="3" fontId="16" fillId="0" borderId="36" xfId="0" applyNumberFormat="1" applyFont="1" applyBorder="1" applyAlignment="1">
      <alignment horizontal="center"/>
    </xf>
    <xf numFmtId="3" fontId="16" fillId="0" borderId="0" xfId="0" applyNumberFormat="1" applyFont="1" applyAlignment="1">
      <alignment horizontal="center"/>
    </xf>
    <xf numFmtId="1" fontId="0" fillId="0" borderId="0" xfId="0" applyNumberFormat="1" applyAlignment="1">
      <alignment horizontal="center"/>
    </xf>
    <xf numFmtId="1" fontId="16" fillId="0" borderId="11" xfId="0" applyNumberFormat="1" applyFont="1" applyBorder="1" applyAlignment="1">
      <alignment horizontal="center"/>
    </xf>
    <xf numFmtId="0" fontId="0" fillId="0" borderId="23" xfId="0" applyBorder="1" applyAlignment="1">
      <alignment horizontal="center"/>
    </xf>
    <xf numFmtId="3" fontId="0" fillId="0" borderId="10" xfId="0" applyNumberFormat="1" applyBorder="1" applyAlignment="1">
      <alignment horizontal="center"/>
    </xf>
    <xf numFmtId="0" fontId="0" fillId="0" borderId="11" xfId="0" applyBorder="1" applyAlignment="1">
      <alignment horizontal="center"/>
    </xf>
    <xf numFmtId="3" fontId="0" fillId="0" borderId="23" xfId="0" applyNumberFormat="1" applyBorder="1" applyAlignment="1">
      <alignment horizontal="center"/>
    </xf>
    <xf numFmtId="3" fontId="0" fillId="0" borderId="15" xfId="0" applyNumberFormat="1" applyBorder="1" applyAlignment="1">
      <alignment horizontal="center"/>
    </xf>
    <xf numFmtId="0" fontId="31" fillId="39" borderId="67" xfId="0" applyFont="1" applyFill="1" applyBorder="1" applyAlignment="1">
      <alignment horizontal="right" wrapText="1"/>
    </xf>
    <xf numFmtId="0" fontId="32" fillId="39" borderId="67" xfId="0" applyFont="1" applyFill="1" applyBorder="1" applyAlignment="1">
      <alignment horizontal="right" wrapText="1"/>
    </xf>
    <xf numFmtId="0" fontId="31" fillId="33" borderId="67" xfId="0" applyFont="1" applyFill="1" applyBorder="1" applyAlignment="1">
      <alignment wrapText="1"/>
    </xf>
    <xf numFmtId="0" fontId="32" fillId="33" borderId="67" xfId="0" applyFont="1" applyFill="1" applyBorder="1" applyAlignment="1">
      <alignment horizontal="right" wrapText="1"/>
    </xf>
    <xf numFmtId="0" fontId="31" fillId="33" borderId="67" xfId="0" applyFont="1" applyFill="1" applyBorder="1" applyAlignment="1">
      <alignment horizontal="right" wrapText="1"/>
    </xf>
    <xf numFmtId="2" fontId="23" fillId="33" borderId="0" xfId="0" quotePrefix="1" applyNumberFormat="1" applyFont="1" applyFill="1" applyAlignment="1">
      <alignment horizontal="center" wrapText="1"/>
    </xf>
    <xf numFmtId="3" fontId="23" fillId="33" borderId="0" xfId="0" quotePrefix="1" applyNumberFormat="1" applyFont="1" applyFill="1" applyAlignment="1">
      <alignment horizontal="center" wrapText="1"/>
    </xf>
    <xf numFmtId="9" fontId="23" fillId="33" borderId="0" xfId="1" quotePrefix="1" applyFont="1" applyFill="1" applyAlignment="1">
      <alignment horizontal="center" wrapText="1"/>
    </xf>
    <xf numFmtId="167" fontId="23" fillId="33" borderId="0" xfId="0" quotePrefix="1" applyNumberFormat="1" applyFont="1" applyFill="1" applyAlignment="1">
      <alignment horizontal="center" wrapText="1"/>
    </xf>
    <xf numFmtId="0" fontId="31" fillId="35" borderId="67" xfId="0" applyFont="1" applyFill="1" applyBorder="1" applyAlignment="1">
      <alignment wrapText="1"/>
    </xf>
    <xf numFmtId="0" fontId="32" fillId="35" borderId="67" xfId="0" applyFont="1" applyFill="1" applyBorder="1" applyAlignment="1">
      <alignment horizontal="right" wrapText="1"/>
    </xf>
    <xf numFmtId="0" fontId="31" fillId="35" borderId="67" xfId="0" applyFont="1" applyFill="1" applyBorder="1" applyAlignment="1">
      <alignment horizontal="right" wrapText="1"/>
    </xf>
    <xf numFmtId="2" fontId="23" fillId="35" borderId="0" xfId="0" quotePrefix="1" applyNumberFormat="1" applyFont="1" applyFill="1" applyAlignment="1">
      <alignment horizontal="center" wrapText="1"/>
    </xf>
    <xf numFmtId="3" fontId="23" fillId="35" borderId="0" xfId="0" quotePrefix="1" applyNumberFormat="1" applyFont="1" applyFill="1" applyAlignment="1">
      <alignment horizontal="center" wrapText="1"/>
    </xf>
    <xf numFmtId="9" fontId="23" fillId="35" borderId="0" xfId="1" quotePrefix="1" applyFont="1" applyFill="1" applyAlignment="1">
      <alignment horizontal="center" wrapText="1"/>
    </xf>
    <xf numFmtId="167" fontId="23" fillId="35" borderId="0" xfId="0" quotePrefix="1" applyNumberFormat="1" applyFont="1" applyFill="1" applyAlignment="1">
      <alignment horizontal="center" wrapText="1"/>
    </xf>
    <xf numFmtId="0" fontId="31" fillId="34" borderId="67" xfId="0" applyFont="1" applyFill="1" applyBorder="1" applyAlignment="1">
      <alignment wrapText="1"/>
    </xf>
    <xf numFmtId="0" fontId="32" fillId="34" borderId="67" xfId="0" applyFont="1" applyFill="1" applyBorder="1" applyAlignment="1">
      <alignment horizontal="right" wrapText="1"/>
    </xf>
    <xf numFmtId="0" fontId="31" fillId="34" borderId="67" xfId="0" applyFont="1" applyFill="1" applyBorder="1" applyAlignment="1">
      <alignment horizontal="right" wrapText="1"/>
    </xf>
    <xf numFmtId="2" fontId="23" fillId="34" borderId="0" xfId="0" quotePrefix="1" applyNumberFormat="1" applyFont="1" applyFill="1" applyAlignment="1">
      <alignment horizontal="center" wrapText="1"/>
    </xf>
    <xf numFmtId="3" fontId="23" fillId="34" borderId="0" xfId="0" quotePrefix="1" applyNumberFormat="1" applyFont="1" applyFill="1" applyAlignment="1">
      <alignment horizontal="center" wrapText="1"/>
    </xf>
    <xf numFmtId="9" fontId="23" fillId="34" borderId="0" xfId="1" quotePrefix="1" applyFont="1" applyFill="1" applyAlignment="1">
      <alignment horizontal="center" wrapText="1"/>
    </xf>
    <xf numFmtId="167" fontId="23" fillId="34" borderId="0" xfId="0" quotePrefix="1" applyNumberFormat="1" applyFont="1" applyFill="1" applyAlignment="1">
      <alignment horizontal="center" wrapText="1"/>
    </xf>
    <xf numFmtId="0" fontId="27" fillId="34" borderId="0" xfId="0" applyFont="1" applyFill="1" applyAlignment="1">
      <alignment horizontal="center"/>
    </xf>
    <xf numFmtId="0" fontId="31" fillId="38" borderId="67" xfId="0" applyFont="1" applyFill="1" applyBorder="1" applyAlignment="1">
      <alignment wrapText="1"/>
    </xf>
    <xf numFmtId="0" fontId="32" fillId="38" borderId="67" xfId="0" applyFont="1" applyFill="1" applyBorder="1" applyAlignment="1">
      <alignment horizontal="right" wrapText="1"/>
    </xf>
    <xf numFmtId="0" fontId="31" fillId="38" borderId="67" xfId="0" applyFont="1" applyFill="1" applyBorder="1" applyAlignment="1">
      <alignment horizontal="right" wrapText="1"/>
    </xf>
    <xf numFmtId="2" fontId="23" fillId="38" borderId="0" xfId="0" quotePrefix="1" applyNumberFormat="1" applyFont="1" applyFill="1" applyAlignment="1">
      <alignment horizontal="center" wrapText="1"/>
    </xf>
    <xf numFmtId="3" fontId="23" fillId="38" borderId="0" xfId="0" quotePrefix="1" applyNumberFormat="1" applyFont="1" applyFill="1" applyAlignment="1">
      <alignment horizontal="center" wrapText="1"/>
    </xf>
    <xf numFmtId="9" fontId="23" fillId="38" borderId="0" xfId="1" quotePrefix="1" applyFont="1" applyFill="1" applyAlignment="1">
      <alignment horizontal="center" wrapText="1"/>
    </xf>
    <xf numFmtId="167" fontId="23" fillId="38" borderId="0" xfId="0" quotePrefix="1" applyNumberFormat="1" applyFont="1" applyFill="1" applyAlignment="1">
      <alignment horizontal="center" wrapText="1"/>
    </xf>
    <xf numFmtId="165" fontId="22" fillId="33" borderId="63" xfId="1" applyNumberFormat="1" applyFont="1" applyFill="1" applyBorder="1" applyAlignment="1">
      <alignment horizontal="center"/>
    </xf>
    <xf numFmtId="165" fontId="22" fillId="35" borderId="69" xfId="1" applyNumberFormat="1" applyFont="1" applyFill="1" applyBorder="1" applyAlignment="1">
      <alignment horizontal="center"/>
    </xf>
    <xf numFmtId="165" fontId="22" fillId="34" borderId="69" xfId="1" applyNumberFormat="1" applyFont="1" applyFill="1" applyBorder="1" applyAlignment="1">
      <alignment horizontal="center"/>
    </xf>
    <xf numFmtId="165" fontId="22" fillId="0" borderId="61" xfId="1" applyNumberFormat="1" applyFont="1" applyBorder="1" applyAlignment="1">
      <alignment horizontal="center"/>
    </xf>
    <xf numFmtId="165" fontId="22" fillId="38" borderId="70" xfId="1" applyNumberFormat="1" applyFont="1" applyFill="1" applyBorder="1" applyAlignment="1">
      <alignment horizontal="center"/>
    </xf>
    <xf numFmtId="0" fontId="20" fillId="0" borderId="59" xfId="0" applyFont="1" applyBorder="1" applyAlignment="1">
      <alignment horizontal="center"/>
    </xf>
    <xf numFmtId="0" fontId="20" fillId="0" borderId="71" xfId="0" applyFont="1" applyBorder="1" applyAlignment="1">
      <alignment horizontal="center" vertical="center" wrapText="1"/>
    </xf>
    <xf numFmtId="165" fontId="22" fillId="33" borderId="72" xfId="1" applyNumberFormat="1" applyFont="1" applyFill="1" applyBorder="1" applyAlignment="1">
      <alignment horizontal="center"/>
    </xf>
    <xf numFmtId="165" fontId="22" fillId="35" borderId="73" xfId="1" applyNumberFormat="1" applyFont="1" applyFill="1" applyBorder="1" applyAlignment="1">
      <alignment horizontal="center"/>
    </xf>
    <xf numFmtId="165" fontId="22" fillId="34" borderId="73" xfId="1" applyNumberFormat="1" applyFont="1" applyFill="1" applyBorder="1" applyAlignment="1">
      <alignment horizontal="center"/>
    </xf>
    <xf numFmtId="165" fontId="22" fillId="0" borderId="74" xfId="1" applyNumberFormat="1" applyFont="1" applyBorder="1" applyAlignment="1">
      <alignment horizontal="center"/>
    </xf>
    <xf numFmtId="165" fontId="22" fillId="38" borderId="75" xfId="1" applyNumberFormat="1" applyFont="1" applyFill="1" applyBorder="1" applyAlignment="1">
      <alignment horizontal="center"/>
    </xf>
    <xf numFmtId="0" fontId="20" fillId="0" borderId="58" xfId="0" applyFont="1" applyBorder="1" applyAlignment="1">
      <alignment horizontal="center"/>
    </xf>
    <xf numFmtId="0" fontId="20" fillId="37" borderId="31" xfId="0" applyFont="1" applyFill="1" applyBorder="1" applyAlignment="1">
      <alignment horizontal="center"/>
    </xf>
    <xf numFmtId="0" fontId="20" fillId="37" borderId="58" xfId="0" applyFont="1" applyFill="1" applyBorder="1" applyAlignment="1">
      <alignment horizontal="center"/>
    </xf>
    <xf numFmtId="165" fontId="22" fillId="33" borderId="62" xfId="1" applyNumberFormat="1" applyFont="1" applyFill="1" applyBorder="1" applyAlignment="1">
      <alignment horizontal="center"/>
    </xf>
    <xf numFmtId="165" fontId="22" fillId="35" borderId="76" xfId="1" applyNumberFormat="1" applyFont="1" applyFill="1" applyBorder="1" applyAlignment="1">
      <alignment horizontal="center"/>
    </xf>
    <xf numFmtId="165" fontId="22" fillId="34" borderId="76" xfId="1" applyNumberFormat="1" applyFont="1" applyFill="1" applyBorder="1" applyAlignment="1">
      <alignment horizontal="center"/>
    </xf>
    <xf numFmtId="165" fontId="22" fillId="0" borderId="60" xfId="1" applyNumberFormat="1" applyFont="1" applyBorder="1" applyAlignment="1">
      <alignment horizontal="center"/>
    </xf>
    <xf numFmtId="165" fontId="22" fillId="38" borderId="77" xfId="1" applyNumberFormat="1" applyFont="1" applyFill="1" applyBorder="1" applyAlignment="1">
      <alignment horizontal="center"/>
    </xf>
    <xf numFmtId="0" fontId="20" fillId="0" borderId="71" xfId="0" applyFont="1" applyBorder="1" applyAlignment="1">
      <alignment horizontal="center"/>
    </xf>
    <xf numFmtId="0" fontId="20" fillId="0" borderId="78" xfId="0" applyFont="1" applyBorder="1" applyAlignment="1">
      <alignment horizontal="center" vertical="center" wrapText="1"/>
    </xf>
    <xf numFmtId="9" fontId="23" fillId="38" borderId="0" xfId="1" quotePrefix="1" applyFont="1" applyFill="1" applyBorder="1" applyAlignment="1">
      <alignment horizontal="center" wrapText="1"/>
    </xf>
    <xf numFmtId="166" fontId="20" fillId="0" borderId="31" xfId="0" applyNumberFormat="1" applyFont="1" applyBorder="1" applyAlignment="1">
      <alignment horizontal="center"/>
    </xf>
    <xf numFmtId="165" fontId="20" fillId="0" borderId="59" xfId="1" applyNumberFormat="1" applyFont="1" applyBorder="1" applyAlignment="1">
      <alignment horizontal="center"/>
    </xf>
    <xf numFmtId="9" fontId="0" fillId="0" borderId="0" xfId="1" applyFont="1"/>
    <xf numFmtId="49" fontId="22" fillId="0" borderId="14" xfId="0" applyNumberFormat="1" applyFont="1" applyBorder="1" applyAlignment="1">
      <alignment horizontal="left" vertical="center"/>
    </xf>
    <xf numFmtId="165" fontId="21" fillId="0" borderId="14" xfId="7" applyNumberFormat="1" applyFont="1" applyFill="1" applyBorder="1" applyAlignment="1">
      <alignment horizontal="left"/>
    </xf>
    <xf numFmtId="0" fontId="33" fillId="41" borderId="0" xfId="0" applyFont="1" applyFill="1" applyAlignment="1">
      <alignment wrapText="1"/>
    </xf>
    <xf numFmtId="0" fontId="31" fillId="41" borderId="0" xfId="0" applyFont="1" applyFill="1" applyAlignment="1">
      <alignment wrapText="1"/>
    </xf>
    <xf numFmtId="0" fontId="31" fillId="0" borderId="0" xfId="0" applyFont="1" applyAlignment="1">
      <alignment wrapText="1"/>
    </xf>
    <xf numFmtId="0" fontId="34" fillId="0" borderId="0" xfId="0" applyFont="1" applyAlignment="1">
      <alignment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3" fontId="22" fillId="33" borderId="83" xfId="0" applyNumberFormat="1" applyFont="1" applyFill="1" applyBorder="1" applyAlignment="1">
      <alignment horizontal="right" wrapText="1"/>
    </xf>
    <xf numFmtId="3" fontId="22" fillId="35" borderId="83" xfId="0" applyNumberFormat="1" applyFont="1" applyFill="1" applyBorder="1" applyAlignment="1">
      <alignment horizontal="right" wrapText="1"/>
    </xf>
    <xf numFmtId="3" fontId="22" fillId="34" borderId="83" xfId="0" applyNumberFormat="1" applyFont="1" applyFill="1" applyBorder="1" applyAlignment="1">
      <alignment horizontal="right" wrapText="1"/>
    </xf>
    <xf numFmtId="3" fontId="22" fillId="0" borderId="84" xfId="0" applyNumberFormat="1" applyFont="1" applyBorder="1" applyAlignment="1">
      <alignment horizontal="right" wrapText="1"/>
    </xf>
    <xf numFmtId="0" fontId="0" fillId="42" borderId="84" xfId="0" applyFill="1" applyBorder="1" applyAlignment="1">
      <alignment wrapText="1"/>
    </xf>
    <xf numFmtId="3" fontId="20" fillId="0" borderId="84" xfId="0" applyNumberFormat="1" applyFont="1" applyBorder="1" applyAlignment="1">
      <alignment horizontal="center" wrapText="1"/>
    </xf>
    <xf numFmtId="3" fontId="20" fillId="0" borderId="85" xfId="0" applyNumberFormat="1" applyFont="1" applyBorder="1" applyAlignment="1">
      <alignment horizontal="center" wrapText="1"/>
    </xf>
    <xf numFmtId="0" fontId="0" fillId="41" borderId="87" xfId="0" applyFill="1" applyBorder="1" applyAlignment="1">
      <alignment wrapText="1"/>
    </xf>
    <xf numFmtId="0" fontId="0" fillId="41" borderId="85" xfId="0" applyFill="1" applyBorder="1" applyAlignment="1">
      <alignment wrapText="1"/>
    </xf>
    <xf numFmtId="0" fontId="20" fillId="0" borderId="84"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86" xfId="0" applyFont="1" applyBorder="1" applyAlignment="1">
      <alignment horizontal="center" vertical="center" wrapText="1"/>
    </xf>
    <xf numFmtId="2" fontId="22" fillId="0" borderId="10" xfId="0" quotePrefix="1" applyNumberFormat="1" applyFont="1" applyBorder="1" applyAlignment="1">
      <alignment horizontal="center"/>
    </xf>
    <xf numFmtId="2" fontId="22" fillId="34" borderId="10" xfId="0" quotePrefix="1" applyNumberFormat="1" applyFont="1" applyFill="1" applyBorder="1" applyAlignment="1">
      <alignment horizontal="center"/>
    </xf>
    <xf numFmtId="166" fontId="20" fillId="0" borderId="32" xfId="45" applyNumberFormat="1" applyFont="1" applyBorder="1" applyAlignment="1">
      <alignment horizontal="center"/>
    </xf>
    <xf numFmtId="166" fontId="22" fillId="38" borderId="56" xfId="45" applyNumberFormat="1" applyFont="1" applyFill="1" applyBorder="1" applyAlignment="1">
      <alignment horizontal="center"/>
    </xf>
    <xf numFmtId="166" fontId="22" fillId="0" borderId="34" xfId="45" applyNumberFormat="1" applyFont="1" applyBorder="1" applyAlignment="1">
      <alignment horizontal="center"/>
    </xf>
    <xf numFmtId="166" fontId="22" fillId="34" borderId="25" xfId="45" applyNumberFormat="1" applyFont="1" applyFill="1" applyBorder="1" applyAlignment="1">
      <alignment horizontal="center"/>
    </xf>
    <xf numFmtId="166" fontId="22" fillId="35" borderId="25" xfId="45" applyNumberFormat="1" applyFont="1" applyFill="1" applyBorder="1" applyAlignment="1">
      <alignment horizontal="center"/>
    </xf>
    <xf numFmtId="166" fontId="22" fillId="33" borderId="28" xfId="45" applyNumberFormat="1" applyFont="1" applyFill="1" applyBorder="1" applyAlignment="1">
      <alignment horizontal="center"/>
    </xf>
    <xf numFmtId="166" fontId="20" fillId="37" borderId="59" xfId="45" applyNumberFormat="1" applyFont="1" applyFill="1" applyBorder="1" applyAlignment="1">
      <alignment horizontal="center"/>
    </xf>
    <xf numFmtId="0" fontId="35" fillId="0" borderId="0" xfId="0" applyFont="1" applyAlignment="1">
      <alignment wrapText="1"/>
    </xf>
    <xf numFmtId="0" fontId="28" fillId="0" borderId="0" xfId="44" applyBorder="1" applyAlignment="1">
      <alignment wrapText="1"/>
    </xf>
    <xf numFmtId="0" fontId="34" fillId="0" borderId="0" xfId="0" applyFont="1" applyAlignment="1">
      <alignment wrapText="1"/>
    </xf>
    <xf numFmtId="0" fontId="19" fillId="0" borderId="18" xfId="0" applyFont="1" applyBorder="1" applyAlignment="1">
      <alignment horizontal="center" vertical="center"/>
    </xf>
    <xf numFmtId="0" fontId="19" fillId="0" borderId="17"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0" fillId="40" borderId="59" xfId="0" applyFont="1" applyFill="1" applyBorder="1" applyAlignment="1">
      <alignment horizontal="center" vertical="center"/>
    </xf>
    <xf numFmtId="0" fontId="20" fillId="40" borderId="58" xfId="0" applyFont="1" applyFill="1" applyBorder="1" applyAlignment="1">
      <alignment horizontal="center" vertical="center"/>
    </xf>
    <xf numFmtId="0" fontId="20" fillId="40" borderId="31" xfId="0" applyFont="1" applyFill="1" applyBorder="1" applyAlignment="1">
      <alignment horizontal="center" vertical="center" wrapText="1"/>
    </xf>
    <xf numFmtId="0" fontId="20" fillId="40" borderId="59" xfId="0" applyFont="1" applyFill="1" applyBorder="1" applyAlignment="1">
      <alignment horizontal="center" vertical="center" wrapText="1"/>
    </xf>
    <xf numFmtId="0" fontId="25" fillId="38" borderId="76" xfId="0" applyFont="1" applyFill="1" applyBorder="1" applyAlignment="1">
      <alignment horizontal="center" vertical="center" wrapText="1"/>
    </xf>
    <xf numFmtId="0" fontId="25" fillId="38" borderId="69" xfId="0" applyFont="1" applyFill="1" applyBorder="1" applyAlignment="1">
      <alignment horizontal="center" vertical="center" wrapText="1"/>
    </xf>
    <xf numFmtId="0" fontId="25" fillId="38" borderId="79" xfId="0" applyFont="1" applyFill="1" applyBorder="1" applyAlignment="1">
      <alignment horizontal="center" vertical="center" wrapText="1"/>
    </xf>
    <xf numFmtId="0" fontId="20" fillId="40" borderId="13" xfId="0" applyFont="1" applyFill="1" applyBorder="1" applyAlignment="1">
      <alignment horizontal="center" vertical="center" wrapText="1"/>
    </xf>
    <xf numFmtId="0" fontId="20" fillId="40" borderId="50" xfId="0" applyFont="1" applyFill="1" applyBorder="1" applyAlignment="1">
      <alignment horizontal="center" vertical="center" wrapText="1"/>
    </xf>
    <xf numFmtId="0" fontId="22" fillId="34" borderId="0" xfId="0" applyFont="1" applyFill="1" applyBorder="1" applyAlignment="1">
      <alignment horizontal="center"/>
    </xf>
    <xf numFmtId="2" fontId="22" fillId="39" borderId="0" xfId="0" applyNumberFormat="1" applyFont="1" applyFill="1" applyBorder="1" applyAlignment="1">
      <alignment horizontal="center"/>
    </xf>
    <xf numFmtId="0" fontId="23" fillId="35" borderId="0" xfId="0" quotePrefix="1" applyFont="1" applyFill="1" applyBorder="1" applyAlignment="1">
      <alignment horizontal="center"/>
    </xf>
    <xf numFmtId="0" fontId="23" fillId="38" borderId="0" xfId="0" quotePrefix="1" applyFont="1" applyFill="1" applyBorder="1" applyAlignment="1">
      <alignment horizontal="center"/>
    </xf>
    <xf numFmtId="0" fontId="22" fillId="35" borderId="0" xfId="0" applyFont="1" applyFill="1" applyBorder="1" applyAlignment="1">
      <alignment horizontal="center"/>
    </xf>
    <xf numFmtId="0" fontId="22" fillId="33" borderId="0" xfId="0"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DDB3E494-65E4-4E1B-8A70-255B9D14E4B5}"/>
    <cellStyle name="Comma 2 2" xfId="45" xr:uid="{7870AEC8-61AB-4D90-826A-FC158E094D1D}"/>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8EA9-4019-461D-B5B9-ED79D28E3013}">
  <dimension ref="A1:R46"/>
  <sheetViews>
    <sheetView workbookViewId="0">
      <selection activeCell="A8" sqref="A8:D8"/>
    </sheetView>
  </sheetViews>
  <sheetFormatPr defaultColWidth="12.42578125" defaultRowHeight="12.75" x14ac:dyDescent="0.2"/>
  <cols>
    <col min="1" max="1" width="20.5703125" style="208" customWidth="1"/>
    <col min="2" max="2" width="20.28515625" style="208" customWidth="1"/>
    <col min="3" max="3" width="17.7109375" style="208" customWidth="1"/>
    <col min="4" max="4" width="18.7109375" style="208" customWidth="1"/>
    <col min="5" max="5" width="26" style="208" customWidth="1"/>
    <col min="6" max="6" width="20.42578125" style="208" customWidth="1"/>
    <col min="7" max="7" width="17.7109375" style="208" customWidth="1"/>
    <col min="8" max="8" width="16.140625" style="208" customWidth="1"/>
    <col min="9" max="10" width="12.42578125" style="208"/>
    <col min="11" max="11" width="16.28515625" style="208" customWidth="1"/>
    <col min="12" max="16384" width="12.42578125" style="208"/>
  </cols>
  <sheetData>
    <row r="1" spans="1:18" x14ac:dyDescent="0.2">
      <c r="A1" s="366" t="s">
        <v>219</v>
      </c>
      <c r="B1" s="367"/>
      <c r="C1" s="368"/>
      <c r="D1" s="368"/>
      <c r="E1" s="368"/>
      <c r="F1" s="368"/>
      <c r="G1" s="368"/>
      <c r="H1" s="368"/>
      <c r="I1" s="368"/>
      <c r="J1" s="368"/>
      <c r="K1" s="368"/>
      <c r="L1" s="368"/>
    </row>
    <row r="2" spans="1:18" ht="15" x14ac:dyDescent="0.25">
      <c r="A2" s="395" t="s">
        <v>428</v>
      </c>
      <c r="B2" s="395"/>
      <c r="C2" s="395"/>
      <c r="D2" s="395"/>
      <c r="E2" s="395"/>
      <c r="F2" s="395"/>
      <c r="G2" s="368"/>
      <c r="H2" s="368"/>
      <c r="I2" s="368"/>
      <c r="J2" s="368"/>
      <c r="K2" s="368"/>
      <c r="L2" s="368"/>
    </row>
    <row r="3" spans="1:18" x14ac:dyDescent="0.2">
      <c r="A3" s="396" t="s">
        <v>429</v>
      </c>
      <c r="B3" s="396"/>
      <c r="C3" s="396"/>
      <c r="D3" s="368"/>
      <c r="E3" s="368"/>
      <c r="F3" s="368"/>
      <c r="G3" s="368"/>
      <c r="H3" s="368"/>
      <c r="I3" s="368"/>
      <c r="J3" s="368"/>
      <c r="K3" s="368"/>
      <c r="L3" s="368"/>
    </row>
    <row r="4" spans="1:18" x14ac:dyDescent="0.2">
      <c r="A4" s="396" t="s">
        <v>430</v>
      </c>
      <c r="B4" s="396"/>
      <c r="C4" s="396"/>
      <c r="D4" s="396"/>
      <c r="E4" s="396"/>
      <c r="F4" s="396"/>
      <c r="G4" s="396"/>
      <c r="H4" s="368"/>
      <c r="I4" s="368"/>
      <c r="J4" s="368"/>
      <c r="K4" s="368"/>
      <c r="L4" s="368"/>
    </row>
    <row r="5" spans="1:18" x14ac:dyDescent="0.2">
      <c r="A5" s="396" t="s">
        <v>431</v>
      </c>
      <c r="B5" s="396"/>
      <c r="C5" s="396"/>
      <c r="D5" s="396"/>
      <c r="E5" s="396"/>
      <c r="F5" s="396"/>
      <c r="G5" s="368"/>
      <c r="H5" s="368"/>
      <c r="I5" s="368"/>
      <c r="J5" s="368"/>
      <c r="K5" s="368"/>
      <c r="L5" s="368"/>
    </row>
    <row r="6" spans="1:18" x14ac:dyDescent="0.2">
      <c r="A6" s="396" t="s">
        <v>432</v>
      </c>
      <c r="B6" s="396"/>
      <c r="C6" s="396"/>
      <c r="D6" s="396"/>
      <c r="E6" s="368"/>
      <c r="F6" s="368"/>
      <c r="G6" s="368"/>
      <c r="H6" s="368"/>
      <c r="I6" s="368"/>
      <c r="J6" s="368"/>
      <c r="K6" s="368"/>
      <c r="L6" s="368"/>
    </row>
    <row r="7" spans="1:18" x14ac:dyDescent="0.2">
      <c r="A7" s="396" t="s">
        <v>433</v>
      </c>
      <c r="B7" s="396"/>
      <c r="C7" s="368"/>
      <c r="D7" s="368"/>
      <c r="E7" s="368"/>
      <c r="F7" s="368"/>
      <c r="G7" s="368"/>
      <c r="H7" s="368"/>
      <c r="I7" s="368"/>
      <c r="J7" s="368"/>
      <c r="K7" s="368"/>
      <c r="L7" s="368"/>
    </row>
    <row r="8" spans="1:18" x14ac:dyDescent="0.2">
      <c r="A8" s="396" t="s">
        <v>434</v>
      </c>
      <c r="B8" s="396"/>
      <c r="C8" s="396"/>
      <c r="D8" s="396"/>
      <c r="E8" s="368"/>
      <c r="F8" s="368"/>
      <c r="G8" s="368"/>
      <c r="H8" s="368"/>
      <c r="I8" s="368"/>
      <c r="J8" s="368"/>
      <c r="K8" s="368"/>
      <c r="L8" s="368"/>
    </row>
    <row r="9" spans="1:18" x14ac:dyDescent="0.2">
      <c r="A9" s="368"/>
      <c r="B9" s="368"/>
      <c r="C9" s="368"/>
      <c r="D9" s="368"/>
      <c r="E9" s="368"/>
      <c r="F9" s="368"/>
      <c r="G9" s="368"/>
      <c r="H9" s="368"/>
      <c r="I9" s="368"/>
      <c r="J9" s="368"/>
      <c r="K9" s="368"/>
      <c r="L9" s="368"/>
    </row>
    <row r="10" spans="1:18" x14ac:dyDescent="0.2">
      <c r="A10" s="366" t="s">
        <v>435</v>
      </c>
      <c r="B10" s="367"/>
      <c r="C10" s="368"/>
      <c r="D10" s="368"/>
      <c r="E10" s="368"/>
      <c r="F10" s="368"/>
      <c r="G10" s="368"/>
      <c r="H10" s="368"/>
      <c r="I10" s="368"/>
      <c r="J10" s="368"/>
      <c r="K10" s="368"/>
      <c r="L10" s="368"/>
      <c r="M10" s="237"/>
    </row>
    <row r="11" spans="1:18" x14ac:dyDescent="0.2">
      <c r="A11" s="394" t="s">
        <v>436</v>
      </c>
      <c r="B11" s="394"/>
      <c r="C11" s="394"/>
      <c r="D11" s="394"/>
      <c r="E11" s="394"/>
      <c r="F11" s="368"/>
      <c r="G11" s="368"/>
      <c r="H11" s="368"/>
      <c r="I11" s="368"/>
      <c r="J11" s="368"/>
      <c r="K11" s="368"/>
      <c r="L11" s="368"/>
      <c r="M11" s="237"/>
      <c r="N11" s="237"/>
      <c r="O11" s="237"/>
      <c r="P11" s="237"/>
      <c r="Q11" s="237"/>
      <c r="R11" s="237"/>
    </row>
    <row r="12" spans="1:18" x14ac:dyDescent="0.2">
      <c r="A12" s="394" t="s">
        <v>437</v>
      </c>
      <c r="B12" s="394"/>
      <c r="C12" s="394"/>
      <c r="D12" s="394"/>
      <c r="E12" s="394"/>
      <c r="F12" s="394"/>
      <c r="G12" s="394"/>
      <c r="H12" s="394"/>
      <c r="I12" s="368"/>
      <c r="J12" s="368"/>
      <c r="K12" s="368"/>
      <c r="L12" s="368"/>
      <c r="M12" s="237"/>
      <c r="N12" s="237"/>
      <c r="O12" s="237"/>
      <c r="P12" s="237"/>
      <c r="Q12" s="237"/>
    </row>
    <row r="13" spans="1:18" x14ac:dyDescent="0.2">
      <c r="A13" s="394" t="s">
        <v>438</v>
      </c>
      <c r="B13" s="394"/>
      <c r="C13" s="394"/>
      <c r="D13" s="394"/>
      <c r="E13" s="394"/>
      <c r="F13" s="394"/>
      <c r="G13" s="394"/>
      <c r="H13" s="394"/>
      <c r="I13" s="394"/>
      <c r="J13" s="394"/>
      <c r="K13" s="394"/>
      <c r="L13" s="394"/>
      <c r="M13" s="238"/>
      <c r="N13" s="238"/>
      <c r="O13" s="238"/>
      <c r="P13" s="238"/>
      <c r="Q13" s="238"/>
      <c r="R13" s="238"/>
    </row>
    <row r="14" spans="1:18" x14ac:dyDescent="0.2">
      <c r="A14" s="394" t="s">
        <v>439</v>
      </c>
      <c r="B14" s="394"/>
      <c r="C14" s="394"/>
      <c r="D14" s="394"/>
      <c r="E14" s="394"/>
      <c r="F14" s="394"/>
      <c r="G14" s="394"/>
      <c r="H14" s="394"/>
      <c r="I14" s="394"/>
      <c r="J14" s="394"/>
      <c r="K14" s="394"/>
      <c r="L14" s="368"/>
    </row>
    <row r="15" spans="1:18" x14ac:dyDescent="0.2">
      <c r="A15" s="394" t="s">
        <v>220</v>
      </c>
      <c r="B15" s="394"/>
      <c r="C15" s="394"/>
      <c r="D15" s="394"/>
      <c r="E15" s="394"/>
      <c r="F15" s="394"/>
      <c r="G15" s="394"/>
      <c r="H15" s="394"/>
      <c r="I15" s="368"/>
      <c r="J15" s="368"/>
      <c r="K15" s="368"/>
      <c r="L15" s="368"/>
    </row>
    <row r="16" spans="1:18" x14ac:dyDescent="0.2">
      <c r="A16" s="368"/>
      <c r="B16" s="368"/>
      <c r="C16" s="368"/>
      <c r="D16" s="368"/>
      <c r="E16" s="368"/>
      <c r="F16" s="368"/>
      <c r="G16" s="368"/>
      <c r="H16" s="368"/>
      <c r="I16" s="368"/>
      <c r="J16" s="368"/>
      <c r="K16" s="368"/>
      <c r="L16" s="368"/>
    </row>
    <row r="17" spans="1:12" ht="25.5" customHeight="1" x14ac:dyDescent="0.2">
      <c r="A17" s="396" t="s">
        <v>440</v>
      </c>
      <c r="B17" s="396"/>
      <c r="C17" s="396"/>
      <c r="D17" s="396"/>
      <c r="E17" s="396"/>
      <c r="F17" s="396"/>
      <c r="G17" s="396"/>
      <c r="H17" s="396"/>
      <c r="I17" s="368"/>
      <c r="J17" s="368"/>
      <c r="K17" s="368"/>
      <c r="L17" s="368"/>
    </row>
    <row r="18" spans="1:12" ht="25.5" customHeight="1" x14ac:dyDescent="0.2">
      <c r="A18" s="396" t="s">
        <v>441</v>
      </c>
      <c r="B18" s="396"/>
      <c r="C18" s="396"/>
      <c r="D18" s="396"/>
      <c r="E18" s="396"/>
      <c r="F18" s="368"/>
      <c r="G18" s="368"/>
      <c r="H18" s="368"/>
      <c r="I18" s="368"/>
      <c r="J18" s="368"/>
      <c r="K18" s="368"/>
      <c r="L18" s="368"/>
    </row>
    <row r="19" spans="1:12" x14ac:dyDescent="0.2">
      <c r="A19" s="368"/>
      <c r="B19" s="368"/>
      <c r="C19" s="368"/>
      <c r="D19" s="368"/>
      <c r="E19" s="368"/>
      <c r="F19" s="368"/>
      <c r="G19" s="368"/>
      <c r="H19" s="368"/>
      <c r="I19" s="368"/>
      <c r="J19" s="368"/>
      <c r="K19" s="368"/>
      <c r="L19" s="368"/>
    </row>
    <row r="20" spans="1:12" x14ac:dyDescent="0.2">
      <c r="A20" s="366" t="s">
        <v>221</v>
      </c>
      <c r="B20" s="367"/>
      <c r="C20" s="368"/>
      <c r="D20" s="368"/>
      <c r="E20" s="368"/>
      <c r="F20" s="368"/>
      <c r="G20" s="368"/>
      <c r="H20" s="368"/>
      <c r="I20" s="368"/>
      <c r="J20" s="368"/>
      <c r="K20" s="368"/>
      <c r="L20" s="368"/>
    </row>
    <row r="21" spans="1:12" x14ac:dyDescent="0.2">
      <c r="A21" s="369" t="s">
        <v>222</v>
      </c>
      <c r="B21" s="396" t="s">
        <v>223</v>
      </c>
      <c r="C21" s="396"/>
      <c r="D21" s="396"/>
      <c r="E21" s="396"/>
      <c r="F21" s="396"/>
      <c r="G21" s="368"/>
      <c r="H21" s="368"/>
      <c r="I21" s="368"/>
      <c r="J21" s="368"/>
      <c r="K21" s="368"/>
      <c r="L21" s="368"/>
    </row>
    <row r="22" spans="1:12" x14ac:dyDescent="0.2">
      <c r="A22" s="368"/>
      <c r="B22" s="368"/>
      <c r="C22" s="368"/>
      <c r="D22" s="368"/>
      <c r="E22" s="368"/>
      <c r="F22" s="368"/>
      <c r="G22" s="368"/>
      <c r="H22" s="368"/>
      <c r="I22" s="368"/>
      <c r="J22" s="368"/>
      <c r="K22" s="368"/>
      <c r="L22" s="368"/>
    </row>
    <row r="23" spans="1:12" ht="15" x14ac:dyDescent="0.25">
      <c r="A23" s="369" t="s">
        <v>224</v>
      </c>
      <c r="B23" s="395" t="s">
        <v>225</v>
      </c>
      <c r="C23" s="395"/>
      <c r="D23" s="395"/>
      <c r="E23" s="395"/>
      <c r="F23" s="395"/>
      <c r="G23" s="395"/>
      <c r="H23" s="395"/>
      <c r="I23" s="395"/>
      <c r="J23" s="395"/>
      <c r="K23" s="395"/>
      <c r="L23" s="368"/>
    </row>
    <row r="24" spans="1:12" x14ac:dyDescent="0.2">
      <c r="A24" s="368"/>
      <c r="B24" s="368"/>
      <c r="C24" s="368"/>
      <c r="D24" s="368"/>
      <c r="E24" s="368"/>
      <c r="F24" s="368"/>
      <c r="G24" s="368"/>
      <c r="H24" s="368"/>
      <c r="I24" s="368"/>
      <c r="J24" s="368"/>
      <c r="K24" s="368"/>
      <c r="L24" s="368"/>
    </row>
    <row r="25" spans="1:12" ht="15" x14ac:dyDescent="0.25">
      <c r="A25" s="369" t="s">
        <v>442</v>
      </c>
      <c r="B25" s="395" t="s">
        <v>443</v>
      </c>
      <c r="C25" s="395"/>
      <c r="D25" s="395"/>
      <c r="E25" s="395"/>
      <c r="F25" s="395"/>
      <c r="G25" s="395"/>
      <c r="H25" s="395"/>
      <c r="I25" s="368"/>
      <c r="J25" s="368"/>
      <c r="K25" s="368"/>
      <c r="L25" s="368"/>
    </row>
    <row r="26" spans="1:12" x14ac:dyDescent="0.2">
      <c r="A26" s="368"/>
      <c r="B26" s="368"/>
      <c r="C26" s="368"/>
      <c r="D26" s="368"/>
      <c r="E26" s="368"/>
      <c r="F26" s="368"/>
      <c r="G26" s="368"/>
      <c r="H26" s="368"/>
      <c r="I26" s="368"/>
      <c r="J26" s="368"/>
      <c r="K26" s="368"/>
      <c r="L26" s="368"/>
    </row>
    <row r="27" spans="1:12" x14ac:dyDescent="0.2">
      <c r="A27" s="369" t="s">
        <v>226</v>
      </c>
      <c r="B27" s="396" t="s">
        <v>227</v>
      </c>
      <c r="C27" s="396"/>
      <c r="D27" s="396"/>
      <c r="E27" s="396"/>
      <c r="F27" s="396"/>
      <c r="G27" s="396"/>
      <c r="H27" s="396"/>
      <c r="I27" s="368"/>
      <c r="J27" s="368"/>
      <c r="K27" s="368"/>
      <c r="L27" s="368"/>
    </row>
    <row r="28" spans="1:12" x14ac:dyDescent="0.2">
      <c r="A28" s="368"/>
      <c r="B28" s="396" t="s">
        <v>228</v>
      </c>
      <c r="C28" s="396"/>
      <c r="D28" s="396"/>
      <c r="E28" s="368"/>
      <c r="F28" s="368"/>
      <c r="G28" s="368"/>
      <c r="H28" s="368"/>
      <c r="I28" s="368"/>
      <c r="J28" s="368"/>
      <c r="K28" s="368"/>
      <c r="L28" s="368"/>
    </row>
    <row r="29" spans="1:12" x14ac:dyDescent="0.2">
      <c r="A29" s="368"/>
      <c r="B29" s="396" t="s">
        <v>229</v>
      </c>
      <c r="C29" s="396"/>
      <c r="D29" s="368"/>
      <c r="E29" s="368"/>
      <c r="F29" s="368"/>
      <c r="G29" s="368"/>
      <c r="H29" s="368"/>
      <c r="I29" s="368"/>
      <c r="J29" s="368"/>
      <c r="K29" s="368"/>
      <c r="L29" s="368"/>
    </row>
    <row r="30" spans="1:12" x14ac:dyDescent="0.2">
      <c r="A30" s="368"/>
      <c r="B30" s="368"/>
      <c r="C30" s="368"/>
      <c r="D30" s="368"/>
      <c r="E30" s="368"/>
      <c r="F30" s="368"/>
      <c r="G30" s="368"/>
      <c r="H30" s="368"/>
      <c r="I30" s="368"/>
      <c r="J30" s="368"/>
      <c r="K30" s="368"/>
      <c r="L30" s="368"/>
    </row>
    <row r="31" spans="1:12" ht="15" x14ac:dyDescent="0.25">
      <c r="A31" s="369" t="s">
        <v>444</v>
      </c>
      <c r="B31" s="395" t="s">
        <v>445</v>
      </c>
      <c r="C31" s="395"/>
      <c r="D31" s="395"/>
      <c r="E31" s="395"/>
      <c r="F31" s="395"/>
      <c r="G31" s="395"/>
      <c r="H31" s="368"/>
      <c r="I31" s="368"/>
      <c r="J31" s="368"/>
      <c r="K31" s="368"/>
      <c r="L31" s="368"/>
    </row>
    <row r="32" spans="1:12" x14ac:dyDescent="0.2">
      <c r="A32" s="368"/>
      <c r="B32" s="368"/>
      <c r="C32" s="368"/>
      <c r="D32" s="368"/>
      <c r="E32" s="368"/>
      <c r="F32" s="368"/>
      <c r="G32" s="368"/>
      <c r="H32" s="368"/>
      <c r="I32" s="368"/>
      <c r="J32" s="368"/>
      <c r="K32" s="368"/>
      <c r="L32" s="368"/>
    </row>
    <row r="33" spans="1:12" x14ac:dyDescent="0.2">
      <c r="A33" s="369" t="s">
        <v>446</v>
      </c>
      <c r="B33" s="396" t="s">
        <v>447</v>
      </c>
      <c r="C33" s="396"/>
      <c r="D33" s="396"/>
      <c r="E33" s="396"/>
      <c r="F33" s="396"/>
      <c r="G33" s="396"/>
      <c r="H33" s="368"/>
      <c r="I33" s="368"/>
      <c r="J33" s="368"/>
      <c r="K33" s="368"/>
      <c r="L33" s="368"/>
    </row>
    <row r="34" spans="1:12" x14ac:dyDescent="0.2">
      <c r="A34" s="368"/>
      <c r="B34" s="396" t="s">
        <v>448</v>
      </c>
      <c r="C34" s="396"/>
      <c r="D34" s="396"/>
      <c r="E34" s="396"/>
      <c r="F34" s="396"/>
      <c r="G34" s="396"/>
      <c r="H34" s="396"/>
      <c r="I34" s="368"/>
      <c r="J34" s="368"/>
      <c r="K34" s="368"/>
      <c r="L34" s="368"/>
    </row>
    <row r="35" spans="1:12" x14ac:dyDescent="0.2">
      <c r="A35" s="368"/>
      <c r="B35" s="396" t="s">
        <v>449</v>
      </c>
      <c r="C35" s="396"/>
      <c r="D35" s="396"/>
      <c r="E35" s="368"/>
      <c r="F35" s="368"/>
      <c r="G35" s="368"/>
      <c r="H35" s="368"/>
      <c r="I35" s="368"/>
      <c r="J35" s="368"/>
      <c r="K35" s="368"/>
      <c r="L35" s="368"/>
    </row>
    <row r="36" spans="1:12" x14ac:dyDescent="0.2">
      <c r="A36" s="368"/>
      <c r="B36" s="368"/>
      <c r="C36" s="368"/>
      <c r="D36" s="368"/>
      <c r="E36" s="368"/>
      <c r="F36" s="368"/>
      <c r="G36" s="368"/>
      <c r="H36" s="368"/>
      <c r="I36" s="368"/>
      <c r="J36" s="368"/>
      <c r="K36" s="368"/>
      <c r="L36" s="368"/>
    </row>
    <row r="37" spans="1:12" x14ac:dyDescent="0.2">
      <c r="A37" s="369" t="s">
        <v>230</v>
      </c>
      <c r="B37" s="396" t="s">
        <v>450</v>
      </c>
      <c r="C37" s="396"/>
      <c r="D37" s="396"/>
      <c r="E37" s="396"/>
      <c r="F37" s="396"/>
      <c r="G37" s="396"/>
      <c r="H37" s="368"/>
      <c r="I37" s="368"/>
      <c r="J37" s="368"/>
      <c r="K37" s="368"/>
      <c r="L37" s="368"/>
    </row>
    <row r="38" spans="1:12" x14ac:dyDescent="0.2">
      <c r="A38" s="368"/>
      <c r="B38" s="368"/>
      <c r="C38" s="368"/>
      <c r="D38" s="368"/>
      <c r="E38" s="368"/>
      <c r="F38" s="368"/>
      <c r="G38" s="368"/>
      <c r="H38" s="368"/>
      <c r="I38" s="368"/>
      <c r="J38" s="368"/>
      <c r="K38" s="368"/>
      <c r="L38" s="368"/>
    </row>
    <row r="39" spans="1:12" x14ac:dyDescent="0.2">
      <c r="A39" s="369" t="s">
        <v>451</v>
      </c>
      <c r="B39" s="396" t="s">
        <v>452</v>
      </c>
      <c r="C39" s="396"/>
      <c r="D39" s="396"/>
      <c r="E39" s="396"/>
      <c r="F39" s="396"/>
      <c r="G39" s="396"/>
      <c r="H39" s="368"/>
      <c r="I39" s="368"/>
      <c r="J39" s="368"/>
      <c r="K39" s="368"/>
      <c r="L39" s="368"/>
    </row>
    <row r="40" spans="1:12" x14ac:dyDescent="0.2">
      <c r="A40" s="368"/>
      <c r="B40" s="368"/>
      <c r="C40" s="368"/>
      <c r="D40" s="368"/>
      <c r="E40" s="368"/>
      <c r="F40" s="368"/>
      <c r="G40" s="368"/>
      <c r="H40" s="368"/>
      <c r="I40" s="368"/>
      <c r="J40" s="368"/>
      <c r="K40" s="368"/>
      <c r="L40" s="368"/>
    </row>
    <row r="41" spans="1:12" x14ac:dyDescent="0.2">
      <c r="A41" s="368"/>
      <c r="B41" s="368"/>
      <c r="C41" s="368"/>
      <c r="D41" s="368"/>
      <c r="E41" s="368"/>
      <c r="F41" s="368"/>
      <c r="G41" s="368"/>
      <c r="H41" s="368"/>
      <c r="I41" s="368"/>
      <c r="J41" s="368"/>
      <c r="K41" s="368"/>
      <c r="L41" s="368"/>
    </row>
    <row r="42" spans="1:12" x14ac:dyDescent="0.2">
      <c r="A42" s="366" t="s">
        <v>231</v>
      </c>
      <c r="B42" s="367"/>
      <c r="C42" s="368"/>
      <c r="D42" s="368"/>
      <c r="E42" s="368"/>
      <c r="F42" s="368"/>
      <c r="G42" s="368"/>
      <c r="H42" s="368"/>
      <c r="I42" s="368"/>
      <c r="J42" s="368"/>
      <c r="K42" s="368"/>
      <c r="L42" s="368"/>
    </row>
    <row r="43" spans="1:12" x14ac:dyDescent="0.2">
      <c r="A43" s="396" t="s">
        <v>453</v>
      </c>
      <c r="B43" s="396"/>
      <c r="C43" s="396"/>
      <c r="D43" s="396"/>
      <c r="E43" s="396"/>
      <c r="F43" s="396"/>
      <c r="G43" s="396"/>
      <c r="H43" s="396"/>
      <c r="I43" s="396"/>
      <c r="J43" s="396"/>
      <c r="K43" s="396"/>
      <c r="L43" s="396"/>
    </row>
    <row r="44" spans="1:12" ht="15" x14ac:dyDescent="0.25">
      <c r="A44" s="395" t="s">
        <v>454</v>
      </c>
      <c r="B44" s="395"/>
      <c r="C44" s="395"/>
      <c r="D44" s="395"/>
      <c r="E44" s="395"/>
      <c r="F44" s="395"/>
      <c r="G44" s="395"/>
      <c r="H44" s="395"/>
      <c r="I44" s="395"/>
      <c r="J44" s="368"/>
      <c r="K44" s="368"/>
      <c r="L44" s="368"/>
    </row>
    <row r="45" spans="1:12" ht="15" x14ac:dyDescent="0.25">
      <c r="A45" s="395" t="s">
        <v>455</v>
      </c>
      <c r="B45" s="395"/>
      <c r="C45" s="395"/>
      <c r="D45" s="395"/>
      <c r="E45" s="395"/>
      <c r="F45" s="395"/>
      <c r="G45" s="395"/>
      <c r="H45" s="395"/>
      <c r="I45" s="395"/>
      <c r="J45" s="368"/>
      <c r="K45" s="368"/>
      <c r="L45" s="368"/>
    </row>
    <row r="46" spans="1:12" x14ac:dyDescent="0.2">
      <c r="A46" s="368"/>
      <c r="B46" s="368"/>
      <c r="C46" s="368"/>
      <c r="D46" s="368"/>
      <c r="E46" s="368"/>
      <c r="F46" s="368"/>
      <c r="G46" s="368"/>
      <c r="H46" s="368"/>
      <c r="I46" s="368"/>
      <c r="J46" s="368"/>
      <c r="K46" s="368"/>
      <c r="L46" s="368"/>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2" r:id="rId1" display="http://www.canadiansuburbs.ca/" xr:uid="{4E1393EE-4C8C-4A45-B24B-7E1417E7E408}"/>
    <hyperlink ref="B23" r:id="rId2" display="https://datacentre.chass.utoronto.ca/" xr:uid="{BF7FEC4E-1CB2-487E-B903-23DE8EDBF3B4}"/>
    <hyperlink ref="B25" r:id="rId3" display="https://www12.statcan.gc.ca/census-recensement/2021/dp-pd/prof/details/download-telecharger.cfm?Lang=E" xr:uid="{19D072BB-E744-4160-BBE9-D12F9ADC35DC}"/>
    <hyperlink ref="B31" r:id="rId4" display="https://borealisdata.ca/dataset.xhtml?persistentId=doi:10.5683/SP/EUG3DT" xr:uid="{B4555B33-CC43-446B-976D-3D95BA8C490A}"/>
    <hyperlink ref="A44" r:id="rId5" display="https://japr.homestead.com/Gordon_FinalVersion131216.pdf" xr:uid="{EFF544EA-A200-4619-8E71-AD3648803EF5}"/>
    <hyperlink ref="A45" r:id="rId6" display="https://www.canadiansuburbs.ca/wp-content/uploads/2022/03/Still_Suburban_Monograph_2016.pdf" xr:uid="{254ADECD-BF9D-4336-BE0C-516ED7A3FA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zoomScale="90" zoomScaleNormal="90" workbookViewId="0">
      <pane ySplit="1" topLeftCell="A2" activePane="bottomLeft" state="frozen"/>
      <selection pane="bottomLeft" activeCell="R2" sqref="R2"/>
    </sheetView>
  </sheetViews>
  <sheetFormatPr defaultRowHeight="12.75" x14ac:dyDescent="0.2"/>
  <cols>
    <col min="1" max="1" width="13.85546875" style="208" bestFit="1" customWidth="1"/>
    <col min="2" max="2" width="9.140625" style="208"/>
    <col min="3" max="3" width="29.42578125" style="208" bestFit="1" customWidth="1"/>
    <col min="4" max="4" width="11.42578125" style="208" bestFit="1" customWidth="1"/>
    <col min="5" max="7" width="9.28515625" style="208" bestFit="1" customWidth="1"/>
    <col min="8" max="9" width="11.42578125" style="208" bestFit="1" customWidth="1"/>
    <col min="10" max="21" width="9.28515625" style="208" bestFit="1" customWidth="1"/>
    <col min="22" max="22" width="13.85546875" style="13" bestFit="1" customWidth="1"/>
    <col min="23" max="16384" width="9.140625" style="208"/>
  </cols>
  <sheetData>
    <row r="1" spans="1:22" s="222" customFormat="1" ht="115.5" thickBot="1" x14ac:dyDescent="0.25">
      <c r="A1" s="216" t="s">
        <v>17</v>
      </c>
      <c r="B1" s="217" t="s">
        <v>204</v>
      </c>
      <c r="C1" s="217" t="s">
        <v>205</v>
      </c>
      <c r="D1" s="218" t="s">
        <v>20</v>
      </c>
      <c r="E1" s="216" t="s">
        <v>4</v>
      </c>
      <c r="F1" s="216" t="s">
        <v>18</v>
      </c>
      <c r="G1" s="216" t="s">
        <v>19</v>
      </c>
      <c r="H1" s="216" t="s">
        <v>21</v>
      </c>
      <c r="I1" s="219" t="s">
        <v>22</v>
      </c>
      <c r="J1" s="218" t="s">
        <v>206</v>
      </c>
      <c r="K1" s="216" t="s">
        <v>207</v>
      </c>
      <c r="L1" s="216" t="s">
        <v>208</v>
      </c>
      <c r="M1" s="216" t="s">
        <v>209</v>
      </c>
      <c r="N1" s="220" t="s">
        <v>210</v>
      </c>
      <c r="O1" s="216" t="s">
        <v>211</v>
      </c>
      <c r="P1" s="216" t="s">
        <v>212</v>
      </c>
      <c r="Q1" s="216" t="s">
        <v>213</v>
      </c>
      <c r="R1" s="220" t="s">
        <v>214</v>
      </c>
      <c r="S1" s="216" t="s">
        <v>215</v>
      </c>
      <c r="T1" s="216" t="s">
        <v>216</v>
      </c>
      <c r="U1" s="219" t="s">
        <v>217</v>
      </c>
      <c r="V1" s="221" t="s">
        <v>218</v>
      </c>
    </row>
    <row r="2" spans="1:22" s="225" customFormat="1" ht="13.5" thickTop="1" x14ac:dyDescent="0.2">
      <c r="A2" s="223" t="s">
        <v>51</v>
      </c>
      <c r="B2" s="223" t="s">
        <v>203</v>
      </c>
      <c r="C2" s="223" t="s">
        <v>199</v>
      </c>
      <c r="D2" s="223">
        <v>4.6692999267578124</v>
      </c>
      <c r="E2" s="223">
        <v>5923</v>
      </c>
      <c r="F2" s="223">
        <v>2755</v>
      </c>
      <c r="G2" s="223">
        <v>2538</v>
      </c>
      <c r="H2" s="223">
        <v>1268.4985100352528</v>
      </c>
      <c r="I2" s="223">
        <v>590.02420988470737</v>
      </c>
      <c r="J2" s="223">
        <v>3310</v>
      </c>
      <c r="K2" s="223">
        <v>2675</v>
      </c>
      <c r="L2" s="223">
        <v>295</v>
      </c>
      <c r="M2" s="223">
        <v>215</v>
      </c>
      <c r="N2" s="224">
        <v>6.4954682779456194E-2</v>
      </c>
      <c r="O2" s="223">
        <v>65</v>
      </c>
      <c r="P2" s="223">
        <v>25</v>
      </c>
      <c r="Q2" s="223">
        <v>90</v>
      </c>
      <c r="R2" s="224">
        <v>2.7190332326283987E-2</v>
      </c>
      <c r="S2" s="223">
        <v>0</v>
      </c>
      <c r="T2" s="223">
        <v>0</v>
      </c>
      <c r="U2" s="223">
        <v>20</v>
      </c>
      <c r="V2" s="148" t="s">
        <v>7</v>
      </c>
    </row>
    <row r="3" spans="1:22" x14ac:dyDescent="0.2">
      <c r="A3" s="223" t="s">
        <v>52</v>
      </c>
      <c r="B3" s="223" t="s">
        <v>203</v>
      </c>
      <c r="C3" s="223" t="s">
        <v>199</v>
      </c>
      <c r="D3" s="223">
        <v>9.8571002197265631</v>
      </c>
      <c r="E3" s="223">
        <v>8902</v>
      </c>
      <c r="F3" s="223">
        <v>2808</v>
      </c>
      <c r="G3" s="223">
        <v>2731</v>
      </c>
      <c r="H3" s="223">
        <v>903.10535568917476</v>
      </c>
      <c r="I3" s="223">
        <v>284.87079743599219</v>
      </c>
      <c r="J3" s="223">
        <v>4745</v>
      </c>
      <c r="K3" s="223">
        <v>4110</v>
      </c>
      <c r="L3" s="223">
        <v>355</v>
      </c>
      <c r="M3" s="223">
        <v>120</v>
      </c>
      <c r="N3" s="224">
        <v>2.5289778714436249E-2</v>
      </c>
      <c r="O3" s="223">
        <v>130</v>
      </c>
      <c r="P3" s="223">
        <v>20</v>
      </c>
      <c r="Q3" s="223">
        <v>150</v>
      </c>
      <c r="R3" s="224">
        <v>3.1612223393045313E-2</v>
      </c>
      <c r="S3" s="223">
        <v>0</v>
      </c>
      <c r="T3" s="223">
        <v>10</v>
      </c>
      <c r="U3" s="223">
        <v>0</v>
      </c>
      <c r="V3" s="148" t="s">
        <v>7</v>
      </c>
    </row>
    <row r="4" spans="1:22" x14ac:dyDescent="0.2">
      <c r="A4" s="223" t="s">
        <v>53</v>
      </c>
      <c r="B4" s="223" t="s">
        <v>203</v>
      </c>
      <c r="C4" s="223" t="s">
        <v>199</v>
      </c>
      <c r="D4" s="223">
        <v>5.466500244140625</v>
      </c>
      <c r="E4" s="223">
        <v>2316</v>
      </c>
      <c r="F4" s="223">
        <v>1009</v>
      </c>
      <c r="G4" s="223">
        <v>980</v>
      </c>
      <c r="H4" s="223">
        <v>423.67143447628121</v>
      </c>
      <c r="I4" s="223">
        <v>184.57878989057329</v>
      </c>
      <c r="J4" s="223">
        <v>1145</v>
      </c>
      <c r="K4" s="223">
        <v>870</v>
      </c>
      <c r="L4" s="223">
        <v>100</v>
      </c>
      <c r="M4" s="223">
        <v>65</v>
      </c>
      <c r="N4" s="224">
        <v>5.6768558951965066E-2</v>
      </c>
      <c r="O4" s="223">
        <v>75</v>
      </c>
      <c r="P4" s="223">
        <v>10</v>
      </c>
      <c r="Q4" s="223">
        <v>85</v>
      </c>
      <c r="R4" s="224">
        <v>7.4235807860262015E-2</v>
      </c>
      <c r="S4" s="223">
        <v>0</v>
      </c>
      <c r="T4" s="223">
        <v>15</v>
      </c>
      <c r="U4" s="223">
        <v>10</v>
      </c>
      <c r="V4" s="148" t="s">
        <v>7</v>
      </c>
    </row>
    <row r="5" spans="1:22" x14ac:dyDescent="0.2">
      <c r="A5" s="226" t="s">
        <v>54</v>
      </c>
      <c r="B5" s="226" t="s">
        <v>203</v>
      </c>
      <c r="C5" s="226" t="s">
        <v>199</v>
      </c>
      <c r="D5" s="226">
        <v>1.9230999755859375</v>
      </c>
      <c r="E5" s="226">
        <v>6026</v>
      </c>
      <c r="F5" s="226">
        <v>2379</v>
      </c>
      <c r="G5" s="226">
        <v>2296</v>
      </c>
      <c r="H5" s="226">
        <v>3133.4824379912829</v>
      </c>
      <c r="I5" s="226">
        <v>1237.0651709228778</v>
      </c>
      <c r="J5" s="226">
        <v>3110</v>
      </c>
      <c r="K5" s="226">
        <v>2415</v>
      </c>
      <c r="L5" s="226">
        <v>295</v>
      </c>
      <c r="M5" s="226">
        <v>240</v>
      </c>
      <c r="N5" s="227">
        <v>7.7170418006430874E-2</v>
      </c>
      <c r="O5" s="226">
        <v>100</v>
      </c>
      <c r="P5" s="226">
        <v>45</v>
      </c>
      <c r="Q5" s="226">
        <v>145</v>
      </c>
      <c r="R5" s="227">
        <v>4.6623794212218649E-2</v>
      </c>
      <c r="S5" s="226">
        <v>0</v>
      </c>
      <c r="T5" s="226">
        <v>0</v>
      </c>
      <c r="U5" s="226">
        <v>10</v>
      </c>
      <c r="V5" s="171" t="s">
        <v>6</v>
      </c>
    </row>
    <row r="6" spans="1:22" x14ac:dyDescent="0.2">
      <c r="A6" s="223" t="s">
        <v>55</v>
      </c>
      <c r="B6" s="223" t="s">
        <v>203</v>
      </c>
      <c r="C6" s="223" t="s">
        <v>199</v>
      </c>
      <c r="D6" s="223">
        <v>1.075199966430664</v>
      </c>
      <c r="E6" s="223">
        <v>2897</v>
      </c>
      <c r="F6" s="223">
        <v>1278</v>
      </c>
      <c r="G6" s="223">
        <v>1218</v>
      </c>
      <c r="H6" s="223">
        <v>2694.3825245988023</v>
      </c>
      <c r="I6" s="223">
        <v>1188.6161085389263</v>
      </c>
      <c r="J6" s="223">
        <v>1610</v>
      </c>
      <c r="K6" s="223">
        <v>1250</v>
      </c>
      <c r="L6" s="223">
        <v>215</v>
      </c>
      <c r="M6" s="223">
        <v>75</v>
      </c>
      <c r="N6" s="224">
        <v>4.6583850931677016E-2</v>
      </c>
      <c r="O6" s="223">
        <v>40</v>
      </c>
      <c r="P6" s="223">
        <v>20</v>
      </c>
      <c r="Q6" s="223">
        <v>60</v>
      </c>
      <c r="R6" s="224">
        <v>3.7267080745341616E-2</v>
      </c>
      <c r="S6" s="223">
        <v>0</v>
      </c>
      <c r="T6" s="223">
        <v>0</v>
      </c>
      <c r="U6" s="223">
        <v>0</v>
      </c>
      <c r="V6" s="148" t="s">
        <v>7</v>
      </c>
    </row>
    <row r="7" spans="1:22" x14ac:dyDescent="0.2">
      <c r="A7" s="223" t="s">
        <v>56</v>
      </c>
      <c r="B7" s="223" t="s">
        <v>203</v>
      </c>
      <c r="C7" s="223" t="s">
        <v>199</v>
      </c>
      <c r="D7" s="223">
        <v>1.032699966430664</v>
      </c>
      <c r="E7" s="223">
        <v>4183</v>
      </c>
      <c r="F7" s="223">
        <v>1610</v>
      </c>
      <c r="G7" s="223">
        <v>1565</v>
      </c>
      <c r="H7" s="223">
        <v>4050.5472411873548</v>
      </c>
      <c r="I7" s="223">
        <v>1559.0200952215255</v>
      </c>
      <c r="J7" s="223">
        <v>2250</v>
      </c>
      <c r="K7" s="223">
        <v>1815</v>
      </c>
      <c r="L7" s="223">
        <v>195</v>
      </c>
      <c r="M7" s="223">
        <v>145</v>
      </c>
      <c r="N7" s="224">
        <v>6.4444444444444443E-2</v>
      </c>
      <c r="O7" s="223">
        <v>75</v>
      </c>
      <c r="P7" s="223">
        <v>0</v>
      </c>
      <c r="Q7" s="223">
        <v>75</v>
      </c>
      <c r="R7" s="224">
        <v>3.3333333333333333E-2</v>
      </c>
      <c r="S7" s="223">
        <v>0</v>
      </c>
      <c r="T7" s="223">
        <v>0</v>
      </c>
      <c r="U7" s="223">
        <v>15</v>
      </c>
      <c r="V7" s="148" t="s">
        <v>7</v>
      </c>
    </row>
    <row r="8" spans="1:22" x14ac:dyDescent="0.2">
      <c r="A8" s="223" t="s">
        <v>57</v>
      </c>
      <c r="B8" s="223" t="s">
        <v>203</v>
      </c>
      <c r="C8" s="223" t="s">
        <v>199</v>
      </c>
      <c r="D8" s="223">
        <v>0.86900001525878912</v>
      </c>
      <c r="E8" s="223">
        <v>3060</v>
      </c>
      <c r="F8" s="223">
        <v>1073</v>
      </c>
      <c r="G8" s="223">
        <v>1039</v>
      </c>
      <c r="H8" s="223">
        <v>3521.2887759141508</v>
      </c>
      <c r="I8" s="223">
        <v>1234.7525675019228</v>
      </c>
      <c r="J8" s="223">
        <v>1605</v>
      </c>
      <c r="K8" s="223">
        <v>1255</v>
      </c>
      <c r="L8" s="223">
        <v>205</v>
      </c>
      <c r="M8" s="223">
        <v>95</v>
      </c>
      <c r="N8" s="224">
        <v>5.9190031152647975E-2</v>
      </c>
      <c r="O8" s="223">
        <v>45</v>
      </c>
      <c r="P8" s="223">
        <v>10</v>
      </c>
      <c r="Q8" s="223">
        <v>55</v>
      </c>
      <c r="R8" s="224">
        <v>3.4267912772585667E-2</v>
      </c>
      <c r="S8" s="223">
        <v>0</v>
      </c>
      <c r="T8" s="223">
        <v>0</v>
      </c>
      <c r="U8" s="223">
        <v>0</v>
      </c>
      <c r="V8" s="148" t="s">
        <v>7</v>
      </c>
    </row>
    <row r="9" spans="1:22" x14ac:dyDescent="0.2">
      <c r="A9" s="223" t="s">
        <v>58</v>
      </c>
      <c r="B9" s="223" t="s">
        <v>203</v>
      </c>
      <c r="C9" s="223" t="s">
        <v>199</v>
      </c>
      <c r="D9" s="223">
        <v>2.0389999389648437</v>
      </c>
      <c r="E9" s="223">
        <v>6744</v>
      </c>
      <c r="F9" s="223">
        <v>1999</v>
      </c>
      <c r="G9" s="223">
        <v>1979</v>
      </c>
      <c r="H9" s="223">
        <v>3307.5037772800442</v>
      </c>
      <c r="I9" s="223">
        <v>980.38256980765243</v>
      </c>
      <c r="J9" s="223">
        <v>3750</v>
      </c>
      <c r="K9" s="223">
        <v>3110</v>
      </c>
      <c r="L9" s="223">
        <v>375</v>
      </c>
      <c r="M9" s="223">
        <v>130</v>
      </c>
      <c r="N9" s="224">
        <v>3.4666666666666665E-2</v>
      </c>
      <c r="O9" s="223">
        <v>80</v>
      </c>
      <c r="P9" s="223">
        <v>35</v>
      </c>
      <c r="Q9" s="223">
        <v>115</v>
      </c>
      <c r="R9" s="224">
        <v>3.0666666666666665E-2</v>
      </c>
      <c r="S9" s="223">
        <v>0</v>
      </c>
      <c r="T9" s="223">
        <v>0</v>
      </c>
      <c r="U9" s="223">
        <v>0</v>
      </c>
      <c r="V9" s="148" t="s">
        <v>7</v>
      </c>
    </row>
    <row r="10" spans="1:22" x14ac:dyDescent="0.2">
      <c r="A10" s="223" t="s">
        <v>59</v>
      </c>
      <c r="B10" s="223" t="s">
        <v>203</v>
      </c>
      <c r="C10" s="223" t="s">
        <v>199</v>
      </c>
      <c r="D10" s="223">
        <v>30.580300292968751</v>
      </c>
      <c r="E10" s="223">
        <v>14430</v>
      </c>
      <c r="F10" s="223">
        <v>4739</v>
      </c>
      <c r="G10" s="223">
        <v>4542</v>
      </c>
      <c r="H10" s="223">
        <v>471.87241007302509</v>
      </c>
      <c r="I10" s="223">
        <v>154.9690472166366</v>
      </c>
      <c r="J10" s="223">
        <v>7925</v>
      </c>
      <c r="K10" s="223">
        <v>6810</v>
      </c>
      <c r="L10" s="223">
        <v>670</v>
      </c>
      <c r="M10" s="223">
        <v>260</v>
      </c>
      <c r="N10" s="224">
        <v>3.2807570977917984E-2</v>
      </c>
      <c r="O10" s="223">
        <v>95</v>
      </c>
      <c r="P10" s="223">
        <v>60</v>
      </c>
      <c r="Q10" s="223">
        <v>155</v>
      </c>
      <c r="R10" s="224">
        <v>1.9558359621451103E-2</v>
      </c>
      <c r="S10" s="223">
        <v>0</v>
      </c>
      <c r="T10" s="223">
        <v>0</v>
      </c>
      <c r="U10" s="223">
        <v>20</v>
      </c>
      <c r="V10" s="148" t="s">
        <v>7</v>
      </c>
    </row>
    <row r="11" spans="1:22" x14ac:dyDescent="0.2">
      <c r="A11" s="226" t="s">
        <v>60</v>
      </c>
      <c r="B11" s="226" t="s">
        <v>203</v>
      </c>
      <c r="C11" s="226" t="s">
        <v>199</v>
      </c>
      <c r="D11" s="226">
        <v>6.2720001220703123</v>
      </c>
      <c r="E11" s="226">
        <v>3989</v>
      </c>
      <c r="F11" s="226">
        <v>1821</v>
      </c>
      <c r="G11" s="226">
        <v>1676</v>
      </c>
      <c r="H11" s="226">
        <v>636.00126313187616</v>
      </c>
      <c r="I11" s="226">
        <v>290.33800455330822</v>
      </c>
      <c r="J11" s="226">
        <v>1925</v>
      </c>
      <c r="K11" s="226">
        <v>1345</v>
      </c>
      <c r="L11" s="226">
        <v>235</v>
      </c>
      <c r="M11" s="226">
        <v>190</v>
      </c>
      <c r="N11" s="227">
        <v>9.8701298701298706E-2</v>
      </c>
      <c r="O11" s="226">
        <v>120</v>
      </c>
      <c r="P11" s="226">
        <v>10</v>
      </c>
      <c r="Q11" s="226">
        <v>130</v>
      </c>
      <c r="R11" s="227">
        <v>6.7532467532467527E-2</v>
      </c>
      <c r="S11" s="226">
        <v>0</v>
      </c>
      <c r="T11" s="226">
        <v>0</v>
      </c>
      <c r="U11" s="226">
        <v>10</v>
      </c>
      <c r="V11" s="171" t="s">
        <v>6</v>
      </c>
    </row>
    <row r="12" spans="1:22" x14ac:dyDescent="0.2">
      <c r="A12" s="223" t="s">
        <v>61</v>
      </c>
      <c r="B12" s="223" t="s">
        <v>203</v>
      </c>
      <c r="C12" s="223" t="s">
        <v>199</v>
      </c>
      <c r="D12" s="223">
        <v>3.382200012207031</v>
      </c>
      <c r="E12" s="223">
        <v>5812</v>
      </c>
      <c r="F12" s="223">
        <v>2364</v>
      </c>
      <c r="G12" s="223">
        <v>2240</v>
      </c>
      <c r="H12" s="223">
        <v>1718.4081305136713</v>
      </c>
      <c r="I12" s="223">
        <v>698.95334145463153</v>
      </c>
      <c r="J12" s="223">
        <v>3145</v>
      </c>
      <c r="K12" s="223">
        <v>2615</v>
      </c>
      <c r="L12" s="223">
        <v>210</v>
      </c>
      <c r="M12" s="223">
        <v>175</v>
      </c>
      <c r="N12" s="224">
        <v>5.5643879173290937E-2</v>
      </c>
      <c r="O12" s="223">
        <v>105</v>
      </c>
      <c r="P12" s="223">
        <v>20</v>
      </c>
      <c r="Q12" s="223">
        <v>125</v>
      </c>
      <c r="R12" s="224">
        <v>3.9745627980922099E-2</v>
      </c>
      <c r="S12" s="223">
        <v>0</v>
      </c>
      <c r="T12" s="223">
        <v>0</v>
      </c>
      <c r="U12" s="223">
        <v>15</v>
      </c>
      <c r="V12" s="148" t="s">
        <v>7</v>
      </c>
    </row>
    <row r="13" spans="1:22" x14ac:dyDescent="0.2">
      <c r="A13" s="223" t="s">
        <v>62</v>
      </c>
      <c r="B13" s="223" t="s">
        <v>203</v>
      </c>
      <c r="C13" s="223" t="s">
        <v>199</v>
      </c>
      <c r="D13" s="223">
        <v>2.8576000976562499</v>
      </c>
      <c r="E13" s="223">
        <v>7282</v>
      </c>
      <c r="F13" s="223">
        <v>2771</v>
      </c>
      <c r="G13" s="223">
        <v>2677</v>
      </c>
      <c r="H13" s="223">
        <v>2548.2921861503855</v>
      </c>
      <c r="I13" s="223">
        <v>969.69481568562458</v>
      </c>
      <c r="J13" s="223">
        <v>3380</v>
      </c>
      <c r="K13" s="223">
        <v>2550</v>
      </c>
      <c r="L13" s="223">
        <v>365</v>
      </c>
      <c r="M13" s="223">
        <v>245</v>
      </c>
      <c r="N13" s="224">
        <v>7.2485207100591711E-2</v>
      </c>
      <c r="O13" s="223">
        <v>160</v>
      </c>
      <c r="P13" s="223">
        <v>20</v>
      </c>
      <c r="Q13" s="223">
        <v>180</v>
      </c>
      <c r="R13" s="224">
        <v>5.3254437869822487E-2</v>
      </c>
      <c r="S13" s="223">
        <v>20</v>
      </c>
      <c r="T13" s="223">
        <v>15</v>
      </c>
      <c r="U13" s="223">
        <v>10</v>
      </c>
      <c r="V13" s="148" t="s">
        <v>7</v>
      </c>
    </row>
    <row r="14" spans="1:22" x14ac:dyDescent="0.2">
      <c r="A14" s="226" t="s">
        <v>63</v>
      </c>
      <c r="B14" s="226" t="s">
        <v>203</v>
      </c>
      <c r="C14" s="226" t="s">
        <v>199</v>
      </c>
      <c r="D14" s="226">
        <v>1.4585000610351562</v>
      </c>
      <c r="E14" s="226">
        <v>7379</v>
      </c>
      <c r="F14" s="226">
        <v>3379</v>
      </c>
      <c r="G14" s="226">
        <v>3212</v>
      </c>
      <c r="H14" s="226">
        <v>5059.3072959920391</v>
      </c>
      <c r="I14" s="226">
        <v>2316.7637014713509</v>
      </c>
      <c r="J14" s="226">
        <v>3585</v>
      </c>
      <c r="K14" s="226">
        <v>2500</v>
      </c>
      <c r="L14" s="226">
        <v>275</v>
      </c>
      <c r="M14" s="226">
        <v>375</v>
      </c>
      <c r="N14" s="227">
        <v>0.10460251046025104</v>
      </c>
      <c r="O14" s="226">
        <v>310</v>
      </c>
      <c r="P14" s="226">
        <v>50</v>
      </c>
      <c r="Q14" s="226">
        <v>360</v>
      </c>
      <c r="R14" s="227">
        <v>0.100418410041841</v>
      </c>
      <c r="S14" s="226">
        <v>0</v>
      </c>
      <c r="T14" s="226">
        <v>0</v>
      </c>
      <c r="U14" s="226">
        <v>70</v>
      </c>
      <c r="V14" s="171" t="s">
        <v>6</v>
      </c>
    </row>
    <row r="15" spans="1:22" x14ac:dyDescent="0.2">
      <c r="A15" s="226" t="s">
        <v>64</v>
      </c>
      <c r="B15" s="226" t="s">
        <v>203</v>
      </c>
      <c r="C15" s="226" t="s">
        <v>199</v>
      </c>
      <c r="D15" s="226">
        <v>1.1955999755859374</v>
      </c>
      <c r="E15" s="226">
        <v>1183</v>
      </c>
      <c r="F15" s="226">
        <v>597</v>
      </c>
      <c r="G15" s="226">
        <v>576</v>
      </c>
      <c r="H15" s="226">
        <v>989.46137851854462</v>
      </c>
      <c r="I15" s="226">
        <v>499.3308900892402</v>
      </c>
      <c r="J15" s="226">
        <v>575</v>
      </c>
      <c r="K15" s="226">
        <v>425</v>
      </c>
      <c r="L15" s="226">
        <v>40</v>
      </c>
      <c r="M15" s="226">
        <v>65</v>
      </c>
      <c r="N15" s="227">
        <v>0.11304347826086956</v>
      </c>
      <c r="O15" s="226">
        <v>30</v>
      </c>
      <c r="P15" s="226">
        <v>20</v>
      </c>
      <c r="Q15" s="226">
        <v>50</v>
      </c>
      <c r="R15" s="227">
        <v>8.6956521739130432E-2</v>
      </c>
      <c r="S15" s="226">
        <v>0</v>
      </c>
      <c r="T15" s="226">
        <v>0</v>
      </c>
      <c r="U15" s="226">
        <v>0</v>
      </c>
      <c r="V15" s="171" t="s">
        <v>6</v>
      </c>
    </row>
    <row r="16" spans="1:22" x14ac:dyDescent="0.2">
      <c r="A16" s="226" t="s">
        <v>65</v>
      </c>
      <c r="B16" s="226" t="s">
        <v>203</v>
      </c>
      <c r="C16" s="226" t="s">
        <v>199</v>
      </c>
      <c r="D16" s="226">
        <v>2.3824999999999998</v>
      </c>
      <c r="E16" s="226">
        <v>7195</v>
      </c>
      <c r="F16" s="226">
        <v>3417</v>
      </c>
      <c r="G16" s="226">
        <v>3270</v>
      </c>
      <c r="H16" s="226">
        <v>3019.9370409234002</v>
      </c>
      <c r="I16" s="226">
        <v>1434.2077649527807</v>
      </c>
      <c r="J16" s="226">
        <v>3620</v>
      </c>
      <c r="K16" s="226">
        <v>2620</v>
      </c>
      <c r="L16" s="226">
        <v>475</v>
      </c>
      <c r="M16" s="226">
        <v>300</v>
      </c>
      <c r="N16" s="227">
        <v>8.2872928176795577E-2</v>
      </c>
      <c r="O16" s="226">
        <v>145</v>
      </c>
      <c r="P16" s="226">
        <v>40</v>
      </c>
      <c r="Q16" s="226">
        <v>185</v>
      </c>
      <c r="R16" s="227">
        <v>5.1104972375690609E-2</v>
      </c>
      <c r="S16" s="226">
        <v>0</v>
      </c>
      <c r="T16" s="226">
        <v>10</v>
      </c>
      <c r="U16" s="226">
        <v>25</v>
      </c>
      <c r="V16" s="171" t="s">
        <v>6</v>
      </c>
    </row>
    <row r="17" spans="1:22" x14ac:dyDescent="0.2">
      <c r="A17" s="223" t="s">
        <v>66</v>
      </c>
      <c r="B17" s="223" t="s">
        <v>203</v>
      </c>
      <c r="C17" s="223" t="s">
        <v>199</v>
      </c>
      <c r="D17" s="223">
        <v>2.2458999633789061</v>
      </c>
      <c r="E17" s="223">
        <v>5321</v>
      </c>
      <c r="F17" s="223">
        <v>2105</v>
      </c>
      <c r="G17" s="223">
        <v>2075</v>
      </c>
      <c r="H17" s="223">
        <v>2369.2061475412625</v>
      </c>
      <c r="I17" s="223">
        <v>937.26347313932661</v>
      </c>
      <c r="J17" s="223">
        <v>2280</v>
      </c>
      <c r="K17" s="223">
        <v>1830</v>
      </c>
      <c r="L17" s="223">
        <v>185</v>
      </c>
      <c r="M17" s="223">
        <v>95</v>
      </c>
      <c r="N17" s="224">
        <v>4.1666666666666664E-2</v>
      </c>
      <c r="O17" s="223">
        <v>95</v>
      </c>
      <c r="P17" s="223">
        <v>60</v>
      </c>
      <c r="Q17" s="223">
        <v>155</v>
      </c>
      <c r="R17" s="224">
        <v>6.798245614035088E-2</v>
      </c>
      <c r="S17" s="223">
        <v>0</v>
      </c>
      <c r="T17" s="223">
        <v>10</v>
      </c>
      <c r="U17" s="223">
        <v>10</v>
      </c>
      <c r="V17" s="148" t="s">
        <v>7</v>
      </c>
    </row>
    <row r="18" spans="1:22" x14ac:dyDescent="0.2">
      <c r="A18" s="223" t="s">
        <v>67</v>
      </c>
      <c r="B18" s="223" t="s">
        <v>203</v>
      </c>
      <c r="C18" s="223" t="s">
        <v>199</v>
      </c>
      <c r="D18" s="223">
        <v>1.2320999908447265</v>
      </c>
      <c r="E18" s="223">
        <v>3439</v>
      </c>
      <c r="F18" s="223">
        <v>1221</v>
      </c>
      <c r="G18" s="223">
        <v>1210</v>
      </c>
      <c r="H18" s="223">
        <v>2791.1695686664398</v>
      </c>
      <c r="I18" s="223">
        <v>990.99099835467382</v>
      </c>
      <c r="J18" s="223">
        <v>1790</v>
      </c>
      <c r="K18" s="223">
        <v>1460</v>
      </c>
      <c r="L18" s="223">
        <v>195</v>
      </c>
      <c r="M18" s="223">
        <v>90</v>
      </c>
      <c r="N18" s="224">
        <v>5.027932960893855E-2</v>
      </c>
      <c r="O18" s="223">
        <v>25</v>
      </c>
      <c r="P18" s="223">
        <v>0</v>
      </c>
      <c r="Q18" s="223">
        <v>25</v>
      </c>
      <c r="R18" s="224">
        <v>1.3966480446927373E-2</v>
      </c>
      <c r="S18" s="223">
        <v>10</v>
      </c>
      <c r="T18" s="223">
        <v>0</v>
      </c>
      <c r="U18" s="223">
        <v>10</v>
      </c>
      <c r="V18" s="148" t="s">
        <v>7</v>
      </c>
    </row>
    <row r="19" spans="1:22" x14ac:dyDescent="0.2">
      <c r="A19" s="223" t="s">
        <v>68</v>
      </c>
      <c r="B19" s="223" t="s">
        <v>203</v>
      </c>
      <c r="C19" s="223" t="s">
        <v>199</v>
      </c>
      <c r="D19" s="223">
        <v>1.7483000183105468</v>
      </c>
      <c r="E19" s="223">
        <v>4600</v>
      </c>
      <c r="F19" s="223">
        <v>1456</v>
      </c>
      <c r="G19" s="223">
        <v>1443</v>
      </c>
      <c r="H19" s="223">
        <v>2631.1273533275867</v>
      </c>
      <c r="I19" s="223">
        <v>832.80900574890563</v>
      </c>
      <c r="J19" s="223">
        <v>2550</v>
      </c>
      <c r="K19" s="223">
        <v>2145</v>
      </c>
      <c r="L19" s="223">
        <v>250</v>
      </c>
      <c r="M19" s="223">
        <v>115</v>
      </c>
      <c r="N19" s="224">
        <v>4.5098039215686274E-2</v>
      </c>
      <c r="O19" s="223">
        <v>0</v>
      </c>
      <c r="P19" s="223">
        <v>15</v>
      </c>
      <c r="Q19" s="223">
        <v>15</v>
      </c>
      <c r="R19" s="224">
        <v>5.8823529411764705E-3</v>
      </c>
      <c r="S19" s="223">
        <v>0</v>
      </c>
      <c r="T19" s="223">
        <v>0</v>
      </c>
      <c r="U19" s="223">
        <v>15</v>
      </c>
      <c r="V19" s="148" t="s">
        <v>7</v>
      </c>
    </row>
    <row r="20" spans="1:22" x14ac:dyDescent="0.2">
      <c r="A20" s="223" t="s">
        <v>69</v>
      </c>
      <c r="B20" s="223" t="s">
        <v>203</v>
      </c>
      <c r="C20" s="223" t="s">
        <v>199</v>
      </c>
      <c r="D20" s="223">
        <v>0.90489997863769533</v>
      </c>
      <c r="E20" s="223">
        <v>3637</v>
      </c>
      <c r="F20" s="223">
        <v>1120</v>
      </c>
      <c r="G20" s="223">
        <v>1109</v>
      </c>
      <c r="H20" s="223">
        <v>4019.2287389324665</v>
      </c>
      <c r="I20" s="223">
        <v>1237.7058530669131</v>
      </c>
      <c r="J20" s="223">
        <v>2035</v>
      </c>
      <c r="K20" s="223">
        <v>1670</v>
      </c>
      <c r="L20" s="223">
        <v>210</v>
      </c>
      <c r="M20" s="223">
        <v>100</v>
      </c>
      <c r="N20" s="224">
        <v>4.9140049140049137E-2</v>
      </c>
      <c r="O20" s="223">
        <v>30</v>
      </c>
      <c r="P20" s="223">
        <v>25</v>
      </c>
      <c r="Q20" s="223">
        <v>55</v>
      </c>
      <c r="R20" s="224">
        <v>2.7027027027027029E-2</v>
      </c>
      <c r="S20" s="223">
        <v>0</v>
      </c>
      <c r="T20" s="223">
        <v>0</v>
      </c>
      <c r="U20" s="223">
        <v>0</v>
      </c>
      <c r="V20" s="148" t="s">
        <v>7</v>
      </c>
    </row>
    <row r="21" spans="1:22" x14ac:dyDescent="0.2">
      <c r="A21" s="223" t="s">
        <v>70</v>
      </c>
      <c r="B21" s="223" t="s">
        <v>203</v>
      </c>
      <c r="C21" s="223" t="s">
        <v>199</v>
      </c>
      <c r="D21" s="223">
        <v>1.0601000213623046</v>
      </c>
      <c r="E21" s="223">
        <v>3813</v>
      </c>
      <c r="F21" s="223">
        <v>1147</v>
      </c>
      <c r="G21" s="223">
        <v>1126</v>
      </c>
      <c r="H21" s="223">
        <v>3596.8304152093319</v>
      </c>
      <c r="I21" s="223">
        <v>1081.9733769328884</v>
      </c>
      <c r="J21" s="223">
        <v>1890</v>
      </c>
      <c r="K21" s="223">
        <v>1535</v>
      </c>
      <c r="L21" s="223">
        <v>170</v>
      </c>
      <c r="M21" s="223">
        <v>50</v>
      </c>
      <c r="N21" s="224">
        <v>2.6455026455026454E-2</v>
      </c>
      <c r="O21" s="223">
        <v>95</v>
      </c>
      <c r="P21" s="223">
        <v>0</v>
      </c>
      <c r="Q21" s="223">
        <v>95</v>
      </c>
      <c r="R21" s="224">
        <v>5.0264550264550262E-2</v>
      </c>
      <c r="S21" s="223">
        <v>0</v>
      </c>
      <c r="T21" s="223">
        <v>10</v>
      </c>
      <c r="U21" s="223">
        <v>15</v>
      </c>
      <c r="V21" s="148" t="s">
        <v>7</v>
      </c>
    </row>
    <row r="22" spans="1:22" x14ac:dyDescent="0.2">
      <c r="A22" s="226" t="s">
        <v>71</v>
      </c>
      <c r="B22" s="226" t="s">
        <v>203</v>
      </c>
      <c r="C22" s="226" t="s">
        <v>199</v>
      </c>
      <c r="D22" s="226">
        <v>1.4172000122070312</v>
      </c>
      <c r="E22" s="226">
        <v>6442</v>
      </c>
      <c r="F22" s="226">
        <v>2677</v>
      </c>
      <c r="G22" s="226">
        <v>2565</v>
      </c>
      <c r="H22" s="226">
        <v>4545.5828002483267</v>
      </c>
      <c r="I22" s="226">
        <v>1888.9359137325009</v>
      </c>
      <c r="J22" s="226">
        <v>3090</v>
      </c>
      <c r="K22" s="226">
        <v>2165</v>
      </c>
      <c r="L22" s="226">
        <v>380</v>
      </c>
      <c r="M22" s="226">
        <v>280</v>
      </c>
      <c r="N22" s="227">
        <v>9.0614886731391592E-2</v>
      </c>
      <c r="O22" s="226">
        <v>190</v>
      </c>
      <c r="P22" s="226">
        <v>30</v>
      </c>
      <c r="Q22" s="226">
        <v>220</v>
      </c>
      <c r="R22" s="227">
        <v>7.1197411003236247E-2</v>
      </c>
      <c r="S22" s="226">
        <v>15</v>
      </c>
      <c r="T22" s="226">
        <v>30</v>
      </c>
      <c r="U22" s="226">
        <v>10</v>
      </c>
      <c r="V22" s="171" t="s">
        <v>6</v>
      </c>
    </row>
    <row r="23" spans="1:22" x14ac:dyDescent="0.2">
      <c r="A23" s="226" t="s">
        <v>72</v>
      </c>
      <c r="B23" s="226" t="s">
        <v>203</v>
      </c>
      <c r="C23" s="226" t="s">
        <v>199</v>
      </c>
      <c r="D23" s="226">
        <v>1.2738999938964843</v>
      </c>
      <c r="E23" s="226">
        <v>6505</v>
      </c>
      <c r="F23" s="226">
        <v>2612</v>
      </c>
      <c r="G23" s="226">
        <v>2488</v>
      </c>
      <c r="H23" s="226">
        <v>5106.3663012534635</v>
      </c>
      <c r="I23" s="226">
        <v>2050.3964302650338</v>
      </c>
      <c r="J23" s="226">
        <v>3315</v>
      </c>
      <c r="K23" s="226">
        <v>2175</v>
      </c>
      <c r="L23" s="226">
        <v>475</v>
      </c>
      <c r="M23" s="226">
        <v>330</v>
      </c>
      <c r="N23" s="227">
        <v>9.9547511312217188E-2</v>
      </c>
      <c r="O23" s="226">
        <v>195</v>
      </c>
      <c r="P23" s="226">
        <v>90</v>
      </c>
      <c r="Q23" s="226">
        <v>285</v>
      </c>
      <c r="R23" s="227">
        <v>8.5972850678733032E-2</v>
      </c>
      <c r="S23" s="226">
        <v>10</v>
      </c>
      <c r="T23" s="226">
        <v>0</v>
      </c>
      <c r="U23" s="226">
        <v>25</v>
      </c>
      <c r="V23" s="171" t="s">
        <v>6</v>
      </c>
    </row>
    <row r="24" spans="1:22" x14ac:dyDescent="0.2">
      <c r="A24" s="223" t="s">
        <v>73</v>
      </c>
      <c r="B24" s="223" t="s">
        <v>203</v>
      </c>
      <c r="C24" s="223" t="s">
        <v>199</v>
      </c>
      <c r="D24" s="223">
        <v>5.2996997070312499</v>
      </c>
      <c r="E24" s="223">
        <v>9374</v>
      </c>
      <c r="F24" s="223">
        <v>2852</v>
      </c>
      <c r="G24" s="223">
        <v>2782</v>
      </c>
      <c r="H24" s="223">
        <v>1768.7794626482835</v>
      </c>
      <c r="I24" s="223">
        <v>538.14369825825736</v>
      </c>
      <c r="J24" s="223">
        <v>4755</v>
      </c>
      <c r="K24" s="223">
        <v>3935</v>
      </c>
      <c r="L24" s="223">
        <v>560</v>
      </c>
      <c r="M24" s="223">
        <v>125</v>
      </c>
      <c r="N24" s="224">
        <v>2.6288117770767613E-2</v>
      </c>
      <c r="O24" s="223">
        <v>70</v>
      </c>
      <c r="P24" s="223">
        <v>15</v>
      </c>
      <c r="Q24" s="223">
        <v>85</v>
      </c>
      <c r="R24" s="224">
        <v>1.7875920084121977E-2</v>
      </c>
      <c r="S24" s="223">
        <v>10</v>
      </c>
      <c r="T24" s="223">
        <v>0</v>
      </c>
      <c r="U24" s="223">
        <v>25</v>
      </c>
      <c r="V24" s="148" t="s">
        <v>7</v>
      </c>
    </row>
    <row r="25" spans="1:22" x14ac:dyDescent="0.2">
      <c r="A25" s="228" t="s">
        <v>74</v>
      </c>
      <c r="B25" s="228" t="s">
        <v>203</v>
      </c>
      <c r="C25" s="228" t="s">
        <v>199</v>
      </c>
      <c r="D25" s="228">
        <v>1.4833000183105469</v>
      </c>
      <c r="E25" s="228">
        <v>5242</v>
      </c>
      <c r="F25" s="228">
        <v>2571</v>
      </c>
      <c r="G25" s="228">
        <v>2442</v>
      </c>
      <c r="H25" s="228">
        <v>3534.0119566441772</v>
      </c>
      <c r="I25" s="228">
        <v>1733.2973560725256</v>
      </c>
      <c r="J25" s="228">
        <v>2515</v>
      </c>
      <c r="K25" s="228">
        <v>1685</v>
      </c>
      <c r="L25" s="228">
        <v>240</v>
      </c>
      <c r="M25" s="228">
        <v>200</v>
      </c>
      <c r="N25" s="229">
        <v>7.9522862823061632E-2</v>
      </c>
      <c r="O25" s="228">
        <v>270</v>
      </c>
      <c r="P25" s="228">
        <v>105</v>
      </c>
      <c r="Q25" s="228">
        <v>375</v>
      </c>
      <c r="R25" s="229">
        <v>0.14910536779324055</v>
      </c>
      <c r="S25" s="228">
        <v>10</v>
      </c>
      <c r="T25" s="228">
        <v>0</v>
      </c>
      <c r="U25" s="228">
        <v>0</v>
      </c>
      <c r="V25" s="230" t="s">
        <v>5</v>
      </c>
    </row>
    <row r="26" spans="1:22" x14ac:dyDescent="0.2">
      <c r="A26" s="231" t="s">
        <v>75</v>
      </c>
      <c r="B26" s="231" t="s">
        <v>203</v>
      </c>
      <c r="C26" s="231" t="s">
        <v>199</v>
      </c>
      <c r="D26" s="231">
        <v>1.7103999328613282</v>
      </c>
      <c r="E26" s="231">
        <v>4509</v>
      </c>
      <c r="F26" s="231">
        <v>2332</v>
      </c>
      <c r="G26" s="231">
        <v>2193</v>
      </c>
      <c r="H26" s="231">
        <v>2636.2255478207917</v>
      </c>
      <c r="I26" s="231">
        <v>1363.4238140426005</v>
      </c>
      <c r="J26" s="231">
        <v>2200</v>
      </c>
      <c r="K26" s="231">
        <v>1215</v>
      </c>
      <c r="L26" s="231">
        <v>300</v>
      </c>
      <c r="M26" s="231">
        <v>290</v>
      </c>
      <c r="N26" s="232">
        <v>0.13181818181818181</v>
      </c>
      <c r="O26" s="231">
        <v>310</v>
      </c>
      <c r="P26" s="231">
        <v>60</v>
      </c>
      <c r="Q26" s="231">
        <v>370</v>
      </c>
      <c r="R26" s="232">
        <v>0.16818181818181818</v>
      </c>
      <c r="S26" s="231">
        <v>0</v>
      </c>
      <c r="T26" s="231">
        <v>0</v>
      </c>
      <c r="U26" s="231">
        <v>25</v>
      </c>
      <c r="V26" s="103" t="s">
        <v>5</v>
      </c>
    </row>
    <row r="27" spans="1:22" x14ac:dyDescent="0.2">
      <c r="A27" s="231" t="s">
        <v>76</v>
      </c>
      <c r="B27" s="231" t="s">
        <v>203</v>
      </c>
      <c r="C27" s="231" t="s">
        <v>199</v>
      </c>
      <c r="D27" s="231">
        <v>0.78099998474121091</v>
      </c>
      <c r="E27" s="231">
        <v>2128</v>
      </c>
      <c r="F27" s="231">
        <v>1082</v>
      </c>
      <c r="G27" s="231">
        <v>1023</v>
      </c>
      <c r="H27" s="231">
        <v>2724.7119610445648</v>
      </c>
      <c r="I27" s="231">
        <v>1385.4033561326219</v>
      </c>
      <c r="J27" s="231">
        <v>1080</v>
      </c>
      <c r="K27" s="231">
        <v>725</v>
      </c>
      <c r="L27" s="231">
        <v>75</v>
      </c>
      <c r="M27" s="231">
        <v>135</v>
      </c>
      <c r="N27" s="232">
        <v>0.125</v>
      </c>
      <c r="O27" s="231">
        <v>90</v>
      </c>
      <c r="P27" s="231">
        <v>35</v>
      </c>
      <c r="Q27" s="231">
        <v>125</v>
      </c>
      <c r="R27" s="232">
        <v>0.11574074074074074</v>
      </c>
      <c r="S27" s="231">
        <v>0</v>
      </c>
      <c r="T27" s="231">
        <v>0</v>
      </c>
      <c r="U27" s="231">
        <v>15</v>
      </c>
      <c r="V27" s="103" t="s">
        <v>5</v>
      </c>
    </row>
    <row r="28" spans="1:22" x14ac:dyDescent="0.2">
      <c r="A28" s="223" t="s">
        <v>77</v>
      </c>
      <c r="B28" s="223" t="s">
        <v>203</v>
      </c>
      <c r="C28" s="223" t="s">
        <v>199</v>
      </c>
      <c r="D28" s="223">
        <v>1.4747000122070313</v>
      </c>
      <c r="E28" s="223">
        <v>3325</v>
      </c>
      <c r="F28" s="223">
        <v>1481</v>
      </c>
      <c r="G28" s="223">
        <v>1433</v>
      </c>
      <c r="H28" s="223">
        <v>2254.6958516829573</v>
      </c>
      <c r="I28" s="223">
        <v>1004.2720470202887</v>
      </c>
      <c r="J28" s="223">
        <v>1755</v>
      </c>
      <c r="K28" s="223">
        <v>1320</v>
      </c>
      <c r="L28" s="223">
        <v>195</v>
      </c>
      <c r="M28" s="223">
        <v>110</v>
      </c>
      <c r="N28" s="224">
        <v>6.2678062678062682E-2</v>
      </c>
      <c r="O28" s="223">
        <v>60</v>
      </c>
      <c r="P28" s="223">
        <v>55</v>
      </c>
      <c r="Q28" s="223">
        <v>115</v>
      </c>
      <c r="R28" s="224">
        <v>6.5527065527065526E-2</v>
      </c>
      <c r="S28" s="223">
        <v>0</v>
      </c>
      <c r="T28" s="223">
        <v>0</v>
      </c>
      <c r="U28" s="223">
        <v>0</v>
      </c>
      <c r="V28" s="148" t="s">
        <v>7</v>
      </c>
    </row>
    <row r="29" spans="1:22" x14ac:dyDescent="0.2">
      <c r="A29" s="223" t="s">
        <v>78</v>
      </c>
      <c r="B29" s="223" t="s">
        <v>203</v>
      </c>
      <c r="C29" s="223" t="s">
        <v>199</v>
      </c>
      <c r="D29" s="223">
        <v>1.6216000366210936</v>
      </c>
      <c r="E29" s="223">
        <v>4597</v>
      </c>
      <c r="F29" s="223">
        <v>1837</v>
      </c>
      <c r="G29" s="223">
        <v>1779</v>
      </c>
      <c r="H29" s="223">
        <v>2834.854400705804</v>
      </c>
      <c r="I29" s="223">
        <v>1132.831745507192</v>
      </c>
      <c r="J29" s="223">
        <v>2225</v>
      </c>
      <c r="K29" s="223">
        <v>1675</v>
      </c>
      <c r="L29" s="223">
        <v>285</v>
      </c>
      <c r="M29" s="223">
        <v>95</v>
      </c>
      <c r="N29" s="224">
        <v>4.2696629213483148E-2</v>
      </c>
      <c r="O29" s="223">
        <v>80</v>
      </c>
      <c r="P29" s="223">
        <v>35</v>
      </c>
      <c r="Q29" s="223">
        <v>115</v>
      </c>
      <c r="R29" s="224">
        <v>5.1685393258426963E-2</v>
      </c>
      <c r="S29" s="223">
        <v>0</v>
      </c>
      <c r="T29" s="223">
        <v>20</v>
      </c>
      <c r="U29" s="223">
        <v>30</v>
      </c>
      <c r="V29" s="148" t="s">
        <v>7</v>
      </c>
    </row>
    <row r="30" spans="1:22" x14ac:dyDescent="0.2">
      <c r="A30" s="223" t="s">
        <v>79</v>
      </c>
      <c r="B30" s="223" t="s">
        <v>203</v>
      </c>
      <c r="C30" s="223" t="s">
        <v>199</v>
      </c>
      <c r="D30" s="223">
        <v>4.0307000732421878</v>
      </c>
      <c r="E30" s="223">
        <v>7471</v>
      </c>
      <c r="F30" s="223">
        <v>2879</v>
      </c>
      <c r="G30" s="223">
        <v>2838</v>
      </c>
      <c r="H30" s="223">
        <v>1853.5241680710137</v>
      </c>
      <c r="I30" s="223">
        <v>714.26798017353076</v>
      </c>
      <c r="J30" s="223">
        <v>3730</v>
      </c>
      <c r="K30" s="223">
        <v>3155</v>
      </c>
      <c r="L30" s="223">
        <v>320</v>
      </c>
      <c r="M30" s="223">
        <v>100</v>
      </c>
      <c r="N30" s="224">
        <v>2.6809651474530832E-2</v>
      </c>
      <c r="O30" s="223">
        <v>85</v>
      </c>
      <c r="P30" s="223">
        <v>55</v>
      </c>
      <c r="Q30" s="223">
        <v>140</v>
      </c>
      <c r="R30" s="224">
        <v>3.7533512064343161E-2</v>
      </c>
      <c r="S30" s="223">
        <v>0</v>
      </c>
      <c r="T30" s="223">
        <v>20</v>
      </c>
      <c r="U30" s="223">
        <v>0</v>
      </c>
      <c r="V30" s="148" t="s">
        <v>7</v>
      </c>
    </row>
    <row r="31" spans="1:22" x14ac:dyDescent="0.2">
      <c r="A31" s="226" t="s">
        <v>80</v>
      </c>
      <c r="B31" s="226" t="s">
        <v>203</v>
      </c>
      <c r="C31" s="226" t="s">
        <v>199</v>
      </c>
      <c r="D31" s="226">
        <v>1.5272999572753907</v>
      </c>
      <c r="E31" s="226">
        <v>3578</v>
      </c>
      <c r="F31" s="226">
        <v>1565</v>
      </c>
      <c r="G31" s="226">
        <v>1544</v>
      </c>
      <c r="H31" s="226">
        <v>2342.6963269107478</v>
      </c>
      <c r="I31" s="226">
        <v>1024.6841116867861</v>
      </c>
      <c r="J31" s="226">
        <v>1690</v>
      </c>
      <c r="K31" s="226">
        <v>1275</v>
      </c>
      <c r="L31" s="226">
        <v>140</v>
      </c>
      <c r="M31" s="226">
        <v>130</v>
      </c>
      <c r="N31" s="227">
        <v>7.6923076923076927E-2</v>
      </c>
      <c r="O31" s="226">
        <v>80</v>
      </c>
      <c r="P31" s="226">
        <v>30</v>
      </c>
      <c r="Q31" s="226">
        <v>110</v>
      </c>
      <c r="R31" s="227">
        <v>6.5088757396449703E-2</v>
      </c>
      <c r="S31" s="226">
        <v>0</v>
      </c>
      <c r="T31" s="226">
        <v>0</v>
      </c>
      <c r="U31" s="226">
        <v>30</v>
      </c>
      <c r="V31" s="171" t="s">
        <v>6</v>
      </c>
    </row>
    <row r="32" spans="1:22" x14ac:dyDescent="0.2">
      <c r="A32" s="223" t="s">
        <v>81</v>
      </c>
      <c r="B32" s="223" t="s">
        <v>203</v>
      </c>
      <c r="C32" s="223" t="s">
        <v>199</v>
      </c>
      <c r="D32" s="223">
        <v>5.9207000732421875</v>
      </c>
      <c r="E32" s="223">
        <v>6902</v>
      </c>
      <c r="F32" s="223">
        <v>2243</v>
      </c>
      <c r="G32" s="223">
        <v>2201</v>
      </c>
      <c r="H32" s="223">
        <v>1165.7405230156255</v>
      </c>
      <c r="I32" s="223">
        <v>378.84033513822777</v>
      </c>
      <c r="J32" s="223">
        <v>3730</v>
      </c>
      <c r="K32" s="223">
        <v>3185</v>
      </c>
      <c r="L32" s="223">
        <v>395</v>
      </c>
      <c r="M32" s="223">
        <v>80</v>
      </c>
      <c r="N32" s="224">
        <v>2.1447721179624665E-2</v>
      </c>
      <c r="O32" s="223">
        <v>40</v>
      </c>
      <c r="P32" s="223">
        <v>0</v>
      </c>
      <c r="Q32" s="223">
        <v>40</v>
      </c>
      <c r="R32" s="224">
        <v>1.0723860589812333E-2</v>
      </c>
      <c r="S32" s="223">
        <v>0</v>
      </c>
      <c r="T32" s="223">
        <v>0</v>
      </c>
      <c r="U32" s="223">
        <v>15</v>
      </c>
      <c r="V32" s="148" t="s">
        <v>7</v>
      </c>
    </row>
    <row r="33" spans="1:22" x14ac:dyDescent="0.2">
      <c r="A33" s="223" t="s">
        <v>82</v>
      </c>
      <c r="B33" s="223" t="s">
        <v>203</v>
      </c>
      <c r="C33" s="223" t="s">
        <v>199</v>
      </c>
      <c r="D33" s="223">
        <v>2.030800018310547</v>
      </c>
      <c r="E33" s="223">
        <v>5181</v>
      </c>
      <c r="F33" s="223">
        <v>2426</v>
      </c>
      <c r="G33" s="223">
        <v>2356</v>
      </c>
      <c r="H33" s="223">
        <v>2551.211322279853</v>
      </c>
      <c r="I33" s="223">
        <v>1194.6031013030154</v>
      </c>
      <c r="J33" s="223">
        <v>2665</v>
      </c>
      <c r="K33" s="223">
        <v>2090</v>
      </c>
      <c r="L33" s="223">
        <v>255</v>
      </c>
      <c r="M33" s="223">
        <v>110</v>
      </c>
      <c r="N33" s="224">
        <v>4.1275797373358347E-2</v>
      </c>
      <c r="O33" s="223">
        <v>135</v>
      </c>
      <c r="P33" s="223">
        <v>55</v>
      </c>
      <c r="Q33" s="223">
        <v>190</v>
      </c>
      <c r="R33" s="224">
        <v>7.1294559099437146E-2</v>
      </c>
      <c r="S33" s="223">
        <v>0</v>
      </c>
      <c r="T33" s="223">
        <v>0</v>
      </c>
      <c r="U33" s="223">
        <v>10</v>
      </c>
      <c r="V33" s="148" t="s">
        <v>7</v>
      </c>
    </row>
    <row r="34" spans="1:22" x14ac:dyDescent="0.2">
      <c r="A34" s="231" t="s">
        <v>83</v>
      </c>
      <c r="B34" s="231" t="s">
        <v>203</v>
      </c>
      <c r="C34" s="231" t="s">
        <v>199</v>
      </c>
      <c r="D34" s="231">
        <v>1.4449000549316406</v>
      </c>
      <c r="E34" s="231">
        <v>5634</v>
      </c>
      <c r="F34" s="231">
        <v>3019</v>
      </c>
      <c r="G34" s="231">
        <v>2821</v>
      </c>
      <c r="H34" s="231">
        <v>3899.2316325066158</v>
      </c>
      <c r="I34" s="231">
        <v>2089.4178733648337</v>
      </c>
      <c r="J34" s="231">
        <v>2825</v>
      </c>
      <c r="K34" s="231">
        <v>1960</v>
      </c>
      <c r="L34" s="231">
        <v>255</v>
      </c>
      <c r="M34" s="231">
        <v>245</v>
      </c>
      <c r="N34" s="232">
        <v>8.6725663716814158E-2</v>
      </c>
      <c r="O34" s="231">
        <v>285</v>
      </c>
      <c r="P34" s="231">
        <v>60</v>
      </c>
      <c r="Q34" s="231">
        <v>345</v>
      </c>
      <c r="R34" s="232">
        <v>0.12212389380530973</v>
      </c>
      <c r="S34" s="231">
        <v>15</v>
      </c>
      <c r="T34" s="231">
        <v>0</v>
      </c>
      <c r="U34" s="231">
        <v>0</v>
      </c>
      <c r="V34" s="103" t="s">
        <v>5</v>
      </c>
    </row>
    <row r="35" spans="1:22" x14ac:dyDescent="0.2">
      <c r="A35" s="231" t="s">
        <v>84</v>
      </c>
      <c r="B35" s="231" t="s">
        <v>203</v>
      </c>
      <c r="C35" s="231" t="s">
        <v>199</v>
      </c>
      <c r="D35" s="231">
        <v>0.66370002746582035</v>
      </c>
      <c r="E35" s="231">
        <v>1866</v>
      </c>
      <c r="F35" s="231">
        <v>1227</v>
      </c>
      <c r="G35" s="231">
        <v>1097</v>
      </c>
      <c r="H35" s="231">
        <v>2811.5111086025931</v>
      </c>
      <c r="I35" s="231">
        <v>1848.7267579074928</v>
      </c>
      <c r="J35" s="231">
        <v>895</v>
      </c>
      <c r="K35" s="231">
        <v>405</v>
      </c>
      <c r="L35" s="231">
        <v>50</v>
      </c>
      <c r="M35" s="231">
        <v>200</v>
      </c>
      <c r="N35" s="232">
        <v>0.22346368715083798</v>
      </c>
      <c r="O35" s="231">
        <v>220</v>
      </c>
      <c r="P35" s="231">
        <v>15</v>
      </c>
      <c r="Q35" s="231">
        <v>235</v>
      </c>
      <c r="R35" s="232">
        <v>0.26256983240223464</v>
      </c>
      <c r="S35" s="231">
        <v>0</v>
      </c>
      <c r="T35" s="231">
        <v>0</v>
      </c>
      <c r="U35" s="231">
        <v>0</v>
      </c>
      <c r="V35" s="103" t="s">
        <v>5</v>
      </c>
    </row>
    <row r="36" spans="1:22" x14ac:dyDescent="0.2">
      <c r="A36" s="231" t="s">
        <v>85</v>
      </c>
      <c r="B36" s="231" t="s">
        <v>203</v>
      </c>
      <c r="C36" s="231" t="s">
        <v>199</v>
      </c>
      <c r="D36" s="231">
        <v>1.1133000183105468</v>
      </c>
      <c r="E36" s="231">
        <v>2281</v>
      </c>
      <c r="F36" s="231">
        <v>1014</v>
      </c>
      <c r="G36" s="231">
        <v>960</v>
      </c>
      <c r="H36" s="231">
        <v>2048.8637047374341</v>
      </c>
      <c r="I36" s="231">
        <v>910.80569776578602</v>
      </c>
      <c r="J36" s="231">
        <v>1055</v>
      </c>
      <c r="K36" s="231">
        <v>700</v>
      </c>
      <c r="L36" s="231">
        <v>125</v>
      </c>
      <c r="M36" s="231">
        <v>100</v>
      </c>
      <c r="N36" s="232">
        <v>9.4786729857819899E-2</v>
      </c>
      <c r="O36" s="231">
        <v>110</v>
      </c>
      <c r="P36" s="231">
        <v>10</v>
      </c>
      <c r="Q36" s="231">
        <v>120</v>
      </c>
      <c r="R36" s="232">
        <v>0.11374407582938388</v>
      </c>
      <c r="S36" s="231">
        <v>0</v>
      </c>
      <c r="T36" s="231">
        <v>0</v>
      </c>
      <c r="U36" s="231">
        <v>10</v>
      </c>
      <c r="V36" s="103" t="s">
        <v>5</v>
      </c>
    </row>
    <row r="37" spans="1:22" x14ac:dyDescent="0.2">
      <c r="A37" s="226" t="s">
        <v>86</v>
      </c>
      <c r="B37" s="226" t="s">
        <v>203</v>
      </c>
      <c r="C37" s="226" t="s">
        <v>199</v>
      </c>
      <c r="D37" s="226">
        <v>1.7647999572753905</v>
      </c>
      <c r="E37" s="226">
        <v>3854</v>
      </c>
      <c r="F37" s="226">
        <v>1774</v>
      </c>
      <c r="G37" s="226">
        <v>1693</v>
      </c>
      <c r="H37" s="226">
        <v>2183.8169159693589</v>
      </c>
      <c r="I37" s="226">
        <v>1005.2130796392431</v>
      </c>
      <c r="J37" s="226">
        <v>1840</v>
      </c>
      <c r="K37" s="226">
        <v>1360</v>
      </c>
      <c r="L37" s="226">
        <v>145</v>
      </c>
      <c r="M37" s="226">
        <v>145</v>
      </c>
      <c r="N37" s="227">
        <v>7.880434782608696E-2</v>
      </c>
      <c r="O37" s="226">
        <v>170</v>
      </c>
      <c r="P37" s="226">
        <v>15</v>
      </c>
      <c r="Q37" s="226">
        <v>185</v>
      </c>
      <c r="R37" s="227">
        <v>0.10054347826086957</v>
      </c>
      <c r="S37" s="226">
        <v>0</v>
      </c>
      <c r="T37" s="226">
        <v>0</v>
      </c>
      <c r="U37" s="226">
        <v>10</v>
      </c>
      <c r="V37" s="171" t="s">
        <v>6</v>
      </c>
    </row>
    <row r="38" spans="1:22" x14ac:dyDescent="0.2">
      <c r="A38" s="231" t="s">
        <v>87</v>
      </c>
      <c r="B38" s="231" t="s">
        <v>203</v>
      </c>
      <c r="C38" s="231" t="s">
        <v>199</v>
      </c>
      <c r="D38" s="231">
        <v>0.82980003356933596</v>
      </c>
      <c r="E38" s="231">
        <v>2548</v>
      </c>
      <c r="F38" s="231">
        <v>1318</v>
      </c>
      <c r="G38" s="231">
        <v>1236</v>
      </c>
      <c r="H38" s="231">
        <v>3070.6193021467211</v>
      </c>
      <c r="I38" s="231">
        <v>1588.3344741873541</v>
      </c>
      <c r="J38" s="231">
        <v>1260</v>
      </c>
      <c r="K38" s="231">
        <v>800</v>
      </c>
      <c r="L38" s="231">
        <v>80</v>
      </c>
      <c r="M38" s="231">
        <v>155</v>
      </c>
      <c r="N38" s="232">
        <v>0.12301587301587301</v>
      </c>
      <c r="O38" s="231">
        <v>160</v>
      </c>
      <c r="P38" s="231">
        <v>40</v>
      </c>
      <c r="Q38" s="231">
        <v>200</v>
      </c>
      <c r="R38" s="232">
        <v>0.15873015873015872</v>
      </c>
      <c r="S38" s="231">
        <v>0</v>
      </c>
      <c r="T38" s="231">
        <v>0</v>
      </c>
      <c r="U38" s="231">
        <v>15</v>
      </c>
      <c r="V38" s="103" t="s">
        <v>5</v>
      </c>
    </row>
    <row r="39" spans="1:22" x14ac:dyDescent="0.2">
      <c r="A39" s="231" t="s">
        <v>88</v>
      </c>
      <c r="B39" s="231" t="s">
        <v>203</v>
      </c>
      <c r="C39" s="231" t="s">
        <v>199</v>
      </c>
      <c r="D39" s="231">
        <v>1.4939999389648437</v>
      </c>
      <c r="E39" s="231">
        <v>4426</v>
      </c>
      <c r="F39" s="231">
        <v>2195</v>
      </c>
      <c r="G39" s="231">
        <v>2054</v>
      </c>
      <c r="H39" s="231">
        <v>2962.5168546303075</v>
      </c>
      <c r="I39" s="231">
        <v>1469.2102340518582</v>
      </c>
      <c r="J39" s="231">
        <v>2470</v>
      </c>
      <c r="K39" s="231">
        <v>1665</v>
      </c>
      <c r="L39" s="231">
        <v>225</v>
      </c>
      <c r="M39" s="231">
        <v>200</v>
      </c>
      <c r="N39" s="232">
        <v>8.0971659919028341E-2</v>
      </c>
      <c r="O39" s="231">
        <v>290</v>
      </c>
      <c r="P39" s="231">
        <v>75</v>
      </c>
      <c r="Q39" s="231">
        <v>365</v>
      </c>
      <c r="R39" s="232">
        <v>0.14777327935222673</v>
      </c>
      <c r="S39" s="231">
        <v>0</v>
      </c>
      <c r="T39" s="231">
        <v>0</v>
      </c>
      <c r="U39" s="231">
        <v>10</v>
      </c>
      <c r="V39" s="103" t="s">
        <v>5</v>
      </c>
    </row>
    <row r="40" spans="1:22" x14ac:dyDescent="0.2">
      <c r="A40" s="223" t="s">
        <v>89</v>
      </c>
      <c r="B40" s="223" t="s">
        <v>203</v>
      </c>
      <c r="C40" s="223" t="s">
        <v>199</v>
      </c>
      <c r="D40" s="223">
        <v>4.7073999023437496</v>
      </c>
      <c r="E40" s="223">
        <v>1051</v>
      </c>
      <c r="F40" s="223">
        <v>520</v>
      </c>
      <c r="G40" s="223">
        <v>499</v>
      </c>
      <c r="H40" s="223">
        <v>223.26550150895861</v>
      </c>
      <c r="I40" s="223">
        <v>110.46437753059797</v>
      </c>
      <c r="J40" s="223">
        <v>570</v>
      </c>
      <c r="K40" s="223">
        <v>410</v>
      </c>
      <c r="L40" s="223">
        <v>100</v>
      </c>
      <c r="M40" s="223">
        <v>25</v>
      </c>
      <c r="N40" s="224">
        <v>4.3859649122807015E-2</v>
      </c>
      <c r="O40" s="223">
        <v>30</v>
      </c>
      <c r="P40" s="223">
        <v>0</v>
      </c>
      <c r="Q40" s="223">
        <v>30</v>
      </c>
      <c r="R40" s="224">
        <v>5.2631578947368418E-2</v>
      </c>
      <c r="S40" s="223">
        <v>0</v>
      </c>
      <c r="T40" s="223">
        <v>0</v>
      </c>
      <c r="U40" s="223">
        <v>0</v>
      </c>
      <c r="V40" s="148" t="s">
        <v>7</v>
      </c>
    </row>
    <row r="41" spans="1:22" x14ac:dyDescent="0.2">
      <c r="A41" s="223" t="s">
        <v>90</v>
      </c>
      <c r="B41" s="223" t="s">
        <v>203</v>
      </c>
      <c r="C41" s="223" t="s">
        <v>199</v>
      </c>
      <c r="D41" s="223">
        <v>1.3389999389648437</v>
      </c>
      <c r="E41" s="223">
        <v>3415</v>
      </c>
      <c r="F41" s="223">
        <v>1757</v>
      </c>
      <c r="G41" s="223">
        <v>1693</v>
      </c>
      <c r="H41" s="223">
        <v>2550.4108705487124</v>
      </c>
      <c r="I41" s="223">
        <v>1312.1733234418998</v>
      </c>
      <c r="J41" s="223">
        <v>1640</v>
      </c>
      <c r="K41" s="223">
        <v>1230</v>
      </c>
      <c r="L41" s="223">
        <v>125</v>
      </c>
      <c r="M41" s="223">
        <v>115</v>
      </c>
      <c r="N41" s="224">
        <v>7.0121951219512202E-2</v>
      </c>
      <c r="O41" s="223">
        <v>110</v>
      </c>
      <c r="P41" s="223">
        <v>50</v>
      </c>
      <c r="Q41" s="223">
        <v>160</v>
      </c>
      <c r="R41" s="224">
        <v>9.7560975609756101E-2</v>
      </c>
      <c r="S41" s="223">
        <v>0</v>
      </c>
      <c r="T41" s="223">
        <v>0</v>
      </c>
      <c r="U41" s="223">
        <v>10</v>
      </c>
      <c r="V41" s="148" t="s">
        <v>7</v>
      </c>
    </row>
    <row r="42" spans="1:22" x14ac:dyDescent="0.2">
      <c r="A42" s="223" t="s">
        <v>91</v>
      </c>
      <c r="B42" s="223" t="s">
        <v>203</v>
      </c>
      <c r="C42" s="223" t="s">
        <v>199</v>
      </c>
      <c r="D42" s="223">
        <v>5.7419000244140621</v>
      </c>
      <c r="E42" s="223">
        <v>4196</v>
      </c>
      <c r="F42" s="223">
        <v>1566</v>
      </c>
      <c r="G42" s="223">
        <v>1514</v>
      </c>
      <c r="H42" s="223">
        <v>730.76855782214443</v>
      </c>
      <c r="I42" s="223">
        <v>272.73202134162966</v>
      </c>
      <c r="J42" s="223">
        <v>2155</v>
      </c>
      <c r="K42" s="223">
        <v>1825</v>
      </c>
      <c r="L42" s="223">
        <v>155</v>
      </c>
      <c r="M42" s="223">
        <v>105</v>
      </c>
      <c r="N42" s="224">
        <v>4.8723897911832945E-2</v>
      </c>
      <c r="O42" s="223">
        <v>45</v>
      </c>
      <c r="P42" s="223">
        <v>25</v>
      </c>
      <c r="Q42" s="223">
        <v>70</v>
      </c>
      <c r="R42" s="224">
        <v>3.248259860788863E-2</v>
      </c>
      <c r="S42" s="223">
        <v>0</v>
      </c>
      <c r="T42" s="223">
        <v>0</v>
      </c>
      <c r="U42" s="223">
        <v>0</v>
      </c>
      <c r="V42" s="148" t="s">
        <v>7</v>
      </c>
    </row>
    <row r="43" spans="1:22" x14ac:dyDescent="0.2">
      <c r="A43" s="223" t="s">
        <v>92</v>
      </c>
      <c r="B43" s="223" t="s">
        <v>203</v>
      </c>
      <c r="C43" s="223" t="s">
        <v>199</v>
      </c>
      <c r="D43" s="223">
        <v>6.9634002685546879</v>
      </c>
      <c r="E43" s="223">
        <v>2012</v>
      </c>
      <c r="F43" s="223">
        <v>728</v>
      </c>
      <c r="G43" s="223">
        <v>706</v>
      </c>
      <c r="H43" s="223">
        <v>288.93930011258817</v>
      </c>
      <c r="I43" s="223">
        <v>104.54662548805378</v>
      </c>
      <c r="J43" s="223">
        <v>1075</v>
      </c>
      <c r="K43" s="223">
        <v>1005</v>
      </c>
      <c r="L43" s="223">
        <v>30</v>
      </c>
      <c r="M43" s="223">
        <v>15</v>
      </c>
      <c r="N43" s="224">
        <v>1.3953488372093023E-2</v>
      </c>
      <c r="O43" s="223">
        <v>15</v>
      </c>
      <c r="P43" s="223">
        <v>0</v>
      </c>
      <c r="Q43" s="223">
        <v>15</v>
      </c>
      <c r="R43" s="224">
        <v>1.3953488372093023E-2</v>
      </c>
      <c r="S43" s="223">
        <v>0</v>
      </c>
      <c r="T43" s="223">
        <v>0</v>
      </c>
      <c r="U43" s="223">
        <v>0</v>
      </c>
      <c r="V43" s="148" t="s">
        <v>7</v>
      </c>
    </row>
    <row r="44" spans="1:22" x14ac:dyDescent="0.2">
      <c r="A44" s="231" t="s">
        <v>93</v>
      </c>
      <c r="B44" s="231" t="s">
        <v>203</v>
      </c>
      <c r="C44" s="231" t="s">
        <v>199</v>
      </c>
      <c r="D44" s="231">
        <v>2.4732000732421877</v>
      </c>
      <c r="E44" s="231">
        <v>5372</v>
      </c>
      <c r="F44" s="231">
        <v>2324</v>
      </c>
      <c r="G44" s="231">
        <v>2174</v>
      </c>
      <c r="H44" s="231">
        <v>2172.0846841791063</v>
      </c>
      <c r="I44" s="231">
        <v>939.67326992409585</v>
      </c>
      <c r="J44" s="231">
        <v>2725</v>
      </c>
      <c r="K44" s="231">
        <v>1860</v>
      </c>
      <c r="L44" s="231">
        <v>160</v>
      </c>
      <c r="M44" s="231">
        <v>85</v>
      </c>
      <c r="N44" s="232">
        <v>3.1192660550458717E-2</v>
      </c>
      <c r="O44" s="231">
        <v>450</v>
      </c>
      <c r="P44" s="231">
        <v>150</v>
      </c>
      <c r="Q44" s="231">
        <v>600</v>
      </c>
      <c r="R44" s="232">
        <v>0.22018348623853212</v>
      </c>
      <c r="S44" s="231">
        <v>0</v>
      </c>
      <c r="T44" s="231">
        <v>10</v>
      </c>
      <c r="U44" s="231">
        <v>10</v>
      </c>
      <c r="V44" s="103" t="s">
        <v>5</v>
      </c>
    </row>
    <row r="45" spans="1:22" x14ac:dyDescent="0.2">
      <c r="A45" s="231" t="s">
        <v>94</v>
      </c>
      <c r="B45" s="231" t="s">
        <v>203</v>
      </c>
      <c r="C45" s="231" t="s">
        <v>199</v>
      </c>
      <c r="D45" s="231">
        <v>1.5133999633789061</v>
      </c>
      <c r="E45" s="231">
        <v>3830</v>
      </c>
      <c r="F45" s="231">
        <v>2236</v>
      </c>
      <c r="G45" s="231">
        <v>1884</v>
      </c>
      <c r="H45" s="231">
        <v>2530.7255799378477</v>
      </c>
      <c r="I45" s="231">
        <v>1477.4679887052291</v>
      </c>
      <c r="J45" s="231">
        <v>1465</v>
      </c>
      <c r="K45" s="231">
        <v>875</v>
      </c>
      <c r="L45" s="231">
        <v>100</v>
      </c>
      <c r="M45" s="231">
        <v>135</v>
      </c>
      <c r="N45" s="232">
        <v>9.2150170648464161E-2</v>
      </c>
      <c r="O45" s="231">
        <v>235</v>
      </c>
      <c r="P45" s="231">
        <v>95</v>
      </c>
      <c r="Q45" s="231">
        <v>330</v>
      </c>
      <c r="R45" s="232">
        <v>0.22525597269624573</v>
      </c>
      <c r="S45" s="231">
        <v>0</v>
      </c>
      <c r="T45" s="231">
        <v>0</v>
      </c>
      <c r="U45" s="231">
        <v>15</v>
      </c>
      <c r="V45" s="103" t="s">
        <v>5</v>
      </c>
    </row>
    <row r="46" spans="1:22" x14ac:dyDescent="0.2">
      <c r="A46" s="233" t="s">
        <v>95</v>
      </c>
      <c r="B46" s="233" t="s">
        <v>203</v>
      </c>
      <c r="C46" s="233" t="s">
        <v>199</v>
      </c>
      <c r="D46" s="233">
        <v>3.8220001220703126</v>
      </c>
      <c r="E46" s="233">
        <v>1100</v>
      </c>
      <c r="F46" s="233">
        <v>363</v>
      </c>
      <c r="G46" s="233">
        <v>231</v>
      </c>
      <c r="H46" s="233">
        <v>287.80742147233337</v>
      </c>
      <c r="I46" s="233">
        <v>94.976449085870001</v>
      </c>
      <c r="J46" s="233">
        <v>0</v>
      </c>
      <c r="K46" s="233">
        <v>0</v>
      </c>
      <c r="L46" s="233">
        <v>0</v>
      </c>
      <c r="M46" s="233">
        <v>0</v>
      </c>
      <c r="N46" s="234" t="e">
        <v>#DIV/0!</v>
      </c>
      <c r="O46" s="233">
        <v>0</v>
      </c>
      <c r="P46" s="233">
        <v>0</v>
      </c>
      <c r="Q46" s="233">
        <v>0</v>
      </c>
      <c r="R46" s="234" t="e">
        <v>#DIV/0!</v>
      </c>
      <c r="S46" s="233">
        <v>0</v>
      </c>
      <c r="T46" s="233">
        <v>0</v>
      </c>
      <c r="U46" s="233">
        <v>0</v>
      </c>
      <c r="V46" s="202" t="s">
        <v>158</v>
      </c>
    </row>
    <row r="47" spans="1:22" x14ac:dyDescent="0.2">
      <c r="A47" s="231" t="s">
        <v>96</v>
      </c>
      <c r="B47" s="231" t="s">
        <v>203</v>
      </c>
      <c r="C47" s="231" t="s">
        <v>199</v>
      </c>
      <c r="D47" s="231">
        <v>1.8655000305175782</v>
      </c>
      <c r="E47" s="231">
        <v>6210</v>
      </c>
      <c r="F47" s="231">
        <v>2659</v>
      </c>
      <c r="G47" s="231">
        <v>2445</v>
      </c>
      <c r="H47" s="231">
        <v>3328.866201238845</v>
      </c>
      <c r="I47" s="231">
        <v>1425.3551093549258</v>
      </c>
      <c r="J47" s="231">
        <v>3415</v>
      </c>
      <c r="K47" s="231">
        <v>2465</v>
      </c>
      <c r="L47" s="231">
        <v>280</v>
      </c>
      <c r="M47" s="231">
        <v>250</v>
      </c>
      <c r="N47" s="232">
        <v>7.320644216691069E-2</v>
      </c>
      <c r="O47" s="231">
        <v>265</v>
      </c>
      <c r="P47" s="231">
        <v>115</v>
      </c>
      <c r="Q47" s="231">
        <v>380</v>
      </c>
      <c r="R47" s="232">
        <v>0.11127379209370425</v>
      </c>
      <c r="S47" s="231">
        <v>10</v>
      </c>
      <c r="T47" s="231">
        <v>15</v>
      </c>
      <c r="U47" s="231">
        <v>15</v>
      </c>
      <c r="V47" s="103" t="s">
        <v>5</v>
      </c>
    </row>
    <row r="48" spans="1:22" x14ac:dyDescent="0.2">
      <c r="A48" s="231" t="s">
        <v>97</v>
      </c>
      <c r="B48" s="231" t="s">
        <v>203</v>
      </c>
      <c r="C48" s="231" t="s">
        <v>199</v>
      </c>
      <c r="D48" s="231">
        <v>1.6716999816894531</v>
      </c>
      <c r="E48" s="231">
        <v>3733</v>
      </c>
      <c r="F48" s="231">
        <v>1410</v>
      </c>
      <c r="G48" s="231">
        <v>1305</v>
      </c>
      <c r="H48" s="231">
        <v>2233.0561948247173</v>
      </c>
      <c r="I48" s="231">
        <v>843.45278186521602</v>
      </c>
      <c r="J48" s="231">
        <v>1575</v>
      </c>
      <c r="K48" s="231">
        <v>1250</v>
      </c>
      <c r="L48" s="231">
        <v>85</v>
      </c>
      <c r="M48" s="231">
        <v>45</v>
      </c>
      <c r="N48" s="232">
        <v>2.8571428571428571E-2</v>
      </c>
      <c r="O48" s="231">
        <v>100</v>
      </c>
      <c r="P48" s="231">
        <v>70</v>
      </c>
      <c r="Q48" s="231">
        <v>170</v>
      </c>
      <c r="R48" s="232">
        <v>0.10793650793650794</v>
      </c>
      <c r="S48" s="231">
        <v>10</v>
      </c>
      <c r="T48" s="231">
        <v>0</v>
      </c>
      <c r="U48" s="231">
        <v>20</v>
      </c>
      <c r="V48" s="103" t="s">
        <v>5</v>
      </c>
    </row>
    <row r="49" spans="1:22" x14ac:dyDescent="0.2">
      <c r="A49" s="231" t="s">
        <v>98</v>
      </c>
      <c r="B49" s="231" t="s">
        <v>203</v>
      </c>
      <c r="C49" s="231" t="s">
        <v>199</v>
      </c>
      <c r="D49" s="231">
        <v>1.1315000152587891</v>
      </c>
      <c r="E49" s="231">
        <v>2658</v>
      </c>
      <c r="F49" s="231">
        <v>1606</v>
      </c>
      <c r="G49" s="231">
        <v>1373</v>
      </c>
      <c r="H49" s="231">
        <v>2349.0940911671842</v>
      </c>
      <c r="I49" s="231">
        <v>1419.354819569036</v>
      </c>
      <c r="J49" s="231">
        <v>1435</v>
      </c>
      <c r="K49" s="231">
        <v>760</v>
      </c>
      <c r="L49" s="231">
        <v>80</v>
      </c>
      <c r="M49" s="231">
        <v>105</v>
      </c>
      <c r="N49" s="232">
        <v>7.3170731707317069E-2</v>
      </c>
      <c r="O49" s="231">
        <v>370</v>
      </c>
      <c r="P49" s="231">
        <v>100</v>
      </c>
      <c r="Q49" s="231">
        <v>470</v>
      </c>
      <c r="R49" s="232">
        <v>0.32752613240418116</v>
      </c>
      <c r="S49" s="231">
        <v>0</v>
      </c>
      <c r="T49" s="231">
        <v>0</v>
      </c>
      <c r="U49" s="231">
        <v>20</v>
      </c>
      <c r="V49" s="103" t="s">
        <v>5</v>
      </c>
    </row>
    <row r="50" spans="1:22" x14ac:dyDescent="0.2">
      <c r="A50" s="231" t="s">
        <v>99</v>
      </c>
      <c r="B50" s="231" t="s">
        <v>203</v>
      </c>
      <c r="C50" s="231" t="s">
        <v>199</v>
      </c>
      <c r="D50" s="231">
        <v>1.3946000671386718</v>
      </c>
      <c r="E50" s="231">
        <v>3634</v>
      </c>
      <c r="F50" s="231">
        <v>1916</v>
      </c>
      <c r="G50" s="231">
        <v>1841</v>
      </c>
      <c r="H50" s="231">
        <v>2605.764968487309</v>
      </c>
      <c r="I50" s="231">
        <v>1373.8705777715145</v>
      </c>
      <c r="J50" s="231">
        <v>1780</v>
      </c>
      <c r="K50" s="231">
        <v>1190</v>
      </c>
      <c r="L50" s="231">
        <v>135</v>
      </c>
      <c r="M50" s="231">
        <v>80</v>
      </c>
      <c r="N50" s="232">
        <v>4.49438202247191E-2</v>
      </c>
      <c r="O50" s="231">
        <v>255</v>
      </c>
      <c r="P50" s="231">
        <v>100</v>
      </c>
      <c r="Q50" s="231">
        <v>355</v>
      </c>
      <c r="R50" s="232">
        <v>0.199438202247191</v>
      </c>
      <c r="S50" s="231">
        <v>0</v>
      </c>
      <c r="T50" s="231">
        <v>10</v>
      </c>
      <c r="U50" s="231">
        <v>0</v>
      </c>
      <c r="V50" s="103" t="s">
        <v>5</v>
      </c>
    </row>
    <row r="51" spans="1:22" x14ac:dyDescent="0.2">
      <c r="A51" s="223" t="s">
        <v>100</v>
      </c>
      <c r="B51" s="223" t="s">
        <v>203</v>
      </c>
      <c r="C51" s="223" t="s">
        <v>199</v>
      </c>
      <c r="D51" s="223">
        <v>2.6163000488281249</v>
      </c>
      <c r="E51" s="223">
        <v>6514</v>
      </c>
      <c r="F51" s="223">
        <v>3047</v>
      </c>
      <c r="G51" s="223">
        <v>2880</v>
      </c>
      <c r="H51" s="223">
        <v>2489.7755908836625</v>
      </c>
      <c r="I51" s="223">
        <v>1164.6217724013693</v>
      </c>
      <c r="J51" s="223">
        <v>3345</v>
      </c>
      <c r="K51" s="223">
        <v>2450</v>
      </c>
      <c r="L51" s="223">
        <v>350</v>
      </c>
      <c r="M51" s="223">
        <v>190</v>
      </c>
      <c r="N51" s="224">
        <v>5.6801195814648729E-2</v>
      </c>
      <c r="O51" s="223">
        <v>205</v>
      </c>
      <c r="P51" s="223">
        <v>130</v>
      </c>
      <c r="Q51" s="223">
        <v>335</v>
      </c>
      <c r="R51" s="224">
        <v>0.10014947683109118</v>
      </c>
      <c r="S51" s="223">
        <v>10</v>
      </c>
      <c r="T51" s="223">
        <v>0</v>
      </c>
      <c r="U51" s="223">
        <v>0</v>
      </c>
      <c r="V51" s="148" t="s">
        <v>7</v>
      </c>
    </row>
    <row r="52" spans="1:22" x14ac:dyDescent="0.2">
      <c r="A52" s="231" t="s">
        <v>101</v>
      </c>
      <c r="B52" s="231" t="s">
        <v>203</v>
      </c>
      <c r="C52" s="231" t="s">
        <v>199</v>
      </c>
      <c r="D52" s="231">
        <v>0.66249999999999998</v>
      </c>
      <c r="E52" s="231">
        <v>1265</v>
      </c>
      <c r="F52" s="231">
        <v>865</v>
      </c>
      <c r="G52" s="231">
        <v>659</v>
      </c>
      <c r="H52" s="231">
        <v>1909.433962264151</v>
      </c>
      <c r="I52" s="231">
        <v>1305.6603773584907</v>
      </c>
      <c r="J52" s="231">
        <v>715</v>
      </c>
      <c r="K52" s="231">
        <v>485</v>
      </c>
      <c r="L52" s="231">
        <v>25</v>
      </c>
      <c r="M52" s="231">
        <v>55</v>
      </c>
      <c r="N52" s="232">
        <v>7.6923076923076927E-2</v>
      </c>
      <c r="O52" s="231">
        <v>110</v>
      </c>
      <c r="P52" s="231">
        <v>40</v>
      </c>
      <c r="Q52" s="231">
        <v>150</v>
      </c>
      <c r="R52" s="232">
        <v>0.20979020979020979</v>
      </c>
      <c r="S52" s="231">
        <v>0</v>
      </c>
      <c r="T52" s="231">
        <v>0</v>
      </c>
      <c r="U52" s="231">
        <v>0</v>
      </c>
      <c r="V52" s="103" t="s">
        <v>5</v>
      </c>
    </row>
    <row r="53" spans="1:22" x14ac:dyDescent="0.2">
      <c r="A53" s="231" t="s">
        <v>102</v>
      </c>
      <c r="B53" s="231" t="s">
        <v>203</v>
      </c>
      <c r="C53" s="231" t="s">
        <v>199</v>
      </c>
      <c r="D53" s="231">
        <v>1.5686000061035157</v>
      </c>
      <c r="E53" s="231">
        <v>1874</v>
      </c>
      <c r="F53" s="231">
        <v>2050</v>
      </c>
      <c r="G53" s="231">
        <v>938</v>
      </c>
      <c r="H53" s="231">
        <v>1194.6959025297431</v>
      </c>
      <c r="I53" s="231">
        <v>1306.8978656275203</v>
      </c>
      <c r="J53" s="231">
        <v>820</v>
      </c>
      <c r="K53" s="231">
        <v>360</v>
      </c>
      <c r="L53" s="231">
        <v>80</v>
      </c>
      <c r="M53" s="231">
        <v>70</v>
      </c>
      <c r="N53" s="232">
        <v>8.5365853658536592E-2</v>
      </c>
      <c r="O53" s="231">
        <v>280</v>
      </c>
      <c r="P53" s="231">
        <v>25</v>
      </c>
      <c r="Q53" s="231">
        <v>305</v>
      </c>
      <c r="R53" s="232">
        <v>0.37195121951219512</v>
      </c>
      <c r="S53" s="231">
        <v>0</v>
      </c>
      <c r="T53" s="231">
        <v>0</v>
      </c>
      <c r="U53" s="231">
        <v>0</v>
      </c>
      <c r="V53" s="103" t="s">
        <v>5</v>
      </c>
    </row>
    <row r="54" spans="1:22" x14ac:dyDescent="0.2">
      <c r="A54" s="231" t="s">
        <v>103</v>
      </c>
      <c r="B54" s="231" t="s">
        <v>203</v>
      </c>
      <c r="C54" s="231" t="s">
        <v>199</v>
      </c>
      <c r="D54" s="231">
        <v>1.7035000610351563</v>
      </c>
      <c r="E54" s="231">
        <v>3619</v>
      </c>
      <c r="F54" s="231">
        <v>1989</v>
      </c>
      <c r="G54" s="231">
        <v>1628</v>
      </c>
      <c r="H54" s="231">
        <v>2124.4495863421707</v>
      </c>
      <c r="I54" s="231">
        <v>1167.5960837896041</v>
      </c>
      <c r="J54" s="231">
        <v>1780</v>
      </c>
      <c r="K54" s="231">
        <v>1020</v>
      </c>
      <c r="L54" s="231">
        <v>105</v>
      </c>
      <c r="M54" s="231">
        <v>120</v>
      </c>
      <c r="N54" s="232">
        <v>6.741573033707865E-2</v>
      </c>
      <c r="O54" s="231">
        <v>435</v>
      </c>
      <c r="P54" s="231">
        <v>85</v>
      </c>
      <c r="Q54" s="231">
        <v>520</v>
      </c>
      <c r="R54" s="232">
        <v>0.29213483146067415</v>
      </c>
      <c r="S54" s="231">
        <v>0</v>
      </c>
      <c r="T54" s="231">
        <v>0</v>
      </c>
      <c r="U54" s="231">
        <v>0</v>
      </c>
      <c r="V54" s="103" t="s">
        <v>5</v>
      </c>
    </row>
    <row r="55" spans="1:22" x14ac:dyDescent="0.2">
      <c r="A55" s="233" t="s">
        <v>104</v>
      </c>
      <c r="B55" s="233" t="s">
        <v>203</v>
      </c>
      <c r="C55" s="233" t="s">
        <v>199</v>
      </c>
      <c r="D55" s="233">
        <v>2.9560998535156249</v>
      </c>
      <c r="E55" s="233">
        <v>25</v>
      </c>
      <c r="F55" s="233">
        <v>6</v>
      </c>
      <c r="G55" s="233">
        <v>5</v>
      </c>
      <c r="H55" s="233">
        <v>8.4570891508512638</v>
      </c>
      <c r="I55" s="233">
        <v>2.0297013962043033</v>
      </c>
      <c r="J55" s="233">
        <v>0</v>
      </c>
      <c r="K55" s="233">
        <v>0</v>
      </c>
      <c r="L55" s="233">
        <v>0</v>
      </c>
      <c r="M55" s="233">
        <v>0</v>
      </c>
      <c r="N55" s="234" t="e">
        <v>#DIV/0!</v>
      </c>
      <c r="O55" s="233">
        <v>0</v>
      </c>
      <c r="P55" s="233">
        <v>0</v>
      </c>
      <c r="Q55" s="233">
        <v>0</v>
      </c>
      <c r="R55" s="234" t="e">
        <v>#DIV/0!</v>
      </c>
      <c r="S55" s="233">
        <v>0</v>
      </c>
      <c r="T55" s="233">
        <v>0</v>
      </c>
      <c r="U55" s="233">
        <v>0</v>
      </c>
      <c r="V55" s="202" t="s">
        <v>158</v>
      </c>
    </row>
    <row r="56" spans="1:22" x14ac:dyDescent="0.2">
      <c r="A56" s="223" t="s">
        <v>105</v>
      </c>
      <c r="B56" s="223" t="s">
        <v>203</v>
      </c>
      <c r="C56" s="223" t="s">
        <v>199</v>
      </c>
      <c r="D56" s="223">
        <v>2.0691000366210939</v>
      </c>
      <c r="E56" s="223">
        <v>4806</v>
      </c>
      <c r="F56" s="223">
        <v>1719</v>
      </c>
      <c r="G56" s="223">
        <v>1696</v>
      </c>
      <c r="H56" s="223">
        <v>2322.748980203176</v>
      </c>
      <c r="I56" s="223">
        <v>830.79598355581766</v>
      </c>
      <c r="J56" s="223">
        <v>2665</v>
      </c>
      <c r="K56" s="223">
        <v>2090</v>
      </c>
      <c r="L56" s="223">
        <v>280</v>
      </c>
      <c r="M56" s="223">
        <v>115</v>
      </c>
      <c r="N56" s="224">
        <v>4.3151969981238276E-2</v>
      </c>
      <c r="O56" s="223">
        <v>95</v>
      </c>
      <c r="P56" s="223">
        <v>45</v>
      </c>
      <c r="Q56" s="223">
        <v>140</v>
      </c>
      <c r="R56" s="224">
        <v>5.2532833020637902E-2</v>
      </c>
      <c r="S56" s="223">
        <v>10</v>
      </c>
      <c r="T56" s="223">
        <v>0</v>
      </c>
      <c r="U56" s="223">
        <v>25</v>
      </c>
      <c r="V56" s="148" t="s">
        <v>7</v>
      </c>
    </row>
    <row r="57" spans="1:22" x14ac:dyDescent="0.2">
      <c r="A57" s="231" t="s">
        <v>106</v>
      </c>
      <c r="B57" s="231" t="s">
        <v>203</v>
      </c>
      <c r="C57" s="231" t="s">
        <v>199</v>
      </c>
      <c r="D57" s="231">
        <v>4.0451000976562499</v>
      </c>
      <c r="E57" s="231">
        <v>5765</v>
      </c>
      <c r="F57" s="231">
        <v>2793</v>
      </c>
      <c r="G57" s="231">
        <v>2419</v>
      </c>
      <c r="H57" s="231">
        <v>1425.1810488794254</v>
      </c>
      <c r="I57" s="231">
        <v>690.46499037645015</v>
      </c>
      <c r="J57" s="231">
        <v>2870</v>
      </c>
      <c r="K57" s="231">
        <v>2030</v>
      </c>
      <c r="L57" s="231">
        <v>295</v>
      </c>
      <c r="M57" s="231">
        <v>200</v>
      </c>
      <c r="N57" s="232">
        <v>6.968641114982578E-2</v>
      </c>
      <c r="O57" s="231">
        <v>210</v>
      </c>
      <c r="P57" s="231">
        <v>115</v>
      </c>
      <c r="Q57" s="231">
        <v>325</v>
      </c>
      <c r="R57" s="232">
        <v>0.1132404181184669</v>
      </c>
      <c r="S57" s="231">
        <v>0</v>
      </c>
      <c r="T57" s="231">
        <v>0</v>
      </c>
      <c r="U57" s="231">
        <v>10</v>
      </c>
      <c r="V57" s="103" t="s">
        <v>5</v>
      </c>
    </row>
    <row r="58" spans="1:22" x14ac:dyDescent="0.2">
      <c r="A58" s="223" t="s">
        <v>107</v>
      </c>
      <c r="B58" s="223" t="s">
        <v>203</v>
      </c>
      <c r="C58" s="223" t="s">
        <v>199</v>
      </c>
      <c r="D58" s="223">
        <v>8.2882000732421872</v>
      </c>
      <c r="E58" s="223">
        <v>7639</v>
      </c>
      <c r="F58" s="223">
        <v>2503</v>
      </c>
      <c r="G58" s="223">
        <v>2449</v>
      </c>
      <c r="H58" s="223">
        <v>921.67176618502742</v>
      </c>
      <c r="I58" s="223">
        <v>301.9956055453755</v>
      </c>
      <c r="J58" s="223">
        <v>4020</v>
      </c>
      <c r="K58" s="223">
        <v>3430</v>
      </c>
      <c r="L58" s="223">
        <v>360</v>
      </c>
      <c r="M58" s="223">
        <v>60</v>
      </c>
      <c r="N58" s="224">
        <v>1.4925373134328358E-2</v>
      </c>
      <c r="O58" s="223">
        <v>90</v>
      </c>
      <c r="P58" s="223">
        <v>65</v>
      </c>
      <c r="Q58" s="223">
        <v>155</v>
      </c>
      <c r="R58" s="224">
        <v>3.8557213930348257E-2</v>
      </c>
      <c r="S58" s="223">
        <v>0</v>
      </c>
      <c r="T58" s="223">
        <v>10</v>
      </c>
      <c r="U58" s="223">
        <v>10</v>
      </c>
      <c r="V58" s="148" t="s">
        <v>7</v>
      </c>
    </row>
    <row r="59" spans="1:22" x14ac:dyDescent="0.2">
      <c r="A59" s="223" t="s">
        <v>108</v>
      </c>
      <c r="B59" s="223" t="s">
        <v>203</v>
      </c>
      <c r="C59" s="223" t="s">
        <v>199</v>
      </c>
      <c r="D59" s="223">
        <v>2.9402999877929688</v>
      </c>
      <c r="E59" s="223">
        <v>6340</v>
      </c>
      <c r="F59" s="223">
        <v>2200</v>
      </c>
      <c r="G59" s="223">
        <v>2165</v>
      </c>
      <c r="H59" s="223">
        <v>2156.2425692348811</v>
      </c>
      <c r="I59" s="223">
        <v>748.22297355153603</v>
      </c>
      <c r="J59" s="223">
        <v>3555</v>
      </c>
      <c r="K59" s="223">
        <v>3000</v>
      </c>
      <c r="L59" s="223">
        <v>285</v>
      </c>
      <c r="M59" s="223">
        <v>110</v>
      </c>
      <c r="N59" s="224">
        <v>3.0942334739803096E-2</v>
      </c>
      <c r="O59" s="223">
        <v>75</v>
      </c>
      <c r="P59" s="223">
        <v>55</v>
      </c>
      <c r="Q59" s="223">
        <v>130</v>
      </c>
      <c r="R59" s="224">
        <v>3.6568213783403657E-2</v>
      </c>
      <c r="S59" s="223">
        <v>15</v>
      </c>
      <c r="T59" s="223">
        <v>0</v>
      </c>
      <c r="U59" s="223">
        <v>0</v>
      </c>
      <c r="V59" s="148" t="s">
        <v>7</v>
      </c>
    </row>
    <row r="60" spans="1:22" x14ac:dyDescent="0.2">
      <c r="A60" s="223" t="s">
        <v>109</v>
      </c>
      <c r="B60" s="223" t="s">
        <v>203</v>
      </c>
      <c r="C60" s="223" t="s">
        <v>199</v>
      </c>
      <c r="D60" s="223">
        <v>1.7330000305175781</v>
      </c>
      <c r="E60" s="223">
        <v>5900</v>
      </c>
      <c r="F60" s="223">
        <v>1998</v>
      </c>
      <c r="G60" s="223">
        <v>1972</v>
      </c>
      <c r="H60" s="223">
        <v>3404.5008055988924</v>
      </c>
      <c r="I60" s="223">
        <v>1152.9140016248452</v>
      </c>
      <c r="J60" s="223">
        <v>3320</v>
      </c>
      <c r="K60" s="223">
        <v>2685</v>
      </c>
      <c r="L60" s="223">
        <v>380</v>
      </c>
      <c r="M60" s="223">
        <v>60</v>
      </c>
      <c r="N60" s="224">
        <v>1.8072289156626505E-2</v>
      </c>
      <c r="O60" s="223">
        <v>125</v>
      </c>
      <c r="P60" s="223">
        <v>60</v>
      </c>
      <c r="Q60" s="223">
        <v>185</v>
      </c>
      <c r="R60" s="224">
        <v>5.5722891566265059E-2</v>
      </c>
      <c r="S60" s="223">
        <v>0</v>
      </c>
      <c r="T60" s="223">
        <v>0</v>
      </c>
      <c r="U60" s="223">
        <v>0</v>
      </c>
      <c r="V60" s="148" t="s">
        <v>7</v>
      </c>
    </row>
    <row r="61" spans="1:22" x14ac:dyDescent="0.2">
      <c r="A61" s="223" t="s">
        <v>110</v>
      </c>
      <c r="B61" s="223" t="s">
        <v>203</v>
      </c>
      <c r="C61" s="223" t="s">
        <v>199</v>
      </c>
      <c r="D61" s="223">
        <v>1.9030999755859375</v>
      </c>
      <c r="E61" s="223">
        <v>6427</v>
      </c>
      <c r="F61" s="223">
        <v>2085</v>
      </c>
      <c r="G61" s="223">
        <v>2055</v>
      </c>
      <c r="H61" s="223">
        <v>3377.1215818660385</v>
      </c>
      <c r="I61" s="223">
        <v>1095.5809083850459</v>
      </c>
      <c r="J61" s="223">
        <v>3455</v>
      </c>
      <c r="K61" s="223">
        <v>2765</v>
      </c>
      <c r="L61" s="223">
        <v>385</v>
      </c>
      <c r="M61" s="223">
        <v>150</v>
      </c>
      <c r="N61" s="224">
        <v>4.3415340086830678E-2</v>
      </c>
      <c r="O61" s="223">
        <v>95</v>
      </c>
      <c r="P61" s="223">
        <v>45</v>
      </c>
      <c r="Q61" s="223">
        <v>140</v>
      </c>
      <c r="R61" s="224">
        <v>4.0520984081041968E-2</v>
      </c>
      <c r="S61" s="223">
        <v>0</v>
      </c>
      <c r="T61" s="223">
        <v>0</v>
      </c>
      <c r="U61" s="223">
        <v>10</v>
      </c>
      <c r="V61" s="148" t="s">
        <v>7</v>
      </c>
    </row>
    <row r="62" spans="1:22" x14ac:dyDescent="0.2">
      <c r="A62" s="223" t="s">
        <v>111</v>
      </c>
      <c r="B62" s="223" t="s">
        <v>203</v>
      </c>
      <c r="C62" s="223" t="s">
        <v>199</v>
      </c>
      <c r="D62" s="223">
        <v>17.02199951171875</v>
      </c>
      <c r="E62" s="223">
        <v>13389</v>
      </c>
      <c r="F62" s="223">
        <v>4368</v>
      </c>
      <c r="G62" s="223">
        <v>4219</v>
      </c>
      <c r="H62" s="223">
        <v>786.57034332437729</v>
      </c>
      <c r="I62" s="223">
        <v>256.60910147441035</v>
      </c>
      <c r="J62" s="223">
        <v>6860</v>
      </c>
      <c r="K62" s="223">
        <v>5560</v>
      </c>
      <c r="L62" s="223">
        <v>745</v>
      </c>
      <c r="M62" s="223">
        <v>245</v>
      </c>
      <c r="N62" s="224">
        <v>3.5714285714285712E-2</v>
      </c>
      <c r="O62" s="223">
        <v>95</v>
      </c>
      <c r="P62" s="223">
        <v>130</v>
      </c>
      <c r="Q62" s="223">
        <v>225</v>
      </c>
      <c r="R62" s="224">
        <v>3.2798833819241979E-2</v>
      </c>
      <c r="S62" s="223">
        <v>10</v>
      </c>
      <c r="T62" s="223">
        <v>10</v>
      </c>
      <c r="U62" s="223">
        <v>60</v>
      </c>
      <c r="V62" s="148" t="s">
        <v>7</v>
      </c>
    </row>
    <row r="63" spans="1:22" x14ac:dyDescent="0.2">
      <c r="A63" s="223" t="s">
        <v>112</v>
      </c>
      <c r="B63" s="223" t="s">
        <v>203</v>
      </c>
      <c r="C63" s="223" t="s">
        <v>199</v>
      </c>
      <c r="D63" s="223">
        <v>2.7205999755859374</v>
      </c>
      <c r="E63" s="223">
        <v>7375</v>
      </c>
      <c r="F63" s="223">
        <v>2522</v>
      </c>
      <c r="G63" s="223">
        <v>2461</v>
      </c>
      <c r="H63" s="223">
        <v>2710.7991127624859</v>
      </c>
      <c r="I63" s="223">
        <v>927.00140506942228</v>
      </c>
      <c r="J63" s="223">
        <v>3315</v>
      </c>
      <c r="K63" s="223">
        <v>2730</v>
      </c>
      <c r="L63" s="223">
        <v>290</v>
      </c>
      <c r="M63" s="223">
        <v>155</v>
      </c>
      <c r="N63" s="224">
        <v>4.6757164404223228E-2</v>
      </c>
      <c r="O63" s="223">
        <v>60</v>
      </c>
      <c r="P63" s="223">
        <v>45</v>
      </c>
      <c r="Q63" s="223">
        <v>105</v>
      </c>
      <c r="R63" s="224">
        <v>3.1674208144796379E-2</v>
      </c>
      <c r="S63" s="223">
        <v>0</v>
      </c>
      <c r="T63" s="223">
        <v>10</v>
      </c>
      <c r="U63" s="223">
        <v>10</v>
      </c>
      <c r="V63" s="148" t="s">
        <v>7</v>
      </c>
    </row>
    <row r="64" spans="1:22" x14ac:dyDescent="0.2">
      <c r="A64" s="208" t="s">
        <v>113</v>
      </c>
      <c r="B64" s="208" t="s">
        <v>203</v>
      </c>
      <c r="C64" s="208" t="s">
        <v>199</v>
      </c>
      <c r="D64" s="208">
        <v>99.550498046875006</v>
      </c>
      <c r="E64" s="208">
        <v>2650</v>
      </c>
      <c r="F64" s="208">
        <v>963</v>
      </c>
      <c r="G64" s="208">
        <v>929</v>
      </c>
      <c r="H64" s="208">
        <v>26.619655873064577</v>
      </c>
      <c r="I64" s="208">
        <v>9.6734824927400709</v>
      </c>
      <c r="J64" s="208">
        <v>1295</v>
      </c>
      <c r="K64" s="208">
        <v>1115</v>
      </c>
      <c r="L64" s="208">
        <v>95</v>
      </c>
      <c r="M64" s="208">
        <v>0</v>
      </c>
      <c r="N64" s="235">
        <v>0</v>
      </c>
      <c r="O64" s="208">
        <v>60</v>
      </c>
      <c r="P64" s="208">
        <v>10</v>
      </c>
      <c r="Q64" s="208">
        <v>70</v>
      </c>
      <c r="R64" s="235">
        <v>5.4054054054054057E-2</v>
      </c>
      <c r="S64" s="208">
        <v>0</v>
      </c>
      <c r="T64" s="208">
        <v>0</v>
      </c>
      <c r="U64" s="208">
        <v>10</v>
      </c>
      <c r="V64" s="13" t="s">
        <v>3</v>
      </c>
    </row>
    <row r="65" spans="1:22" x14ac:dyDescent="0.2">
      <c r="A65" s="208" t="s">
        <v>114</v>
      </c>
      <c r="B65" s="208" t="s">
        <v>203</v>
      </c>
      <c r="C65" s="208" t="s">
        <v>199</v>
      </c>
      <c r="D65" s="208">
        <v>190.16159999999999</v>
      </c>
      <c r="E65" s="208">
        <v>7961</v>
      </c>
      <c r="F65" s="208">
        <v>2519</v>
      </c>
      <c r="G65" s="208">
        <v>2451</v>
      </c>
      <c r="H65" s="208">
        <v>41.864393231861747</v>
      </c>
      <c r="I65" s="208">
        <v>13.246628131021195</v>
      </c>
      <c r="J65" s="208">
        <v>3180</v>
      </c>
      <c r="K65" s="208">
        <v>2500</v>
      </c>
      <c r="L65" s="208">
        <v>170</v>
      </c>
      <c r="M65" s="208">
        <v>10</v>
      </c>
      <c r="N65" s="235">
        <v>3.1446540880503146E-3</v>
      </c>
      <c r="O65" s="208">
        <v>295</v>
      </c>
      <c r="P65" s="208">
        <v>130</v>
      </c>
      <c r="Q65" s="208">
        <v>425</v>
      </c>
      <c r="R65" s="235">
        <v>0.13364779874213836</v>
      </c>
      <c r="S65" s="208">
        <v>0</v>
      </c>
      <c r="T65" s="208">
        <v>0</v>
      </c>
      <c r="U65" s="208">
        <v>60</v>
      </c>
      <c r="V65" s="13" t="s">
        <v>3</v>
      </c>
    </row>
    <row r="66" spans="1:22" x14ac:dyDescent="0.2">
      <c r="A66" s="223" t="s">
        <v>115</v>
      </c>
      <c r="B66" s="223" t="s">
        <v>203</v>
      </c>
      <c r="C66" s="223" t="s">
        <v>199</v>
      </c>
      <c r="D66" s="223">
        <v>16.574899902343748</v>
      </c>
      <c r="E66" s="223">
        <v>6329</v>
      </c>
      <c r="F66" s="223">
        <v>2242</v>
      </c>
      <c r="G66" s="223">
        <v>2174</v>
      </c>
      <c r="H66" s="223">
        <v>381.84242663842917</v>
      </c>
      <c r="I66" s="223">
        <v>135.26476860852557</v>
      </c>
      <c r="J66" s="223">
        <v>3295</v>
      </c>
      <c r="K66" s="223">
        <v>2775</v>
      </c>
      <c r="L66" s="223">
        <v>185</v>
      </c>
      <c r="M66" s="223">
        <v>0</v>
      </c>
      <c r="N66" s="224">
        <v>0</v>
      </c>
      <c r="O66" s="223">
        <v>230</v>
      </c>
      <c r="P66" s="223">
        <v>85</v>
      </c>
      <c r="Q66" s="223">
        <v>315</v>
      </c>
      <c r="R66" s="224">
        <v>9.5599393019726864E-2</v>
      </c>
      <c r="S66" s="223">
        <v>0</v>
      </c>
      <c r="T66" s="223">
        <v>0</v>
      </c>
      <c r="U66" s="223">
        <v>0</v>
      </c>
      <c r="V66" s="148" t="s">
        <v>7</v>
      </c>
    </row>
    <row r="67" spans="1:22" x14ac:dyDescent="0.2">
      <c r="A67" s="208" t="s">
        <v>116</v>
      </c>
      <c r="B67" s="208" t="s">
        <v>203</v>
      </c>
      <c r="C67" s="208" t="s">
        <v>199</v>
      </c>
      <c r="D67" s="208">
        <v>19.711400146484376</v>
      </c>
      <c r="E67" s="208">
        <v>2718</v>
      </c>
      <c r="F67" s="208">
        <v>1081</v>
      </c>
      <c r="G67" s="208">
        <v>1032</v>
      </c>
      <c r="H67" s="208">
        <v>137.88974805449163</v>
      </c>
      <c r="I67" s="208">
        <v>54.841360429325036</v>
      </c>
      <c r="J67" s="208">
        <v>1325</v>
      </c>
      <c r="K67" s="208">
        <v>950</v>
      </c>
      <c r="L67" s="208">
        <v>110</v>
      </c>
      <c r="M67" s="208">
        <v>0</v>
      </c>
      <c r="N67" s="235">
        <v>0</v>
      </c>
      <c r="O67" s="208">
        <v>210</v>
      </c>
      <c r="P67" s="208">
        <v>40</v>
      </c>
      <c r="Q67" s="208">
        <v>250</v>
      </c>
      <c r="R67" s="235">
        <v>0.18867924528301888</v>
      </c>
      <c r="S67" s="208">
        <v>10</v>
      </c>
      <c r="T67" s="208">
        <v>0</v>
      </c>
      <c r="U67" s="208">
        <v>10</v>
      </c>
      <c r="V67" s="13" t="s">
        <v>3</v>
      </c>
    </row>
    <row r="68" spans="1:22" x14ac:dyDescent="0.2">
      <c r="A68" s="223" t="s">
        <v>117</v>
      </c>
      <c r="B68" s="223" t="s">
        <v>203</v>
      </c>
      <c r="C68" s="223" t="s">
        <v>199</v>
      </c>
      <c r="D68" s="223">
        <v>2.9673999023437498</v>
      </c>
      <c r="E68" s="223">
        <v>7119</v>
      </c>
      <c r="F68" s="223">
        <v>2404</v>
      </c>
      <c r="G68" s="223">
        <v>2372</v>
      </c>
      <c r="H68" s="223">
        <v>2399.0699717881571</v>
      </c>
      <c r="I68" s="223">
        <v>810.13684677324477</v>
      </c>
      <c r="J68" s="223">
        <v>3640</v>
      </c>
      <c r="K68" s="223">
        <v>3050</v>
      </c>
      <c r="L68" s="223">
        <v>340</v>
      </c>
      <c r="M68" s="223">
        <v>110</v>
      </c>
      <c r="N68" s="224">
        <v>3.021978021978022E-2</v>
      </c>
      <c r="O68" s="223">
        <v>90</v>
      </c>
      <c r="P68" s="223">
        <v>20</v>
      </c>
      <c r="Q68" s="223">
        <v>110</v>
      </c>
      <c r="R68" s="224">
        <v>3.021978021978022E-2</v>
      </c>
      <c r="S68" s="223">
        <v>0</v>
      </c>
      <c r="T68" s="223">
        <v>0</v>
      </c>
      <c r="U68" s="223">
        <v>35</v>
      </c>
      <c r="V68" s="148" t="s">
        <v>7</v>
      </c>
    </row>
    <row r="69" spans="1:22" x14ac:dyDescent="0.2">
      <c r="A69" s="223" t="s">
        <v>118</v>
      </c>
      <c r="B69" s="223" t="s">
        <v>203</v>
      </c>
      <c r="C69" s="223" t="s">
        <v>199</v>
      </c>
      <c r="D69" s="223">
        <v>1.8947000122070312</v>
      </c>
      <c r="E69" s="223">
        <v>7301</v>
      </c>
      <c r="F69" s="223">
        <v>2642</v>
      </c>
      <c r="G69" s="223">
        <v>2580</v>
      </c>
      <c r="H69" s="223">
        <v>3853.3804575719978</v>
      </c>
      <c r="I69" s="223">
        <v>1394.4159935495436</v>
      </c>
      <c r="J69" s="223">
        <v>3740</v>
      </c>
      <c r="K69" s="223">
        <v>3160</v>
      </c>
      <c r="L69" s="223">
        <v>410</v>
      </c>
      <c r="M69" s="223">
        <v>105</v>
      </c>
      <c r="N69" s="224">
        <v>2.8074866310160429E-2</v>
      </c>
      <c r="O69" s="223">
        <v>40</v>
      </c>
      <c r="P69" s="223">
        <v>20</v>
      </c>
      <c r="Q69" s="223">
        <v>60</v>
      </c>
      <c r="R69" s="224">
        <v>1.6042780748663103E-2</v>
      </c>
      <c r="S69" s="223">
        <v>0</v>
      </c>
      <c r="T69" s="223">
        <v>0</v>
      </c>
      <c r="U69" s="223">
        <v>0</v>
      </c>
      <c r="V69" s="148" t="s">
        <v>7</v>
      </c>
    </row>
    <row r="70" spans="1:22" x14ac:dyDescent="0.2">
      <c r="A70" s="223" t="s">
        <v>119</v>
      </c>
      <c r="B70" s="223" t="s">
        <v>203</v>
      </c>
      <c r="C70" s="223" t="s">
        <v>199</v>
      </c>
      <c r="D70" s="223">
        <v>2.4866000366210939</v>
      </c>
      <c r="E70" s="223">
        <v>4992</v>
      </c>
      <c r="F70" s="223">
        <v>2128</v>
      </c>
      <c r="G70" s="223">
        <v>2069</v>
      </c>
      <c r="H70" s="223">
        <v>2007.5604948447433</v>
      </c>
      <c r="I70" s="223">
        <v>855.78700581522708</v>
      </c>
      <c r="J70" s="223">
        <v>2325</v>
      </c>
      <c r="K70" s="223">
        <v>1750</v>
      </c>
      <c r="L70" s="223">
        <v>295</v>
      </c>
      <c r="M70" s="223">
        <v>125</v>
      </c>
      <c r="N70" s="224">
        <v>5.3763440860215055E-2</v>
      </c>
      <c r="O70" s="223">
        <v>115</v>
      </c>
      <c r="P70" s="223">
        <v>10</v>
      </c>
      <c r="Q70" s="223">
        <v>125</v>
      </c>
      <c r="R70" s="224">
        <v>5.3763440860215055E-2</v>
      </c>
      <c r="S70" s="223">
        <v>0</v>
      </c>
      <c r="T70" s="223">
        <v>10</v>
      </c>
      <c r="U70" s="223">
        <v>15</v>
      </c>
      <c r="V70" s="148" t="s">
        <v>7</v>
      </c>
    </row>
    <row r="71" spans="1:22" x14ac:dyDescent="0.2">
      <c r="A71" s="223" t="s">
        <v>120</v>
      </c>
      <c r="B71" s="223" t="s">
        <v>203</v>
      </c>
      <c r="C71" s="223" t="s">
        <v>199</v>
      </c>
      <c r="D71" s="223">
        <v>2.5450999450683596</v>
      </c>
      <c r="E71" s="223">
        <v>6104</v>
      </c>
      <c r="F71" s="223">
        <v>2276</v>
      </c>
      <c r="G71" s="223">
        <v>2210</v>
      </c>
      <c r="H71" s="223">
        <v>2398.3341054357106</v>
      </c>
      <c r="I71" s="223">
        <v>894.26743511986842</v>
      </c>
      <c r="J71" s="223">
        <v>3110</v>
      </c>
      <c r="K71" s="223">
        <v>2585</v>
      </c>
      <c r="L71" s="223">
        <v>305</v>
      </c>
      <c r="M71" s="223">
        <v>95</v>
      </c>
      <c r="N71" s="224">
        <v>3.0546623794212219E-2</v>
      </c>
      <c r="O71" s="223">
        <v>90</v>
      </c>
      <c r="P71" s="223">
        <v>30</v>
      </c>
      <c r="Q71" s="223">
        <v>120</v>
      </c>
      <c r="R71" s="224">
        <v>3.8585209003215437E-2</v>
      </c>
      <c r="S71" s="223">
        <v>0</v>
      </c>
      <c r="T71" s="223">
        <v>10</v>
      </c>
      <c r="U71" s="223">
        <v>0</v>
      </c>
      <c r="V71" s="148" t="s">
        <v>7</v>
      </c>
    </row>
    <row r="72" spans="1:22" x14ac:dyDescent="0.2">
      <c r="A72" s="223" t="s">
        <v>121</v>
      </c>
      <c r="B72" s="223" t="s">
        <v>203</v>
      </c>
      <c r="C72" s="223" t="s">
        <v>199</v>
      </c>
      <c r="D72" s="223">
        <v>1.2975000000000001</v>
      </c>
      <c r="E72" s="223">
        <v>4803</v>
      </c>
      <c r="F72" s="223">
        <v>1779</v>
      </c>
      <c r="G72" s="223">
        <v>1735</v>
      </c>
      <c r="H72" s="223">
        <v>3701.7341040462425</v>
      </c>
      <c r="I72" s="223">
        <v>1371.0982658959535</v>
      </c>
      <c r="J72" s="223">
        <v>2530</v>
      </c>
      <c r="K72" s="223">
        <v>1950</v>
      </c>
      <c r="L72" s="223">
        <v>250</v>
      </c>
      <c r="M72" s="223">
        <v>155</v>
      </c>
      <c r="N72" s="224">
        <v>6.1264822134387352E-2</v>
      </c>
      <c r="O72" s="223">
        <v>110</v>
      </c>
      <c r="P72" s="223">
        <v>25</v>
      </c>
      <c r="Q72" s="223">
        <v>135</v>
      </c>
      <c r="R72" s="224">
        <v>5.33596837944664E-2</v>
      </c>
      <c r="S72" s="223">
        <v>0</v>
      </c>
      <c r="T72" s="223">
        <v>10</v>
      </c>
      <c r="U72" s="223">
        <v>20</v>
      </c>
      <c r="V72" s="148" t="s">
        <v>7</v>
      </c>
    </row>
    <row r="73" spans="1:22" x14ac:dyDescent="0.2">
      <c r="A73" s="223" t="s">
        <v>122</v>
      </c>
      <c r="B73" s="223" t="s">
        <v>203</v>
      </c>
      <c r="C73" s="223" t="s">
        <v>199</v>
      </c>
      <c r="D73" s="223">
        <v>3.1076998901367188</v>
      </c>
      <c r="E73" s="223">
        <v>4704</v>
      </c>
      <c r="F73" s="223">
        <v>1947</v>
      </c>
      <c r="G73" s="223">
        <v>1901</v>
      </c>
      <c r="H73" s="223">
        <v>1513.6596731652407</v>
      </c>
      <c r="I73" s="223">
        <v>626.50837237515384</v>
      </c>
      <c r="J73" s="223">
        <v>2350</v>
      </c>
      <c r="K73" s="223">
        <v>2025</v>
      </c>
      <c r="L73" s="223">
        <v>135</v>
      </c>
      <c r="M73" s="223">
        <v>75</v>
      </c>
      <c r="N73" s="224">
        <v>3.1914893617021274E-2</v>
      </c>
      <c r="O73" s="223">
        <v>100</v>
      </c>
      <c r="P73" s="223">
        <v>10</v>
      </c>
      <c r="Q73" s="223">
        <v>110</v>
      </c>
      <c r="R73" s="224">
        <v>4.6808510638297871E-2</v>
      </c>
      <c r="S73" s="223">
        <v>0</v>
      </c>
      <c r="T73" s="223">
        <v>0</v>
      </c>
      <c r="U73" s="223">
        <v>0</v>
      </c>
      <c r="V73" s="148" t="s">
        <v>7</v>
      </c>
    </row>
    <row r="74" spans="1:22" x14ac:dyDescent="0.2">
      <c r="A74" s="223" t="s">
        <v>123</v>
      </c>
      <c r="B74" s="223" t="s">
        <v>203</v>
      </c>
      <c r="C74" s="223" t="s">
        <v>199</v>
      </c>
      <c r="D74" s="223">
        <v>2.3628999328613283</v>
      </c>
      <c r="E74" s="223">
        <v>2962</v>
      </c>
      <c r="F74" s="223">
        <v>1043</v>
      </c>
      <c r="G74" s="223">
        <v>1036</v>
      </c>
      <c r="H74" s="223">
        <v>1253.5444090572207</v>
      </c>
      <c r="I74" s="223">
        <v>441.40675848976406</v>
      </c>
      <c r="J74" s="223">
        <v>1485</v>
      </c>
      <c r="K74" s="223">
        <v>1250</v>
      </c>
      <c r="L74" s="223">
        <v>195</v>
      </c>
      <c r="M74" s="223">
        <v>10</v>
      </c>
      <c r="N74" s="224">
        <v>6.7340067340067337E-3</v>
      </c>
      <c r="O74" s="223">
        <v>25</v>
      </c>
      <c r="P74" s="223">
        <v>0</v>
      </c>
      <c r="Q74" s="223">
        <v>25</v>
      </c>
      <c r="R74" s="224">
        <v>1.6835016835016835E-2</v>
      </c>
      <c r="S74" s="223">
        <v>10</v>
      </c>
      <c r="T74" s="223">
        <v>0</v>
      </c>
      <c r="U74" s="223">
        <v>0</v>
      </c>
      <c r="V74" s="148" t="s">
        <v>7</v>
      </c>
    </row>
    <row r="75" spans="1:22" x14ac:dyDescent="0.2">
      <c r="A75" s="231" t="s">
        <v>124</v>
      </c>
      <c r="B75" s="231" t="s">
        <v>203</v>
      </c>
      <c r="C75" s="231" t="s">
        <v>199</v>
      </c>
      <c r="D75" s="231">
        <v>1.1420999908447265</v>
      </c>
      <c r="E75" s="231">
        <v>2646</v>
      </c>
      <c r="F75" s="231">
        <v>1437</v>
      </c>
      <c r="G75" s="231">
        <v>1288</v>
      </c>
      <c r="H75" s="231">
        <v>2316.7848885481126</v>
      </c>
      <c r="I75" s="231">
        <v>1258.2085732591224</v>
      </c>
      <c r="J75" s="231">
        <v>1195</v>
      </c>
      <c r="K75" s="231">
        <v>740</v>
      </c>
      <c r="L75" s="231">
        <v>130</v>
      </c>
      <c r="M75" s="231">
        <v>125</v>
      </c>
      <c r="N75" s="232">
        <v>0.10460251046025104</v>
      </c>
      <c r="O75" s="231">
        <v>165</v>
      </c>
      <c r="P75" s="231">
        <v>25</v>
      </c>
      <c r="Q75" s="231">
        <v>190</v>
      </c>
      <c r="R75" s="232">
        <v>0.15899581589958159</v>
      </c>
      <c r="S75" s="231">
        <v>0</v>
      </c>
      <c r="T75" s="231">
        <v>0</v>
      </c>
      <c r="U75" s="231">
        <v>10</v>
      </c>
      <c r="V75" s="103" t="s">
        <v>5</v>
      </c>
    </row>
    <row r="76" spans="1:22" x14ac:dyDescent="0.2">
      <c r="A76" s="223" t="s">
        <v>125</v>
      </c>
      <c r="B76" s="223" t="s">
        <v>203</v>
      </c>
      <c r="C76" s="223" t="s">
        <v>199</v>
      </c>
      <c r="D76" s="223">
        <v>9.7105999755859376</v>
      </c>
      <c r="E76" s="223">
        <v>5670</v>
      </c>
      <c r="F76" s="223">
        <v>2339</v>
      </c>
      <c r="G76" s="223">
        <v>2245</v>
      </c>
      <c r="H76" s="223">
        <v>583.89800983001282</v>
      </c>
      <c r="I76" s="223">
        <v>240.8708015859612</v>
      </c>
      <c r="J76" s="223">
        <v>2770</v>
      </c>
      <c r="K76" s="223">
        <v>2185</v>
      </c>
      <c r="L76" s="223">
        <v>290</v>
      </c>
      <c r="M76" s="223">
        <v>105</v>
      </c>
      <c r="N76" s="224">
        <v>3.7906137184115521E-2</v>
      </c>
      <c r="O76" s="223">
        <v>150</v>
      </c>
      <c r="P76" s="223">
        <v>35</v>
      </c>
      <c r="Q76" s="223">
        <v>185</v>
      </c>
      <c r="R76" s="224">
        <v>6.6787003610108309E-2</v>
      </c>
      <c r="S76" s="223">
        <v>0</v>
      </c>
      <c r="T76" s="223">
        <v>0</v>
      </c>
      <c r="U76" s="223">
        <v>0</v>
      </c>
      <c r="V76" s="148" t="s">
        <v>7</v>
      </c>
    </row>
    <row r="77" spans="1:22" x14ac:dyDescent="0.2">
      <c r="A77" s="223" t="s">
        <v>126</v>
      </c>
      <c r="B77" s="223" t="s">
        <v>203</v>
      </c>
      <c r="C77" s="223" t="s">
        <v>199</v>
      </c>
      <c r="D77" s="223">
        <v>3.3535000610351564</v>
      </c>
      <c r="E77" s="223">
        <v>3652</v>
      </c>
      <c r="F77" s="223">
        <v>1835</v>
      </c>
      <c r="G77" s="223">
        <v>1680</v>
      </c>
      <c r="H77" s="223">
        <v>1089.0114607222349</v>
      </c>
      <c r="I77" s="223">
        <v>547.18949354471556</v>
      </c>
      <c r="J77" s="223">
        <v>1700</v>
      </c>
      <c r="K77" s="223">
        <v>1285</v>
      </c>
      <c r="L77" s="223">
        <v>195</v>
      </c>
      <c r="M77" s="223">
        <v>65</v>
      </c>
      <c r="N77" s="224">
        <v>3.8235294117647062E-2</v>
      </c>
      <c r="O77" s="223">
        <v>115</v>
      </c>
      <c r="P77" s="223">
        <v>45</v>
      </c>
      <c r="Q77" s="223">
        <v>160</v>
      </c>
      <c r="R77" s="224">
        <v>9.4117647058823528E-2</v>
      </c>
      <c r="S77" s="223">
        <v>0</v>
      </c>
      <c r="T77" s="223">
        <v>0</v>
      </c>
      <c r="U77" s="223">
        <v>0</v>
      </c>
      <c r="V77" s="148" t="s">
        <v>7</v>
      </c>
    </row>
    <row r="78" spans="1:22" x14ac:dyDescent="0.2">
      <c r="A78" s="223" t="s">
        <v>127</v>
      </c>
      <c r="B78" s="223" t="s">
        <v>203</v>
      </c>
      <c r="C78" s="223" t="s">
        <v>199</v>
      </c>
      <c r="D78" s="223">
        <v>1.3789999389648437</v>
      </c>
      <c r="E78" s="223">
        <v>4275</v>
      </c>
      <c r="F78" s="223">
        <v>1587</v>
      </c>
      <c r="G78" s="223">
        <v>1548</v>
      </c>
      <c r="H78" s="223">
        <v>3100.0726535267722</v>
      </c>
      <c r="I78" s="223">
        <v>1150.8339885723947</v>
      </c>
      <c r="J78" s="223">
        <v>1980</v>
      </c>
      <c r="K78" s="223">
        <v>1485</v>
      </c>
      <c r="L78" s="223">
        <v>280</v>
      </c>
      <c r="M78" s="223">
        <v>75</v>
      </c>
      <c r="N78" s="224">
        <v>3.787878787878788E-2</v>
      </c>
      <c r="O78" s="223">
        <v>65</v>
      </c>
      <c r="P78" s="223">
        <v>40</v>
      </c>
      <c r="Q78" s="223">
        <v>105</v>
      </c>
      <c r="R78" s="224">
        <v>5.3030303030303032E-2</v>
      </c>
      <c r="S78" s="223">
        <v>0</v>
      </c>
      <c r="T78" s="223">
        <v>15</v>
      </c>
      <c r="U78" s="223">
        <v>15</v>
      </c>
      <c r="V78" s="148" t="s">
        <v>7</v>
      </c>
    </row>
    <row r="79" spans="1:22" x14ac:dyDescent="0.2">
      <c r="A79" s="208" t="s">
        <v>128</v>
      </c>
      <c r="B79" s="208" t="s">
        <v>203</v>
      </c>
      <c r="C79" s="208" t="s">
        <v>199</v>
      </c>
      <c r="D79" s="208">
        <v>5.3807000732421875</v>
      </c>
      <c r="E79" s="208">
        <v>779</v>
      </c>
      <c r="F79" s="208">
        <v>284</v>
      </c>
      <c r="G79" s="208">
        <v>272</v>
      </c>
      <c r="H79" s="208">
        <v>144.77669994540446</v>
      </c>
      <c r="I79" s="208">
        <v>52.781235923613437</v>
      </c>
      <c r="J79" s="208">
        <v>415</v>
      </c>
      <c r="K79" s="208">
        <v>370</v>
      </c>
      <c r="L79" s="208">
        <v>35</v>
      </c>
      <c r="M79" s="208">
        <v>10</v>
      </c>
      <c r="N79" s="235">
        <v>2.4096385542168676E-2</v>
      </c>
      <c r="O79" s="208">
        <v>0</v>
      </c>
      <c r="P79" s="208">
        <v>0</v>
      </c>
      <c r="Q79" s="208">
        <v>0</v>
      </c>
      <c r="R79" s="235">
        <v>0</v>
      </c>
      <c r="S79" s="208">
        <v>0</v>
      </c>
      <c r="T79" s="208">
        <v>0</v>
      </c>
      <c r="U79" s="208">
        <v>0</v>
      </c>
      <c r="V79" s="13" t="s">
        <v>3</v>
      </c>
    </row>
    <row r="80" spans="1:22" x14ac:dyDescent="0.2">
      <c r="A80" s="223" t="s">
        <v>129</v>
      </c>
      <c r="B80" s="223" t="s">
        <v>203</v>
      </c>
      <c r="C80" s="223" t="s">
        <v>199</v>
      </c>
      <c r="D80" s="223">
        <v>4.4985000610351564</v>
      </c>
      <c r="E80" s="223">
        <v>7681</v>
      </c>
      <c r="F80" s="223">
        <v>2257</v>
      </c>
      <c r="G80" s="223">
        <v>2219</v>
      </c>
      <c r="H80" s="223">
        <v>1707.4580184028082</v>
      </c>
      <c r="I80" s="223">
        <v>501.72278968039814</v>
      </c>
      <c r="J80" s="223">
        <v>3935</v>
      </c>
      <c r="K80" s="223">
        <v>3255</v>
      </c>
      <c r="L80" s="223">
        <v>465</v>
      </c>
      <c r="M80" s="223">
        <v>115</v>
      </c>
      <c r="N80" s="224">
        <v>2.9224904701397714E-2</v>
      </c>
      <c r="O80" s="223">
        <v>85</v>
      </c>
      <c r="P80" s="223">
        <v>10</v>
      </c>
      <c r="Q80" s="223">
        <v>95</v>
      </c>
      <c r="R80" s="224">
        <v>2.4142312579415501E-2</v>
      </c>
      <c r="S80" s="223">
        <v>10</v>
      </c>
      <c r="T80" s="223">
        <v>0</v>
      </c>
      <c r="U80" s="223">
        <v>0</v>
      </c>
      <c r="V80" s="148" t="s">
        <v>7</v>
      </c>
    </row>
    <row r="81" spans="1:22" x14ac:dyDescent="0.2">
      <c r="A81" s="223" t="s">
        <v>130</v>
      </c>
      <c r="B81" s="223" t="s">
        <v>203</v>
      </c>
      <c r="C81" s="223" t="s">
        <v>199</v>
      </c>
      <c r="D81" s="223">
        <v>6.8728997802734373</v>
      </c>
      <c r="E81" s="223">
        <v>6636</v>
      </c>
      <c r="F81" s="223">
        <v>1917</v>
      </c>
      <c r="G81" s="223">
        <v>1889</v>
      </c>
      <c r="H81" s="223">
        <v>965.53132042556683</v>
      </c>
      <c r="I81" s="223">
        <v>278.92157041226818</v>
      </c>
      <c r="J81" s="223">
        <v>3270</v>
      </c>
      <c r="K81" s="223">
        <v>2795</v>
      </c>
      <c r="L81" s="223">
        <v>315</v>
      </c>
      <c r="M81" s="223">
        <v>100</v>
      </c>
      <c r="N81" s="224">
        <v>3.0581039755351681E-2</v>
      </c>
      <c r="O81" s="223">
        <v>15</v>
      </c>
      <c r="P81" s="223">
        <v>30</v>
      </c>
      <c r="Q81" s="223">
        <v>45</v>
      </c>
      <c r="R81" s="224">
        <v>1.3761467889908258E-2</v>
      </c>
      <c r="S81" s="223">
        <v>0</v>
      </c>
      <c r="T81" s="223">
        <v>0</v>
      </c>
      <c r="U81" s="223">
        <v>10</v>
      </c>
      <c r="V81" s="148" t="s">
        <v>7</v>
      </c>
    </row>
    <row r="82" spans="1:22" x14ac:dyDescent="0.2">
      <c r="A82" s="223" t="s">
        <v>131</v>
      </c>
      <c r="B82" s="223" t="s">
        <v>203</v>
      </c>
      <c r="C82" s="223" t="s">
        <v>199</v>
      </c>
      <c r="D82" s="223">
        <v>1.1290000152587891</v>
      </c>
      <c r="E82" s="223">
        <v>4700</v>
      </c>
      <c r="F82" s="223">
        <v>1533</v>
      </c>
      <c r="G82" s="223">
        <v>1514</v>
      </c>
      <c r="H82" s="223">
        <v>4162.9760287670742</v>
      </c>
      <c r="I82" s="223">
        <v>1357.8387770425372</v>
      </c>
      <c r="J82" s="223">
        <v>2500</v>
      </c>
      <c r="K82" s="223">
        <v>1965</v>
      </c>
      <c r="L82" s="223">
        <v>285</v>
      </c>
      <c r="M82" s="223">
        <v>75</v>
      </c>
      <c r="N82" s="224">
        <v>0.03</v>
      </c>
      <c r="O82" s="223">
        <v>95</v>
      </c>
      <c r="P82" s="223">
        <v>50</v>
      </c>
      <c r="Q82" s="223">
        <v>145</v>
      </c>
      <c r="R82" s="224">
        <v>5.8000000000000003E-2</v>
      </c>
      <c r="S82" s="223">
        <v>10</v>
      </c>
      <c r="T82" s="223">
        <v>0</v>
      </c>
      <c r="U82" s="223">
        <v>20</v>
      </c>
      <c r="V82" s="148" t="s">
        <v>7</v>
      </c>
    </row>
    <row r="83" spans="1:22" x14ac:dyDescent="0.2">
      <c r="A83" s="223" t="s">
        <v>132</v>
      </c>
      <c r="B83" s="223" t="s">
        <v>203</v>
      </c>
      <c r="C83" s="223" t="s">
        <v>199</v>
      </c>
      <c r="D83" s="223">
        <v>0.88220001220703126</v>
      </c>
      <c r="E83" s="223">
        <v>3295</v>
      </c>
      <c r="F83" s="223">
        <v>1111</v>
      </c>
      <c r="G83" s="223">
        <v>1091</v>
      </c>
      <c r="H83" s="223">
        <v>3734.9806783121448</v>
      </c>
      <c r="I83" s="223">
        <v>1259.3516035219402</v>
      </c>
      <c r="J83" s="223">
        <v>1495</v>
      </c>
      <c r="K83" s="223">
        <v>1210</v>
      </c>
      <c r="L83" s="223">
        <v>165</v>
      </c>
      <c r="M83" s="223">
        <v>40</v>
      </c>
      <c r="N83" s="224">
        <v>2.6755852842809364E-2</v>
      </c>
      <c r="O83" s="223">
        <v>50</v>
      </c>
      <c r="P83" s="223">
        <v>10</v>
      </c>
      <c r="Q83" s="223">
        <v>60</v>
      </c>
      <c r="R83" s="224">
        <v>4.0133779264214048E-2</v>
      </c>
      <c r="S83" s="223">
        <v>0</v>
      </c>
      <c r="T83" s="223">
        <v>0</v>
      </c>
      <c r="U83" s="223">
        <v>15</v>
      </c>
      <c r="V83" s="148" t="s">
        <v>7</v>
      </c>
    </row>
    <row r="84" spans="1:22" x14ac:dyDescent="0.2">
      <c r="A84" s="223" t="s">
        <v>133</v>
      </c>
      <c r="B84" s="223" t="s">
        <v>203</v>
      </c>
      <c r="C84" s="223" t="s">
        <v>199</v>
      </c>
      <c r="D84" s="223">
        <v>2.3267999267578126</v>
      </c>
      <c r="E84" s="223">
        <v>5874</v>
      </c>
      <c r="F84" s="223">
        <v>2031</v>
      </c>
      <c r="G84" s="223">
        <v>1978</v>
      </c>
      <c r="H84" s="223">
        <v>2524.4972429515647</v>
      </c>
      <c r="I84" s="223">
        <v>872.87264222584736</v>
      </c>
      <c r="J84" s="223">
        <v>2925</v>
      </c>
      <c r="K84" s="223">
        <v>2380</v>
      </c>
      <c r="L84" s="223">
        <v>230</v>
      </c>
      <c r="M84" s="223">
        <v>105</v>
      </c>
      <c r="N84" s="224">
        <v>3.5897435897435895E-2</v>
      </c>
      <c r="O84" s="223">
        <v>125</v>
      </c>
      <c r="P84" s="223">
        <v>60</v>
      </c>
      <c r="Q84" s="223">
        <v>185</v>
      </c>
      <c r="R84" s="224">
        <v>6.3247863247863245E-2</v>
      </c>
      <c r="S84" s="223">
        <v>0</v>
      </c>
      <c r="T84" s="223">
        <v>0</v>
      </c>
      <c r="U84" s="223">
        <v>15</v>
      </c>
      <c r="V84" s="148" t="s">
        <v>7</v>
      </c>
    </row>
    <row r="85" spans="1:22" x14ac:dyDescent="0.2">
      <c r="A85" s="223" t="s">
        <v>134</v>
      </c>
      <c r="B85" s="223" t="s">
        <v>203</v>
      </c>
      <c r="C85" s="223" t="s">
        <v>199</v>
      </c>
      <c r="D85" s="223">
        <v>4.0883999633789063</v>
      </c>
      <c r="E85" s="223">
        <v>4284</v>
      </c>
      <c r="F85" s="223">
        <v>1889</v>
      </c>
      <c r="G85" s="223">
        <v>1821</v>
      </c>
      <c r="H85" s="223">
        <v>1047.8426862276551</v>
      </c>
      <c r="I85" s="223">
        <v>462.03894357704024</v>
      </c>
      <c r="J85" s="223">
        <v>2205</v>
      </c>
      <c r="K85" s="223">
        <v>1665</v>
      </c>
      <c r="L85" s="223">
        <v>235</v>
      </c>
      <c r="M85" s="223">
        <v>110</v>
      </c>
      <c r="N85" s="224">
        <v>4.9886621315192746E-2</v>
      </c>
      <c r="O85" s="223">
        <v>135</v>
      </c>
      <c r="P85" s="223">
        <v>20</v>
      </c>
      <c r="Q85" s="223">
        <v>155</v>
      </c>
      <c r="R85" s="224">
        <v>7.029478458049887E-2</v>
      </c>
      <c r="S85" s="223">
        <v>0</v>
      </c>
      <c r="T85" s="223">
        <v>0</v>
      </c>
      <c r="U85" s="223">
        <v>25</v>
      </c>
      <c r="V85" s="148" t="s">
        <v>7</v>
      </c>
    </row>
    <row r="86" spans="1:22" x14ac:dyDescent="0.2">
      <c r="A86" s="223" t="s">
        <v>135</v>
      </c>
      <c r="B86" s="223" t="s">
        <v>203</v>
      </c>
      <c r="C86" s="223" t="s">
        <v>199</v>
      </c>
      <c r="D86" s="223">
        <v>0.53080001831054691</v>
      </c>
      <c r="E86" s="223">
        <v>1930</v>
      </c>
      <c r="F86" s="223">
        <v>1035</v>
      </c>
      <c r="G86" s="223">
        <v>954</v>
      </c>
      <c r="H86" s="223">
        <v>3636.0209747974141</v>
      </c>
      <c r="I86" s="223">
        <v>1949.8868958110486</v>
      </c>
      <c r="J86" s="223">
        <v>1000</v>
      </c>
      <c r="K86" s="223">
        <v>705</v>
      </c>
      <c r="L86" s="223">
        <v>95</v>
      </c>
      <c r="M86" s="223">
        <v>75</v>
      </c>
      <c r="N86" s="224">
        <v>7.4999999999999997E-2</v>
      </c>
      <c r="O86" s="223">
        <v>70</v>
      </c>
      <c r="P86" s="223">
        <v>20</v>
      </c>
      <c r="Q86" s="223">
        <v>90</v>
      </c>
      <c r="R86" s="224">
        <v>0.09</v>
      </c>
      <c r="S86" s="223">
        <v>15</v>
      </c>
      <c r="T86" s="223">
        <v>0</v>
      </c>
      <c r="U86" s="223">
        <v>10</v>
      </c>
      <c r="V86" s="148" t="s">
        <v>7</v>
      </c>
    </row>
    <row r="87" spans="1:22" x14ac:dyDescent="0.2">
      <c r="A87" s="223" t="s">
        <v>136</v>
      </c>
      <c r="B87" s="223" t="s">
        <v>203</v>
      </c>
      <c r="C87" s="223" t="s">
        <v>199</v>
      </c>
      <c r="D87" s="223">
        <v>7.3528997802734377</v>
      </c>
      <c r="E87" s="223">
        <v>3669</v>
      </c>
      <c r="F87" s="223">
        <v>1393</v>
      </c>
      <c r="G87" s="223">
        <v>1346</v>
      </c>
      <c r="H87" s="223">
        <v>498.98680923726096</v>
      </c>
      <c r="I87" s="223">
        <v>189.44906657604375</v>
      </c>
      <c r="J87" s="223">
        <v>1830</v>
      </c>
      <c r="K87" s="223">
        <v>1445</v>
      </c>
      <c r="L87" s="223">
        <v>240</v>
      </c>
      <c r="M87" s="223">
        <v>65</v>
      </c>
      <c r="N87" s="224">
        <v>3.5519125683060107E-2</v>
      </c>
      <c r="O87" s="223">
        <v>40</v>
      </c>
      <c r="P87" s="223">
        <v>15</v>
      </c>
      <c r="Q87" s="223">
        <v>55</v>
      </c>
      <c r="R87" s="224">
        <v>3.0054644808743168E-2</v>
      </c>
      <c r="S87" s="223">
        <v>0</v>
      </c>
      <c r="T87" s="223">
        <v>0</v>
      </c>
      <c r="U87" s="223">
        <v>20</v>
      </c>
      <c r="V87" s="148" t="s">
        <v>7</v>
      </c>
    </row>
    <row r="88" spans="1:22" x14ac:dyDescent="0.2">
      <c r="A88" s="223" t="s">
        <v>137</v>
      </c>
      <c r="B88" s="223" t="s">
        <v>203</v>
      </c>
      <c r="C88" s="223" t="s">
        <v>199</v>
      </c>
      <c r="D88" s="223">
        <v>1.8463000488281249</v>
      </c>
      <c r="E88" s="223">
        <v>4055</v>
      </c>
      <c r="F88" s="223">
        <v>1730</v>
      </c>
      <c r="G88" s="223">
        <v>1684</v>
      </c>
      <c r="H88" s="223">
        <v>2196.2844027295405</v>
      </c>
      <c r="I88" s="223">
        <v>937.00912866143165</v>
      </c>
      <c r="J88" s="223">
        <v>2105</v>
      </c>
      <c r="K88" s="223">
        <v>1740</v>
      </c>
      <c r="L88" s="223">
        <v>145</v>
      </c>
      <c r="M88" s="223">
        <v>70</v>
      </c>
      <c r="N88" s="224">
        <v>3.3254156769596199E-2</v>
      </c>
      <c r="O88" s="223">
        <v>95</v>
      </c>
      <c r="P88" s="223">
        <v>30</v>
      </c>
      <c r="Q88" s="223">
        <v>125</v>
      </c>
      <c r="R88" s="224">
        <v>5.9382422802850353E-2</v>
      </c>
      <c r="S88" s="223">
        <v>0</v>
      </c>
      <c r="T88" s="223">
        <v>15</v>
      </c>
      <c r="U88" s="223">
        <v>0</v>
      </c>
      <c r="V88" s="148" t="s">
        <v>7</v>
      </c>
    </row>
    <row r="89" spans="1:22" x14ac:dyDescent="0.2">
      <c r="A89" s="208" t="s">
        <v>138</v>
      </c>
      <c r="B89" s="208" t="s">
        <v>203</v>
      </c>
      <c r="C89" s="208" t="s">
        <v>199</v>
      </c>
      <c r="D89" s="208">
        <v>37.344099121093748</v>
      </c>
      <c r="E89" s="208">
        <v>5204</v>
      </c>
      <c r="F89" s="208">
        <v>1749</v>
      </c>
      <c r="G89" s="208">
        <v>1727</v>
      </c>
      <c r="H89" s="208">
        <v>139.35267210825631</v>
      </c>
      <c r="I89" s="208">
        <v>46.834708592878613</v>
      </c>
      <c r="J89" s="208">
        <v>2815</v>
      </c>
      <c r="K89" s="208">
        <v>2415</v>
      </c>
      <c r="L89" s="208">
        <v>190</v>
      </c>
      <c r="M89" s="208">
        <v>140</v>
      </c>
      <c r="N89" s="235">
        <v>4.9733570159857902E-2</v>
      </c>
      <c r="O89" s="208">
        <v>20</v>
      </c>
      <c r="P89" s="208">
        <v>40</v>
      </c>
      <c r="Q89" s="208">
        <v>60</v>
      </c>
      <c r="R89" s="235">
        <v>2.1314387211367674E-2</v>
      </c>
      <c r="S89" s="208">
        <v>0</v>
      </c>
      <c r="T89" s="208">
        <v>0</v>
      </c>
      <c r="U89" s="208">
        <v>0</v>
      </c>
      <c r="V89" s="13" t="s">
        <v>3</v>
      </c>
    </row>
    <row r="90" spans="1:22" x14ac:dyDescent="0.2">
      <c r="A90" s="223" t="s">
        <v>139</v>
      </c>
      <c r="B90" s="223" t="s">
        <v>203</v>
      </c>
      <c r="C90" s="223" t="s">
        <v>199</v>
      </c>
      <c r="D90" s="223">
        <v>3.3060000610351561</v>
      </c>
      <c r="E90" s="223">
        <v>3861</v>
      </c>
      <c r="F90" s="223">
        <v>1651</v>
      </c>
      <c r="G90" s="223">
        <v>1595</v>
      </c>
      <c r="H90" s="223">
        <v>1167.8765664605178</v>
      </c>
      <c r="I90" s="223">
        <v>499.39503010264559</v>
      </c>
      <c r="J90" s="223">
        <v>1705</v>
      </c>
      <c r="K90" s="223">
        <v>1335</v>
      </c>
      <c r="L90" s="223">
        <v>155</v>
      </c>
      <c r="M90" s="223">
        <v>80</v>
      </c>
      <c r="N90" s="224">
        <v>4.6920821114369501E-2</v>
      </c>
      <c r="O90" s="223">
        <v>110</v>
      </c>
      <c r="P90" s="223">
        <v>10</v>
      </c>
      <c r="Q90" s="223">
        <v>120</v>
      </c>
      <c r="R90" s="224">
        <v>7.0381231671554259E-2</v>
      </c>
      <c r="S90" s="223">
        <v>10</v>
      </c>
      <c r="T90" s="223">
        <v>0</v>
      </c>
      <c r="U90" s="223">
        <v>0</v>
      </c>
      <c r="V90" s="148" t="s">
        <v>7</v>
      </c>
    </row>
    <row r="91" spans="1:22" x14ac:dyDescent="0.2">
      <c r="A91" s="223" t="s">
        <v>140</v>
      </c>
      <c r="B91" s="223" t="s">
        <v>203</v>
      </c>
      <c r="C91" s="223" t="s">
        <v>199</v>
      </c>
      <c r="D91" s="223">
        <v>2.1136000061035158</v>
      </c>
      <c r="E91" s="223">
        <v>5783</v>
      </c>
      <c r="F91" s="223">
        <v>1955</v>
      </c>
      <c r="G91" s="223">
        <v>1934</v>
      </c>
      <c r="H91" s="223">
        <v>2736.0900753691481</v>
      </c>
      <c r="I91" s="223">
        <v>924.96214721540446</v>
      </c>
      <c r="J91" s="223">
        <v>3165</v>
      </c>
      <c r="K91" s="223">
        <v>2755</v>
      </c>
      <c r="L91" s="223">
        <v>290</v>
      </c>
      <c r="M91" s="223">
        <v>45</v>
      </c>
      <c r="N91" s="224">
        <v>1.4218009478672985E-2</v>
      </c>
      <c r="O91" s="223">
        <v>55</v>
      </c>
      <c r="P91" s="223">
        <v>10</v>
      </c>
      <c r="Q91" s="223">
        <v>65</v>
      </c>
      <c r="R91" s="224">
        <v>2.0537124802527645E-2</v>
      </c>
      <c r="S91" s="223">
        <v>0</v>
      </c>
      <c r="T91" s="223">
        <v>0</v>
      </c>
      <c r="U91" s="223">
        <v>10</v>
      </c>
      <c r="V91" s="148" t="s">
        <v>7</v>
      </c>
    </row>
    <row r="92" spans="1:22" x14ac:dyDescent="0.2">
      <c r="A92" s="223" t="s">
        <v>141</v>
      </c>
      <c r="B92" s="223" t="s">
        <v>203</v>
      </c>
      <c r="C92" s="223" t="s">
        <v>199</v>
      </c>
      <c r="D92" s="223">
        <v>2.9451998901367187</v>
      </c>
      <c r="E92" s="223">
        <v>8392</v>
      </c>
      <c r="F92" s="223">
        <v>2637</v>
      </c>
      <c r="G92" s="223">
        <v>2612</v>
      </c>
      <c r="H92" s="223">
        <v>2849.3821516509825</v>
      </c>
      <c r="I92" s="223">
        <v>895.35518754809823</v>
      </c>
      <c r="J92" s="223">
        <v>4350</v>
      </c>
      <c r="K92" s="223">
        <v>3900</v>
      </c>
      <c r="L92" s="223">
        <v>285</v>
      </c>
      <c r="M92" s="223">
        <v>110</v>
      </c>
      <c r="N92" s="224">
        <v>2.528735632183908E-2</v>
      </c>
      <c r="O92" s="223">
        <v>50</v>
      </c>
      <c r="P92" s="223">
        <v>0</v>
      </c>
      <c r="Q92" s="223">
        <v>50</v>
      </c>
      <c r="R92" s="224">
        <v>1.1494252873563218E-2</v>
      </c>
      <c r="S92" s="223">
        <v>0</v>
      </c>
      <c r="T92" s="223">
        <v>0</v>
      </c>
      <c r="U92" s="223">
        <v>10</v>
      </c>
      <c r="V92" s="148" t="s">
        <v>7</v>
      </c>
    </row>
    <row r="93" spans="1:22" x14ac:dyDescent="0.2">
      <c r="A93" s="208" t="s">
        <v>142</v>
      </c>
      <c r="B93" s="208" t="s">
        <v>203</v>
      </c>
      <c r="C93" s="208" t="s">
        <v>199</v>
      </c>
      <c r="D93" s="208">
        <v>173.14700000000002</v>
      </c>
      <c r="E93" s="208">
        <v>4773</v>
      </c>
      <c r="F93" s="208">
        <v>1644</v>
      </c>
      <c r="G93" s="208">
        <v>1611</v>
      </c>
      <c r="H93" s="208">
        <v>27.566172096542243</v>
      </c>
      <c r="I93" s="208">
        <v>9.4948223186078877</v>
      </c>
      <c r="J93" s="208">
        <v>2460</v>
      </c>
      <c r="K93" s="208">
        <v>2160</v>
      </c>
      <c r="L93" s="208">
        <v>165</v>
      </c>
      <c r="M93" s="208">
        <v>10</v>
      </c>
      <c r="N93" s="235">
        <v>4.0650406504065045E-3</v>
      </c>
      <c r="O93" s="208">
        <v>70</v>
      </c>
      <c r="P93" s="208">
        <v>10</v>
      </c>
      <c r="Q93" s="208">
        <v>80</v>
      </c>
      <c r="R93" s="235">
        <v>3.2520325203252036E-2</v>
      </c>
      <c r="S93" s="208">
        <v>0</v>
      </c>
      <c r="T93" s="208">
        <v>0</v>
      </c>
      <c r="U93" s="208">
        <v>40</v>
      </c>
      <c r="V93" s="13" t="s">
        <v>3</v>
      </c>
    </row>
    <row r="94" spans="1:22" x14ac:dyDescent="0.2">
      <c r="A94" s="223" t="s">
        <v>143</v>
      </c>
      <c r="B94" s="223" t="s">
        <v>203</v>
      </c>
      <c r="C94" s="223" t="s">
        <v>199</v>
      </c>
      <c r="D94" s="223">
        <v>14.069899902343749</v>
      </c>
      <c r="E94" s="223">
        <v>4290</v>
      </c>
      <c r="F94" s="223">
        <v>1459</v>
      </c>
      <c r="G94" s="223">
        <v>1441</v>
      </c>
      <c r="H94" s="223">
        <v>304.90622035522625</v>
      </c>
      <c r="I94" s="223">
        <v>103.69654440519234</v>
      </c>
      <c r="J94" s="223">
        <v>2295</v>
      </c>
      <c r="K94" s="223">
        <v>2040</v>
      </c>
      <c r="L94" s="223">
        <v>115</v>
      </c>
      <c r="M94" s="223">
        <v>10</v>
      </c>
      <c r="N94" s="224">
        <v>4.3572984749455342E-3</v>
      </c>
      <c r="O94" s="223">
        <v>120</v>
      </c>
      <c r="P94" s="223">
        <v>0</v>
      </c>
      <c r="Q94" s="223">
        <v>120</v>
      </c>
      <c r="R94" s="224">
        <v>5.2287581699346407E-2</v>
      </c>
      <c r="S94" s="223">
        <v>0</v>
      </c>
      <c r="T94" s="223">
        <v>0</v>
      </c>
      <c r="U94" s="223">
        <v>10</v>
      </c>
      <c r="V94" s="148" t="s">
        <v>7</v>
      </c>
    </row>
  </sheetData>
  <sortState xmlns:xlrd2="http://schemas.microsoft.com/office/spreadsheetml/2017/richdata2" ref="A2:V95">
    <sortCondition ref="A2:A9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0"/>
  <sheetViews>
    <sheetView topLeftCell="A83" workbookViewId="0">
      <selection activeCell="N2" sqref="N2:N110"/>
    </sheetView>
  </sheetViews>
  <sheetFormatPr defaultRowHeight="15" x14ac:dyDescent="0.25"/>
  <cols>
    <col min="1" max="1" width="11" style="3" bestFit="1" customWidth="1"/>
    <col min="2" max="3" width="9.140625" style="4"/>
    <col min="4" max="4" width="9.140625" style="78"/>
    <col min="5" max="6" width="9.140625" style="4"/>
    <col min="7" max="7" width="9.140625" style="79"/>
    <col min="8" max="14" width="9.140625" style="4"/>
  </cols>
  <sheetData>
    <row r="1" spans="1:14" x14ac:dyDescent="0.25">
      <c r="A1" s="3" t="s">
        <v>144</v>
      </c>
      <c r="B1" s="4" t="s">
        <v>145</v>
      </c>
      <c r="C1" s="4" t="s">
        <v>146</v>
      </c>
      <c r="D1" s="78" t="s">
        <v>148</v>
      </c>
      <c r="E1" s="4" t="s">
        <v>147</v>
      </c>
      <c r="F1" s="4" t="s">
        <v>152</v>
      </c>
      <c r="G1" s="79" t="s">
        <v>149</v>
      </c>
      <c r="H1" s="4" t="s">
        <v>150</v>
      </c>
      <c r="I1" s="4" t="s">
        <v>10</v>
      </c>
      <c r="J1" s="4" t="s">
        <v>11</v>
      </c>
      <c r="K1" s="4" t="s">
        <v>151</v>
      </c>
      <c r="L1" s="4" t="s">
        <v>12</v>
      </c>
      <c r="M1" s="4" t="s">
        <v>13</v>
      </c>
      <c r="N1" s="4" t="s">
        <v>14</v>
      </c>
    </row>
    <row r="2" spans="1:14" x14ac:dyDescent="0.25">
      <c r="A2" s="3">
        <v>5410000</v>
      </c>
      <c r="B2" s="4">
        <v>523894</v>
      </c>
      <c r="C2" s="4">
        <v>496383</v>
      </c>
      <c r="D2" s="78">
        <v>480.1</v>
      </c>
      <c r="E2" s="4">
        <v>210896</v>
      </c>
      <c r="F2" s="4">
        <v>200495</v>
      </c>
      <c r="G2" s="79">
        <v>1091.1600000000001</v>
      </c>
      <c r="H2" s="4">
        <v>253445</v>
      </c>
      <c r="I2" s="4">
        <v>205190</v>
      </c>
      <c r="J2" s="4">
        <v>17070</v>
      </c>
      <c r="K2" s="4">
        <v>15280</v>
      </c>
      <c r="L2" s="4">
        <v>11090</v>
      </c>
      <c r="M2" s="4">
        <v>2835</v>
      </c>
      <c r="N2" s="4">
        <v>1985</v>
      </c>
    </row>
    <row r="3" spans="1:14" x14ac:dyDescent="0.25">
      <c r="A3" s="3">
        <v>5410001.0099999998</v>
      </c>
      <c r="B3" s="4">
        <v>5988</v>
      </c>
      <c r="C3" s="4">
        <v>5900</v>
      </c>
      <c r="D3" s="78">
        <v>1289.9000000000001</v>
      </c>
      <c r="E3" s="4">
        <v>2827</v>
      </c>
      <c r="F3" s="4">
        <v>2633</v>
      </c>
      <c r="G3" s="79">
        <v>4.6399999999999997</v>
      </c>
      <c r="H3" s="4">
        <v>2955</v>
      </c>
      <c r="I3" s="4">
        <v>2480</v>
      </c>
      <c r="J3" s="4">
        <v>150</v>
      </c>
      <c r="K3" s="4">
        <v>225</v>
      </c>
      <c r="L3" s="4">
        <v>80</v>
      </c>
      <c r="M3" s="4">
        <v>10</v>
      </c>
      <c r="N3" s="4">
        <v>10</v>
      </c>
    </row>
    <row r="4" spans="1:14" x14ac:dyDescent="0.25">
      <c r="A4" s="3">
        <v>5410001.0300000003</v>
      </c>
      <c r="B4" s="4">
        <v>4939</v>
      </c>
      <c r="C4" s="4">
        <v>4166</v>
      </c>
      <c r="D4" s="78">
        <v>1750.8</v>
      </c>
      <c r="E4" s="4">
        <v>1708</v>
      </c>
      <c r="F4" s="4">
        <v>1671</v>
      </c>
      <c r="G4" s="79">
        <v>2.82</v>
      </c>
      <c r="H4" s="4">
        <v>2470</v>
      </c>
      <c r="I4" s="4">
        <v>2170</v>
      </c>
      <c r="J4" s="4">
        <v>135</v>
      </c>
      <c r="K4" s="4">
        <v>80</v>
      </c>
      <c r="L4" s="4">
        <v>55</v>
      </c>
      <c r="M4" s="4">
        <v>15</v>
      </c>
      <c r="N4" s="4">
        <v>15</v>
      </c>
    </row>
    <row r="5" spans="1:14" x14ac:dyDescent="0.25">
      <c r="A5" s="3">
        <v>5410001.04</v>
      </c>
      <c r="B5" s="4">
        <v>7715</v>
      </c>
      <c r="C5" s="4">
        <v>6266</v>
      </c>
      <c r="D5" s="78">
        <v>1101.7</v>
      </c>
      <c r="E5" s="4">
        <v>2251</v>
      </c>
      <c r="F5" s="4">
        <v>2205</v>
      </c>
      <c r="G5" s="79">
        <v>7</v>
      </c>
      <c r="H5" s="4">
        <v>3690</v>
      </c>
      <c r="I5" s="4">
        <v>3395</v>
      </c>
      <c r="J5" s="4">
        <v>150</v>
      </c>
      <c r="K5" s="4">
        <v>65</v>
      </c>
      <c r="L5" s="4">
        <v>40</v>
      </c>
      <c r="M5" s="4">
        <v>30</v>
      </c>
      <c r="N5" s="4">
        <v>10</v>
      </c>
    </row>
    <row r="6" spans="1:14" x14ac:dyDescent="0.25">
      <c r="A6" s="3">
        <v>5410002.0099999998</v>
      </c>
      <c r="B6" s="4">
        <v>4006</v>
      </c>
      <c r="C6" s="4">
        <v>2954</v>
      </c>
      <c r="D6" s="78">
        <v>728</v>
      </c>
      <c r="E6" s="4">
        <v>1864</v>
      </c>
      <c r="F6" s="4">
        <v>1762</v>
      </c>
      <c r="G6" s="79">
        <v>5.5</v>
      </c>
      <c r="H6" s="4">
        <v>1995</v>
      </c>
      <c r="I6" s="4">
        <v>1625</v>
      </c>
      <c r="J6" s="4">
        <v>195</v>
      </c>
      <c r="K6" s="4">
        <v>125</v>
      </c>
      <c r="L6" s="4">
        <v>40</v>
      </c>
      <c r="M6" s="4">
        <v>0</v>
      </c>
      <c r="N6" s="4">
        <v>15</v>
      </c>
    </row>
    <row r="7" spans="1:14" x14ac:dyDescent="0.25">
      <c r="A7" s="3">
        <v>5410002.0199999996</v>
      </c>
      <c r="B7" s="4">
        <v>5876</v>
      </c>
      <c r="C7" s="4">
        <v>5954</v>
      </c>
      <c r="D7" s="78">
        <v>3036.1</v>
      </c>
      <c r="E7" s="4">
        <v>2420</v>
      </c>
      <c r="F7" s="4">
        <v>2359</v>
      </c>
      <c r="G7" s="79">
        <v>1.94</v>
      </c>
      <c r="H7" s="4">
        <v>2680</v>
      </c>
      <c r="I7" s="4">
        <v>2100</v>
      </c>
      <c r="J7" s="4">
        <v>205</v>
      </c>
      <c r="K7" s="4">
        <v>230</v>
      </c>
      <c r="L7" s="4">
        <v>95</v>
      </c>
      <c r="M7" s="4">
        <v>20</v>
      </c>
      <c r="N7" s="4">
        <v>25</v>
      </c>
    </row>
    <row r="8" spans="1:14" x14ac:dyDescent="0.25">
      <c r="A8" s="3">
        <v>5410002.0300000003</v>
      </c>
      <c r="B8" s="4">
        <v>2868</v>
      </c>
      <c r="C8" s="4">
        <v>2964</v>
      </c>
      <c r="D8" s="78">
        <v>2644.8</v>
      </c>
      <c r="E8" s="4">
        <v>1295</v>
      </c>
      <c r="F8" s="4">
        <v>1281</v>
      </c>
      <c r="G8" s="79">
        <v>1.08</v>
      </c>
      <c r="H8" s="4">
        <v>1635</v>
      </c>
      <c r="I8" s="4">
        <v>1335</v>
      </c>
      <c r="J8" s="4">
        <v>100</v>
      </c>
      <c r="K8" s="4">
        <v>140</v>
      </c>
      <c r="L8" s="4">
        <v>35</v>
      </c>
      <c r="M8" s="4">
        <v>10</v>
      </c>
      <c r="N8" s="4">
        <v>0</v>
      </c>
    </row>
    <row r="9" spans="1:14" x14ac:dyDescent="0.25">
      <c r="A9" s="3">
        <v>5410002.04</v>
      </c>
      <c r="B9" s="4">
        <v>4484</v>
      </c>
      <c r="C9" s="4">
        <v>4470</v>
      </c>
      <c r="D9" s="78">
        <v>4328.6000000000004</v>
      </c>
      <c r="E9" s="4">
        <v>1847</v>
      </c>
      <c r="F9" s="4">
        <v>1832</v>
      </c>
      <c r="G9" s="79">
        <v>1.04</v>
      </c>
      <c r="H9" s="4">
        <v>2135</v>
      </c>
      <c r="I9" s="4">
        <v>1725</v>
      </c>
      <c r="J9" s="4">
        <v>140</v>
      </c>
      <c r="K9" s="4">
        <v>185</v>
      </c>
      <c r="L9" s="4">
        <v>60</v>
      </c>
      <c r="M9" s="4">
        <v>10</v>
      </c>
      <c r="N9" s="4">
        <v>10</v>
      </c>
    </row>
    <row r="10" spans="1:14" x14ac:dyDescent="0.25">
      <c r="A10" s="3">
        <v>5410002.0599999996</v>
      </c>
      <c r="B10" s="4">
        <v>3436</v>
      </c>
      <c r="C10" s="4">
        <v>3280</v>
      </c>
      <c r="D10" s="78">
        <v>3762.6</v>
      </c>
      <c r="E10" s="4">
        <v>1306</v>
      </c>
      <c r="F10" s="4">
        <v>1255</v>
      </c>
      <c r="G10" s="79">
        <v>0.91</v>
      </c>
      <c r="H10" s="4">
        <v>1690</v>
      </c>
      <c r="I10" s="4">
        <v>1270</v>
      </c>
      <c r="J10" s="4">
        <v>170</v>
      </c>
      <c r="K10" s="4">
        <v>140</v>
      </c>
      <c r="L10" s="4">
        <v>70</v>
      </c>
      <c r="M10" s="4">
        <v>10</v>
      </c>
      <c r="N10" s="4">
        <v>25</v>
      </c>
    </row>
    <row r="11" spans="1:14" x14ac:dyDescent="0.25">
      <c r="A11" s="3">
        <v>5410002.0700000003</v>
      </c>
      <c r="B11" s="4">
        <v>6630</v>
      </c>
      <c r="C11" s="4">
        <v>6662</v>
      </c>
      <c r="D11" s="78">
        <v>3232.3</v>
      </c>
      <c r="E11" s="4">
        <v>2269</v>
      </c>
      <c r="F11" s="4">
        <v>2241</v>
      </c>
      <c r="G11" s="79">
        <v>2.0499999999999998</v>
      </c>
      <c r="H11" s="4">
        <v>3395</v>
      </c>
      <c r="I11" s="4">
        <v>2765</v>
      </c>
      <c r="J11" s="4">
        <v>315</v>
      </c>
      <c r="K11" s="4">
        <v>205</v>
      </c>
      <c r="L11" s="4">
        <v>65</v>
      </c>
      <c r="M11" s="4">
        <v>15</v>
      </c>
      <c r="N11" s="4">
        <v>30</v>
      </c>
    </row>
    <row r="12" spans="1:14" x14ac:dyDescent="0.25">
      <c r="A12" s="3">
        <v>5410002.0899999999</v>
      </c>
      <c r="B12" s="4">
        <v>4922</v>
      </c>
      <c r="C12" s="4">
        <v>4670</v>
      </c>
      <c r="D12" s="78">
        <v>1857.9</v>
      </c>
      <c r="E12" s="4">
        <v>1572</v>
      </c>
      <c r="F12" s="4">
        <v>1553</v>
      </c>
      <c r="G12" s="79">
        <v>2.65</v>
      </c>
      <c r="H12" s="4">
        <v>2535</v>
      </c>
      <c r="I12" s="4">
        <v>2110</v>
      </c>
      <c r="J12" s="4">
        <v>220</v>
      </c>
      <c r="K12" s="4">
        <v>140</v>
      </c>
      <c r="L12" s="4">
        <v>50</v>
      </c>
      <c r="M12" s="4">
        <v>10</v>
      </c>
      <c r="N12" s="4">
        <v>10</v>
      </c>
    </row>
    <row r="13" spans="1:14" x14ac:dyDescent="0.25">
      <c r="A13" s="3">
        <v>5410002.0999999996</v>
      </c>
      <c r="B13" s="4">
        <v>10931</v>
      </c>
      <c r="C13" s="4">
        <v>9646</v>
      </c>
      <c r="D13" s="78">
        <v>3618</v>
      </c>
      <c r="E13" s="4">
        <v>3191</v>
      </c>
      <c r="F13" s="4">
        <v>3170</v>
      </c>
      <c r="G13" s="79">
        <v>3.02</v>
      </c>
      <c r="H13" s="4">
        <v>5610</v>
      </c>
      <c r="I13" s="4">
        <v>4880</v>
      </c>
      <c r="J13" s="4">
        <v>300</v>
      </c>
      <c r="K13" s="4">
        <v>270</v>
      </c>
      <c r="L13" s="4">
        <v>110</v>
      </c>
      <c r="M13" s="4">
        <v>15</v>
      </c>
      <c r="N13" s="4">
        <v>35</v>
      </c>
    </row>
    <row r="14" spans="1:14" x14ac:dyDescent="0.25">
      <c r="A14" s="3">
        <v>5410002.1100000003</v>
      </c>
      <c r="B14" s="4">
        <v>10591</v>
      </c>
      <c r="C14" s="4">
        <v>6588</v>
      </c>
      <c r="D14" s="78">
        <v>425.8</v>
      </c>
      <c r="E14" s="4">
        <v>3474</v>
      </c>
      <c r="F14" s="4">
        <v>3437</v>
      </c>
      <c r="G14" s="79">
        <v>24.88</v>
      </c>
      <c r="H14" s="4">
        <v>5715</v>
      </c>
      <c r="I14" s="4">
        <v>5175</v>
      </c>
      <c r="J14" s="4">
        <v>325</v>
      </c>
      <c r="K14" s="4">
        <v>145</v>
      </c>
      <c r="L14" s="4">
        <v>40</v>
      </c>
      <c r="M14" s="4">
        <v>10</v>
      </c>
      <c r="N14" s="4">
        <v>25</v>
      </c>
    </row>
    <row r="15" spans="1:14" x14ac:dyDescent="0.25">
      <c r="A15" s="3">
        <v>5410003</v>
      </c>
      <c r="B15" s="4">
        <v>4522</v>
      </c>
      <c r="C15" s="4">
        <v>4346</v>
      </c>
      <c r="D15" s="78">
        <v>719.4</v>
      </c>
      <c r="E15" s="4">
        <v>1916</v>
      </c>
      <c r="F15" s="4">
        <v>1829</v>
      </c>
      <c r="G15" s="79">
        <v>6.29</v>
      </c>
      <c r="H15" s="4">
        <v>2135</v>
      </c>
      <c r="I15" s="4">
        <v>1520</v>
      </c>
      <c r="J15" s="4">
        <v>160</v>
      </c>
      <c r="K15" s="4">
        <v>310</v>
      </c>
      <c r="L15" s="4">
        <v>110</v>
      </c>
      <c r="M15" s="4">
        <v>30</v>
      </c>
      <c r="N15" s="4">
        <v>0</v>
      </c>
    </row>
    <row r="16" spans="1:14" x14ac:dyDescent="0.25">
      <c r="A16" s="3">
        <v>5410004.0099999998</v>
      </c>
      <c r="B16" s="4">
        <v>5733</v>
      </c>
      <c r="C16" s="4">
        <v>5712</v>
      </c>
      <c r="D16" s="78">
        <v>1723.4</v>
      </c>
      <c r="E16" s="4">
        <v>2410</v>
      </c>
      <c r="F16" s="4">
        <v>2340</v>
      </c>
      <c r="G16" s="79">
        <v>3.33</v>
      </c>
      <c r="H16" s="4">
        <v>2690</v>
      </c>
      <c r="I16" s="4">
        <v>2150</v>
      </c>
      <c r="J16" s="4">
        <v>235</v>
      </c>
      <c r="K16" s="4">
        <v>215</v>
      </c>
      <c r="L16" s="4">
        <v>65</v>
      </c>
      <c r="M16" s="4">
        <v>0</v>
      </c>
      <c r="N16" s="4">
        <v>15</v>
      </c>
    </row>
    <row r="17" spans="1:14" x14ac:dyDescent="0.25">
      <c r="A17" s="3">
        <v>5410004.0199999996</v>
      </c>
      <c r="B17" s="4">
        <v>7251</v>
      </c>
      <c r="C17" s="4">
        <v>7252</v>
      </c>
      <c r="D17" s="78">
        <v>2551.8000000000002</v>
      </c>
      <c r="E17" s="4">
        <v>2895</v>
      </c>
      <c r="F17" s="4">
        <v>2802</v>
      </c>
      <c r="G17" s="79">
        <v>2.84</v>
      </c>
      <c r="H17" s="4">
        <v>3130</v>
      </c>
      <c r="I17" s="4">
        <v>2420</v>
      </c>
      <c r="J17" s="4">
        <v>250</v>
      </c>
      <c r="K17" s="4">
        <v>320</v>
      </c>
      <c r="L17" s="4">
        <v>100</v>
      </c>
      <c r="M17" s="4">
        <v>25</v>
      </c>
      <c r="N17" s="4">
        <v>15</v>
      </c>
    </row>
    <row r="18" spans="1:14" x14ac:dyDescent="0.25">
      <c r="A18" s="3">
        <v>5410005</v>
      </c>
      <c r="B18" s="4">
        <v>7762</v>
      </c>
      <c r="C18" s="4">
        <v>7323</v>
      </c>
      <c r="D18" s="78">
        <v>5182.3</v>
      </c>
      <c r="E18" s="4">
        <v>3439</v>
      </c>
      <c r="F18" s="4">
        <v>3321</v>
      </c>
      <c r="G18" s="79">
        <v>1.5</v>
      </c>
      <c r="H18" s="4">
        <v>3470</v>
      </c>
      <c r="I18" s="4">
        <v>2340</v>
      </c>
      <c r="J18" s="4">
        <v>275</v>
      </c>
      <c r="K18" s="4">
        <v>595</v>
      </c>
      <c r="L18" s="4">
        <v>220</v>
      </c>
      <c r="M18" s="4">
        <v>30</v>
      </c>
      <c r="N18" s="4">
        <v>15</v>
      </c>
    </row>
    <row r="19" spans="1:14" x14ac:dyDescent="0.25">
      <c r="A19" s="3">
        <v>5410006</v>
      </c>
      <c r="B19" s="4">
        <v>1255</v>
      </c>
      <c r="C19" s="4">
        <v>1274</v>
      </c>
      <c r="D19" s="78">
        <v>1062.5999999999999</v>
      </c>
      <c r="E19" s="4">
        <v>612</v>
      </c>
      <c r="F19" s="4">
        <v>587</v>
      </c>
      <c r="G19" s="79">
        <v>1.18</v>
      </c>
      <c r="H19" s="4">
        <v>720</v>
      </c>
      <c r="I19" s="4">
        <v>580</v>
      </c>
      <c r="J19" s="4">
        <v>55</v>
      </c>
      <c r="K19" s="4">
        <v>35</v>
      </c>
      <c r="L19" s="4">
        <v>25</v>
      </c>
      <c r="M19" s="4">
        <v>25</v>
      </c>
      <c r="N19" s="4">
        <v>0</v>
      </c>
    </row>
    <row r="20" spans="1:14" x14ac:dyDescent="0.25">
      <c r="A20" s="3">
        <v>5410007</v>
      </c>
      <c r="B20" s="4">
        <v>7310</v>
      </c>
      <c r="C20" s="4">
        <v>7218</v>
      </c>
      <c r="D20" s="78">
        <v>3082.7</v>
      </c>
      <c r="E20" s="4">
        <v>3576</v>
      </c>
      <c r="F20" s="4">
        <v>3438</v>
      </c>
      <c r="G20" s="79">
        <v>2.37</v>
      </c>
      <c r="H20" s="4">
        <v>3580</v>
      </c>
      <c r="I20" s="4">
        <v>2705</v>
      </c>
      <c r="J20" s="4">
        <v>285</v>
      </c>
      <c r="K20" s="4">
        <v>325</v>
      </c>
      <c r="L20" s="4">
        <v>190</v>
      </c>
      <c r="M20" s="4">
        <v>55</v>
      </c>
      <c r="N20" s="4">
        <v>25</v>
      </c>
    </row>
    <row r="21" spans="1:14" x14ac:dyDescent="0.25">
      <c r="A21" s="3">
        <v>5410008.0099999998</v>
      </c>
      <c r="B21" s="4">
        <v>5181</v>
      </c>
      <c r="C21" s="4">
        <v>5187</v>
      </c>
      <c r="D21" s="78">
        <v>2321.5</v>
      </c>
      <c r="E21" s="4">
        <v>2140</v>
      </c>
      <c r="F21" s="4">
        <v>2117</v>
      </c>
      <c r="G21" s="79">
        <v>2.23</v>
      </c>
      <c r="H21" s="4">
        <v>2435</v>
      </c>
      <c r="I21" s="4">
        <v>1940</v>
      </c>
      <c r="J21" s="4">
        <v>195</v>
      </c>
      <c r="K21" s="4">
        <v>210</v>
      </c>
      <c r="L21" s="4">
        <v>50</v>
      </c>
      <c r="M21" s="4">
        <v>30</v>
      </c>
      <c r="N21" s="4">
        <v>15</v>
      </c>
    </row>
    <row r="22" spans="1:14" x14ac:dyDescent="0.25">
      <c r="A22" s="3">
        <v>5410008.0199999996</v>
      </c>
      <c r="B22" s="4">
        <v>3342</v>
      </c>
      <c r="C22" s="4">
        <v>3284</v>
      </c>
      <c r="D22" s="78">
        <v>2743.2</v>
      </c>
      <c r="E22" s="4">
        <v>1235</v>
      </c>
      <c r="F22" s="4">
        <v>1228</v>
      </c>
      <c r="G22" s="79">
        <v>1.22</v>
      </c>
      <c r="H22" s="4">
        <v>1535</v>
      </c>
      <c r="I22" s="4">
        <v>1265</v>
      </c>
      <c r="J22" s="4">
        <v>105</v>
      </c>
      <c r="K22" s="4">
        <v>115</v>
      </c>
      <c r="L22" s="4">
        <v>30</v>
      </c>
      <c r="M22" s="4">
        <v>0</v>
      </c>
      <c r="N22" s="4">
        <v>15</v>
      </c>
    </row>
    <row r="23" spans="1:14" x14ac:dyDescent="0.25">
      <c r="A23" s="3">
        <v>5410008.04</v>
      </c>
      <c r="B23" s="4">
        <v>4275</v>
      </c>
      <c r="C23" s="4">
        <v>4414</v>
      </c>
      <c r="D23" s="78">
        <v>2451.8000000000002</v>
      </c>
      <c r="E23" s="4">
        <v>1475</v>
      </c>
      <c r="F23" s="4">
        <v>1472</v>
      </c>
      <c r="G23" s="79">
        <v>1.74</v>
      </c>
      <c r="H23" s="4">
        <v>2290</v>
      </c>
      <c r="I23" s="4">
        <v>1940</v>
      </c>
      <c r="J23" s="4">
        <v>195</v>
      </c>
      <c r="K23" s="4">
        <v>115</v>
      </c>
      <c r="L23" s="4">
        <v>20</v>
      </c>
      <c r="M23" s="4">
        <v>10</v>
      </c>
      <c r="N23" s="4">
        <v>10</v>
      </c>
    </row>
    <row r="24" spans="1:14" x14ac:dyDescent="0.25">
      <c r="A24" s="3">
        <v>5410008.0499999998</v>
      </c>
      <c r="B24" s="4">
        <v>3270</v>
      </c>
      <c r="C24" s="4">
        <v>3510</v>
      </c>
      <c r="D24" s="78">
        <v>3644.7</v>
      </c>
      <c r="E24" s="4">
        <v>1124</v>
      </c>
      <c r="F24" s="4">
        <v>1118</v>
      </c>
      <c r="G24" s="79">
        <v>0.9</v>
      </c>
      <c r="H24" s="4">
        <v>1765</v>
      </c>
      <c r="I24" s="4">
        <v>1535</v>
      </c>
      <c r="J24" s="4">
        <v>115</v>
      </c>
      <c r="K24" s="4">
        <v>80</v>
      </c>
      <c r="L24" s="4">
        <v>10</v>
      </c>
      <c r="M24" s="4">
        <v>20</v>
      </c>
      <c r="N24" s="4">
        <v>0</v>
      </c>
    </row>
    <row r="25" spans="1:14" x14ac:dyDescent="0.25">
      <c r="A25" s="3">
        <v>5410008.0599999996</v>
      </c>
      <c r="B25" s="4">
        <v>3546</v>
      </c>
      <c r="C25" s="4">
        <v>3610</v>
      </c>
      <c r="D25" s="78">
        <v>3341.8</v>
      </c>
      <c r="E25" s="4">
        <v>1137</v>
      </c>
      <c r="F25" s="4">
        <v>1132</v>
      </c>
      <c r="G25" s="79">
        <v>1.06</v>
      </c>
      <c r="H25" s="4">
        <v>1520</v>
      </c>
      <c r="I25" s="4">
        <v>1295</v>
      </c>
      <c r="J25" s="4">
        <v>75</v>
      </c>
      <c r="K25" s="4">
        <v>110</v>
      </c>
      <c r="L25" s="4">
        <v>30</v>
      </c>
      <c r="M25" s="4">
        <v>10</v>
      </c>
      <c r="N25" s="4">
        <v>0</v>
      </c>
    </row>
    <row r="26" spans="1:14" x14ac:dyDescent="0.25">
      <c r="A26" s="3">
        <v>5410009.0099999998</v>
      </c>
      <c r="B26" s="4">
        <v>6325</v>
      </c>
      <c r="C26" s="4">
        <v>6451</v>
      </c>
      <c r="D26" s="78">
        <v>4512.7</v>
      </c>
      <c r="E26" s="4">
        <v>2733</v>
      </c>
      <c r="F26" s="4">
        <v>2675</v>
      </c>
      <c r="G26" s="79">
        <v>1.4</v>
      </c>
      <c r="H26" s="4">
        <v>2800</v>
      </c>
      <c r="I26" s="4">
        <v>2000</v>
      </c>
      <c r="J26" s="4">
        <v>230</v>
      </c>
      <c r="K26" s="4">
        <v>445</v>
      </c>
      <c r="L26" s="4">
        <v>95</v>
      </c>
      <c r="M26" s="4">
        <v>15</v>
      </c>
      <c r="N26" s="4">
        <v>20</v>
      </c>
    </row>
    <row r="27" spans="1:14" x14ac:dyDescent="0.25">
      <c r="A27" s="3">
        <v>5410009.0199999996</v>
      </c>
      <c r="B27" s="4">
        <v>6350</v>
      </c>
      <c r="C27" s="4">
        <v>6471</v>
      </c>
      <c r="D27" s="78">
        <v>4974.8999999999996</v>
      </c>
      <c r="E27" s="4">
        <v>2675</v>
      </c>
      <c r="F27" s="4">
        <v>2559</v>
      </c>
      <c r="G27" s="79">
        <v>1.28</v>
      </c>
      <c r="H27" s="4">
        <v>2730</v>
      </c>
      <c r="I27" s="4">
        <v>1975</v>
      </c>
      <c r="J27" s="4">
        <v>235</v>
      </c>
      <c r="K27" s="4">
        <v>350</v>
      </c>
      <c r="L27" s="4">
        <v>150</v>
      </c>
      <c r="M27" s="4">
        <v>15</v>
      </c>
      <c r="N27" s="4">
        <v>10</v>
      </c>
    </row>
    <row r="28" spans="1:14" x14ac:dyDescent="0.25">
      <c r="A28" s="3">
        <v>5410009.04</v>
      </c>
      <c r="B28" s="4">
        <v>5820</v>
      </c>
      <c r="C28" s="4">
        <v>5396</v>
      </c>
      <c r="D28" s="78">
        <v>1521.3</v>
      </c>
      <c r="E28" s="4">
        <v>1857</v>
      </c>
      <c r="F28" s="4">
        <v>1810</v>
      </c>
      <c r="G28" s="79">
        <v>3.83</v>
      </c>
      <c r="H28" s="4">
        <v>3015</v>
      </c>
      <c r="I28" s="4">
        <v>2520</v>
      </c>
      <c r="J28" s="4">
        <v>245</v>
      </c>
      <c r="K28" s="4">
        <v>160</v>
      </c>
      <c r="L28" s="4">
        <v>65</v>
      </c>
      <c r="M28" s="4">
        <v>30</v>
      </c>
      <c r="N28" s="4">
        <v>0</v>
      </c>
    </row>
    <row r="29" spans="1:14" x14ac:dyDescent="0.25">
      <c r="A29" s="3">
        <v>5410009.0499999998</v>
      </c>
      <c r="B29" s="4">
        <v>6212</v>
      </c>
      <c r="C29" s="4">
        <v>6106</v>
      </c>
      <c r="D29" s="78">
        <v>4293.3</v>
      </c>
      <c r="E29" s="4">
        <v>2069</v>
      </c>
      <c r="F29" s="4">
        <v>2043</v>
      </c>
      <c r="G29" s="79">
        <v>1.45</v>
      </c>
      <c r="H29" s="4">
        <v>3205</v>
      </c>
      <c r="I29" s="4">
        <v>2655</v>
      </c>
      <c r="J29" s="4">
        <v>265</v>
      </c>
      <c r="K29" s="4">
        <v>190</v>
      </c>
      <c r="L29" s="4">
        <v>55</v>
      </c>
      <c r="M29" s="4">
        <v>25</v>
      </c>
      <c r="N29" s="4">
        <v>20</v>
      </c>
    </row>
    <row r="30" spans="1:14" x14ac:dyDescent="0.25">
      <c r="A30" s="3">
        <v>5410010</v>
      </c>
      <c r="B30" s="4">
        <v>5581</v>
      </c>
      <c r="C30" s="4">
        <v>5375</v>
      </c>
      <c r="D30" s="78">
        <v>3741.1</v>
      </c>
      <c r="E30" s="4">
        <v>2802</v>
      </c>
      <c r="F30" s="4">
        <v>2705</v>
      </c>
      <c r="G30" s="79">
        <v>1.49</v>
      </c>
      <c r="H30" s="4">
        <v>2555</v>
      </c>
      <c r="I30" s="4">
        <v>1705</v>
      </c>
      <c r="J30" s="4">
        <v>165</v>
      </c>
      <c r="K30" s="4">
        <v>285</v>
      </c>
      <c r="L30" s="4">
        <v>285</v>
      </c>
      <c r="M30" s="4">
        <v>70</v>
      </c>
      <c r="N30" s="4">
        <v>45</v>
      </c>
    </row>
    <row r="31" spans="1:14" x14ac:dyDescent="0.25">
      <c r="A31" s="3">
        <v>5410011</v>
      </c>
      <c r="B31" s="4">
        <v>4537</v>
      </c>
      <c r="C31" s="4">
        <v>4148</v>
      </c>
      <c r="D31" s="78">
        <v>2666.2</v>
      </c>
      <c r="E31" s="4">
        <v>2589</v>
      </c>
      <c r="F31" s="4">
        <v>2380</v>
      </c>
      <c r="G31" s="79">
        <v>1.7</v>
      </c>
      <c r="H31" s="4">
        <v>2280</v>
      </c>
      <c r="I31" s="4">
        <v>1415</v>
      </c>
      <c r="J31" s="4">
        <v>200</v>
      </c>
      <c r="K31" s="4">
        <v>325</v>
      </c>
      <c r="L31" s="4">
        <v>265</v>
      </c>
      <c r="M31" s="4">
        <v>50</v>
      </c>
      <c r="N31" s="4">
        <v>20</v>
      </c>
    </row>
    <row r="32" spans="1:14" x14ac:dyDescent="0.25">
      <c r="A32" s="3">
        <v>5410012</v>
      </c>
      <c r="B32" s="4">
        <v>2203</v>
      </c>
      <c r="C32" s="4">
        <v>2214</v>
      </c>
      <c r="D32" s="78">
        <v>2821.5</v>
      </c>
      <c r="E32" s="4">
        <v>1164</v>
      </c>
      <c r="F32" s="4">
        <v>1115</v>
      </c>
      <c r="G32" s="79">
        <v>0.78</v>
      </c>
      <c r="H32" s="4">
        <v>1040</v>
      </c>
      <c r="I32" s="4">
        <v>725</v>
      </c>
      <c r="J32" s="4">
        <v>80</v>
      </c>
      <c r="K32" s="4">
        <v>85</v>
      </c>
      <c r="L32" s="4">
        <v>115</v>
      </c>
      <c r="M32" s="4">
        <v>30</v>
      </c>
      <c r="N32" s="4">
        <v>10</v>
      </c>
    </row>
    <row r="33" spans="1:14" x14ac:dyDescent="0.25">
      <c r="A33" s="3">
        <v>5410013</v>
      </c>
      <c r="B33" s="4">
        <v>3315</v>
      </c>
      <c r="C33" s="4">
        <v>3354</v>
      </c>
      <c r="D33" s="78">
        <v>2221.6999999999998</v>
      </c>
      <c r="E33" s="4">
        <v>1500</v>
      </c>
      <c r="F33" s="4">
        <v>1461</v>
      </c>
      <c r="G33" s="79">
        <v>1.49</v>
      </c>
      <c r="H33" s="4">
        <v>1745</v>
      </c>
      <c r="I33" s="4">
        <v>1315</v>
      </c>
      <c r="J33" s="4">
        <v>120</v>
      </c>
      <c r="K33" s="4">
        <v>125</v>
      </c>
      <c r="L33" s="4">
        <v>140</v>
      </c>
      <c r="M33" s="4">
        <v>30</v>
      </c>
      <c r="N33" s="4">
        <v>15</v>
      </c>
    </row>
    <row r="34" spans="1:14" x14ac:dyDescent="0.25">
      <c r="A34" s="3">
        <v>5410014.0199999996</v>
      </c>
      <c r="B34" s="4">
        <v>4478</v>
      </c>
      <c r="C34" s="4">
        <v>4503</v>
      </c>
      <c r="D34" s="78">
        <v>2757.6</v>
      </c>
      <c r="E34" s="4">
        <v>1868</v>
      </c>
      <c r="F34" s="4">
        <v>1825</v>
      </c>
      <c r="G34" s="79">
        <v>1.62</v>
      </c>
      <c r="H34" s="4">
        <v>2080</v>
      </c>
      <c r="I34" s="4">
        <v>1660</v>
      </c>
      <c r="J34" s="4">
        <v>175</v>
      </c>
      <c r="K34" s="4">
        <v>165</v>
      </c>
      <c r="L34" s="4">
        <v>60</v>
      </c>
      <c r="M34" s="4">
        <v>10</v>
      </c>
      <c r="N34" s="4">
        <v>15</v>
      </c>
    </row>
    <row r="35" spans="1:14" x14ac:dyDescent="0.25">
      <c r="A35" s="3">
        <v>5410014.0300000003</v>
      </c>
      <c r="B35" s="4">
        <v>7264</v>
      </c>
      <c r="C35" s="4">
        <v>7284</v>
      </c>
      <c r="D35" s="78">
        <v>1799.1</v>
      </c>
      <c r="E35" s="4">
        <v>3075</v>
      </c>
      <c r="F35" s="4">
        <v>3043</v>
      </c>
      <c r="G35" s="79">
        <v>4.04</v>
      </c>
      <c r="H35" s="4">
        <v>3520</v>
      </c>
      <c r="I35" s="4">
        <v>3070</v>
      </c>
      <c r="J35" s="4">
        <v>240</v>
      </c>
      <c r="K35" s="4">
        <v>110</v>
      </c>
      <c r="L35" s="4">
        <v>55</v>
      </c>
      <c r="M35" s="4">
        <v>30</v>
      </c>
      <c r="N35" s="4">
        <v>20</v>
      </c>
    </row>
    <row r="36" spans="1:14" x14ac:dyDescent="0.25">
      <c r="A36" s="3">
        <v>5410014.04</v>
      </c>
      <c r="B36" s="4">
        <v>3624</v>
      </c>
      <c r="C36" s="4">
        <v>3551</v>
      </c>
      <c r="D36" s="78">
        <v>2397.6</v>
      </c>
      <c r="E36" s="4">
        <v>1608</v>
      </c>
      <c r="F36" s="4">
        <v>1589</v>
      </c>
      <c r="G36" s="79">
        <v>1.51</v>
      </c>
      <c r="H36" s="4">
        <v>1495</v>
      </c>
      <c r="I36" s="4">
        <v>1165</v>
      </c>
      <c r="J36" s="4">
        <v>115</v>
      </c>
      <c r="K36" s="4">
        <v>140</v>
      </c>
      <c r="L36" s="4">
        <v>45</v>
      </c>
      <c r="M36" s="4">
        <v>20</v>
      </c>
      <c r="N36" s="4">
        <v>20</v>
      </c>
    </row>
    <row r="37" spans="1:14" x14ac:dyDescent="0.25">
      <c r="A37" s="3">
        <v>5410014.0599999996</v>
      </c>
      <c r="B37" s="4">
        <v>5065</v>
      </c>
      <c r="C37" s="4">
        <v>5233</v>
      </c>
      <c r="D37" s="78">
        <v>2680.3</v>
      </c>
      <c r="E37" s="4">
        <v>1774</v>
      </c>
      <c r="F37" s="4">
        <v>1763</v>
      </c>
      <c r="G37" s="79">
        <v>1.89</v>
      </c>
      <c r="H37" s="4">
        <v>2545</v>
      </c>
      <c r="I37" s="4">
        <v>2220</v>
      </c>
      <c r="J37" s="4">
        <v>175</v>
      </c>
      <c r="K37" s="4">
        <v>75</v>
      </c>
      <c r="L37" s="4">
        <v>40</v>
      </c>
      <c r="M37" s="4">
        <v>10</v>
      </c>
      <c r="N37" s="4">
        <v>20</v>
      </c>
    </row>
    <row r="38" spans="1:14" x14ac:dyDescent="0.25">
      <c r="A38" s="3">
        <v>5410014.0700000003</v>
      </c>
      <c r="B38" s="4">
        <v>7760</v>
      </c>
      <c r="C38" s="4">
        <v>5337</v>
      </c>
      <c r="D38" s="78">
        <v>1917.6</v>
      </c>
      <c r="E38" s="4">
        <v>2496</v>
      </c>
      <c r="F38" s="4">
        <v>2461</v>
      </c>
      <c r="G38" s="79">
        <v>4.05</v>
      </c>
      <c r="H38" s="4">
        <v>3940</v>
      </c>
      <c r="I38" s="4">
        <v>3590</v>
      </c>
      <c r="J38" s="4">
        <v>215</v>
      </c>
      <c r="K38" s="4">
        <v>95</v>
      </c>
      <c r="L38" s="4">
        <v>15</v>
      </c>
      <c r="M38" s="4">
        <v>10</v>
      </c>
      <c r="N38" s="4">
        <v>15</v>
      </c>
    </row>
    <row r="39" spans="1:14" x14ac:dyDescent="0.25">
      <c r="A39" s="3">
        <v>5410015</v>
      </c>
      <c r="B39" s="4">
        <v>5085</v>
      </c>
      <c r="C39" s="4">
        <v>5067</v>
      </c>
      <c r="D39" s="78">
        <v>2532.4</v>
      </c>
      <c r="E39" s="4">
        <v>2474</v>
      </c>
      <c r="F39" s="4">
        <v>2403</v>
      </c>
      <c r="G39" s="79">
        <v>2.0099999999999998</v>
      </c>
      <c r="H39" s="4">
        <v>2620</v>
      </c>
      <c r="I39" s="4">
        <v>2095</v>
      </c>
      <c r="J39" s="4">
        <v>170</v>
      </c>
      <c r="K39" s="4">
        <v>140</v>
      </c>
      <c r="L39" s="4">
        <v>135</v>
      </c>
      <c r="M39" s="4">
        <v>40</v>
      </c>
      <c r="N39" s="4">
        <v>40</v>
      </c>
    </row>
    <row r="40" spans="1:14" x14ac:dyDescent="0.25">
      <c r="A40" s="3">
        <v>5410016</v>
      </c>
      <c r="B40" s="4">
        <v>5712</v>
      </c>
      <c r="C40" s="4">
        <v>5596</v>
      </c>
      <c r="D40" s="78">
        <v>3938.5</v>
      </c>
      <c r="E40" s="4">
        <v>3061</v>
      </c>
      <c r="F40" s="4">
        <v>2867</v>
      </c>
      <c r="G40" s="79">
        <v>1.45</v>
      </c>
      <c r="H40" s="4">
        <v>2715</v>
      </c>
      <c r="I40" s="4">
        <v>1835</v>
      </c>
      <c r="J40" s="4">
        <v>105</v>
      </c>
      <c r="K40" s="4">
        <v>260</v>
      </c>
      <c r="L40" s="4">
        <v>415</v>
      </c>
      <c r="M40" s="4">
        <v>80</v>
      </c>
      <c r="N40" s="4">
        <v>20</v>
      </c>
    </row>
    <row r="41" spans="1:14" x14ac:dyDescent="0.25">
      <c r="A41" s="3">
        <v>5410017</v>
      </c>
      <c r="B41" s="4">
        <v>2347</v>
      </c>
      <c r="C41" s="4">
        <v>2146</v>
      </c>
      <c r="D41" s="78">
        <v>3518.7</v>
      </c>
      <c r="E41" s="4">
        <v>1984</v>
      </c>
      <c r="F41" s="4">
        <v>1499</v>
      </c>
      <c r="G41" s="79">
        <v>0.67</v>
      </c>
      <c r="H41" s="4">
        <v>1295</v>
      </c>
      <c r="I41" s="4">
        <v>570</v>
      </c>
      <c r="J41" s="4">
        <v>65</v>
      </c>
      <c r="K41" s="4">
        <v>185</v>
      </c>
      <c r="L41" s="4">
        <v>410</v>
      </c>
      <c r="M41" s="4">
        <v>55</v>
      </c>
      <c r="N41" s="4">
        <v>0</v>
      </c>
    </row>
    <row r="42" spans="1:14" x14ac:dyDescent="0.25">
      <c r="A42" s="3">
        <v>5410018</v>
      </c>
      <c r="B42" s="4">
        <v>2335</v>
      </c>
      <c r="C42" s="4">
        <v>2159</v>
      </c>
      <c r="D42" s="78">
        <v>2091.5</v>
      </c>
      <c r="E42" s="4">
        <v>1091</v>
      </c>
      <c r="F42" s="4">
        <v>1053</v>
      </c>
      <c r="G42" s="79">
        <v>1.1200000000000001</v>
      </c>
      <c r="H42" s="4">
        <v>1050</v>
      </c>
      <c r="I42" s="4">
        <v>705</v>
      </c>
      <c r="J42" s="4">
        <v>95</v>
      </c>
      <c r="K42" s="4">
        <v>115</v>
      </c>
      <c r="L42" s="4">
        <v>100</v>
      </c>
      <c r="M42" s="4">
        <v>25</v>
      </c>
      <c r="N42" s="4">
        <v>0</v>
      </c>
    </row>
    <row r="43" spans="1:14" x14ac:dyDescent="0.25">
      <c r="A43" s="3">
        <v>5410019</v>
      </c>
      <c r="B43" s="4">
        <v>4002</v>
      </c>
      <c r="C43" s="4">
        <v>3815</v>
      </c>
      <c r="D43" s="78">
        <v>2267.6</v>
      </c>
      <c r="E43" s="4">
        <v>1897</v>
      </c>
      <c r="F43" s="4">
        <v>1806</v>
      </c>
      <c r="G43" s="79">
        <v>1.76</v>
      </c>
      <c r="H43" s="4">
        <v>1870</v>
      </c>
      <c r="I43" s="4">
        <v>1395</v>
      </c>
      <c r="J43" s="4">
        <v>135</v>
      </c>
      <c r="K43" s="4">
        <v>135</v>
      </c>
      <c r="L43" s="4">
        <v>130</v>
      </c>
      <c r="M43" s="4">
        <v>60</v>
      </c>
      <c r="N43" s="4">
        <v>10</v>
      </c>
    </row>
    <row r="44" spans="1:14" x14ac:dyDescent="0.25">
      <c r="A44" s="3">
        <v>5410020</v>
      </c>
      <c r="B44" s="4">
        <v>2449</v>
      </c>
      <c r="C44" s="4">
        <v>2470</v>
      </c>
      <c r="D44" s="78">
        <v>2924.5</v>
      </c>
      <c r="E44" s="4">
        <v>1321</v>
      </c>
      <c r="F44" s="4">
        <v>1260</v>
      </c>
      <c r="G44" s="79">
        <v>0.84</v>
      </c>
      <c r="H44" s="4">
        <v>1355</v>
      </c>
      <c r="I44" s="4">
        <v>755</v>
      </c>
      <c r="J44" s="4">
        <v>45</v>
      </c>
      <c r="K44" s="4">
        <v>190</v>
      </c>
      <c r="L44" s="4">
        <v>280</v>
      </c>
      <c r="M44" s="4">
        <v>55</v>
      </c>
      <c r="N44" s="4">
        <v>20</v>
      </c>
    </row>
    <row r="45" spans="1:14" x14ac:dyDescent="0.25">
      <c r="A45" s="3">
        <v>5410021</v>
      </c>
      <c r="B45" s="4">
        <v>4450</v>
      </c>
      <c r="C45" s="4">
        <v>4419</v>
      </c>
      <c r="D45" s="78">
        <v>2966.3</v>
      </c>
      <c r="E45" s="4">
        <v>2308</v>
      </c>
      <c r="F45" s="4">
        <v>2118</v>
      </c>
      <c r="G45" s="79">
        <v>1.5</v>
      </c>
      <c r="H45" s="4">
        <v>2325</v>
      </c>
      <c r="I45" s="4">
        <v>1700</v>
      </c>
      <c r="J45" s="4">
        <v>175</v>
      </c>
      <c r="K45" s="4">
        <v>165</v>
      </c>
      <c r="L45" s="4">
        <v>225</v>
      </c>
      <c r="M45" s="4">
        <v>45</v>
      </c>
      <c r="N45" s="4">
        <v>10</v>
      </c>
    </row>
    <row r="46" spans="1:14" x14ac:dyDescent="0.25">
      <c r="A46" s="3">
        <v>5410022</v>
      </c>
      <c r="B46" s="4">
        <v>977</v>
      </c>
      <c r="C46" s="4">
        <v>995</v>
      </c>
      <c r="D46" s="78">
        <v>206.9</v>
      </c>
      <c r="E46" s="4">
        <v>493</v>
      </c>
      <c r="F46" s="4">
        <v>468</v>
      </c>
      <c r="G46" s="79">
        <v>4.72</v>
      </c>
      <c r="H46" s="4">
        <v>595</v>
      </c>
      <c r="I46" s="4">
        <v>460</v>
      </c>
      <c r="J46" s="4">
        <v>40</v>
      </c>
      <c r="K46" s="4">
        <v>50</v>
      </c>
      <c r="L46" s="4">
        <v>40</v>
      </c>
      <c r="M46" s="4">
        <v>10</v>
      </c>
      <c r="N46" s="4">
        <v>0</v>
      </c>
    </row>
    <row r="47" spans="1:14" x14ac:dyDescent="0.25">
      <c r="A47" s="3">
        <v>5410023</v>
      </c>
      <c r="B47" s="4">
        <v>3423</v>
      </c>
      <c r="C47" s="4">
        <v>3349</v>
      </c>
      <c r="D47" s="78">
        <v>2525.1</v>
      </c>
      <c r="E47" s="4">
        <v>1774</v>
      </c>
      <c r="F47" s="4">
        <v>1724</v>
      </c>
      <c r="G47" s="79">
        <v>1.36</v>
      </c>
      <c r="H47" s="4">
        <v>1695</v>
      </c>
      <c r="I47" s="4">
        <v>1365</v>
      </c>
      <c r="J47" s="4">
        <v>115</v>
      </c>
      <c r="K47" s="4">
        <v>115</v>
      </c>
      <c r="L47" s="4">
        <v>50</v>
      </c>
      <c r="M47" s="4">
        <v>20</v>
      </c>
      <c r="N47" s="4">
        <v>30</v>
      </c>
    </row>
    <row r="48" spans="1:14" x14ac:dyDescent="0.25">
      <c r="A48" s="3">
        <v>5410024</v>
      </c>
      <c r="B48" s="4">
        <v>5143</v>
      </c>
      <c r="C48" s="4">
        <v>4397</v>
      </c>
      <c r="D48" s="78">
        <v>906.7</v>
      </c>
      <c r="E48" s="4">
        <v>1895</v>
      </c>
      <c r="F48" s="4">
        <v>1818</v>
      </c>
      <c r="G48" s="79">
        <v>5.67</v>
      </c>
      <c r="H48" s="4">
        <v>2585</v>
      </c>
      <c r="I48" s="4">
        <v>2295</v>
      </c>
      <c r="J48" s="4">
        <v>90</v>
      </c>
      <c r="K48" s="4">
        <v>70</v>
      </c>
      <c r="L48" s="4">
        <v>65</v>
      </c>
      <c r="M48" s="4">
        <v>45</v>
      </c>
      <c r="N48" s="4">
        <v>20</v>
      </c>
    </row>
    <row r="49" spans="1:14" x14ac:dyDescent="0.25">
      <c r="A49" s="3">
        <v>5410025</v>
      </c>
      <c r="B49" s="4">
        <v>2932</v>
      </c>
      <c r="C49" s="4">
        <v>2667</v>
      </c>
      <c r="D49" s="78">
        <v>421.3</v>
      </c>
      <c r="E49" s="4">
        <v>1004</v>
      </c>
      <c r="F49" s="4">
        <v>989</v>
      </c>
      <c r="G49" s="79">
        <v>6.96</v>
      </c>
      <c r="H49" s="4">
        <v>1400</v>
      </c>
      <c r="I49" s="4">
        <v>1265</v>
      </c>
      <c r="J49" s="4">
        <v>75</v>
      </c>
      <c r="K49" s="4">
        <v>20</v>
      </c>
      <c r="L49" s="4">
        <v>20</v>
      </c>
      <c r="M49" s="4">
        <v>10</v>
      </c>
      <c r="N49" s="4">
        <v>15</v>
      </c>
    </row>
    <row r="50" spans="1:14" x14ac:dyDescent="0.25">
      <c r="A50" s="3">
        <v>5410100</v>
      </c>
      <c r="B50" s="4">
        <v>5419</v>
      </c>
      <c r="C50" s="4">
        <v>5405</v>
      </c>
      <c r="D50" s="78">
        <v>2205.6999999999998</v>
      </c>
      <c r="E50" s="4">
        <v>2439</v>
      </c>
      <c r="F50" s="4">
        <v>2230</v>
      </c>
      <c r="G50" s="79">
        <v>2.46</v>
      </c>
      <c r="H50" s="4">
        <v>2490</v>
      </c>
      <c r="I50" s="4">
        <v>1705</v>
      </c>
      <c r="J50" s="4">
        <v>110</v>
      </c>
      <c r="K50" s="4">
        <v>220</v>
      </c>
      <c r="L50" s="4">
        <v>280</v>
      </c>
      <c r="M50" s="4">
        <v>150</v>
      </c>
      <c r="N50" s="4">
        <v>25</v>
      </c>
    </row>
    <row r="51" spans="1:14" x14ac:dyDescent="0.25">
      <c r="A51" s="3">
        <v>5410101.0099999998</v>
      </c>
      <c r="B51" s="4">
        <v>4132</v>
      </c>
      <c r="C51" s="4">
        <v>3786</v>
      </c>
      <c r="D51" s="78">
        <v>2732.3</v>
      </c>
      <c r="E51" s="4">
        <v>2215</v>
      </c>
      <c r="F51" s="4">
        <v>1806</v>
      </c>
      <c r="G51" s="79">
        <v>1.51</v>
      </c>
      <c r="H51" s="4">
        <v>1480</v>
      </c>
      <c r="I51" s="4">
        <v>935</v>
      </c>
      <c r="J51" s="4">
        <v>90</v>
      </c>
      <c r="K51" s="4">
        <v>265</v>
      </c>
      <c r="L51" s="4">
        <v>115</v>
      </c>
      <c r="M51" s="4">
        <v>40</v>
      </c>
      <c r="N51" s="4">
        <v>35</v>
      </c>
    </row>
    <row r="52" spans="1:14" x14ac:dyDescent="0.25">
      <c r="A52" s="3">
        <v>5410101.0199999996</v>
      </c>
      <c r="B52" s="4">
        <v>148</v>
      </c>
      <c r="C52" s="4">
        <v>481</v>
      </c>
      <c r="D52" s="78">
        <v>38.799999999999997</v>
      </c>
      <c r="E52" s="4">
        <v>54</v>
      </c>
      <c r="F52" s="4">
        <v>51</v>
      </c>
      <c r="G52" s="79">
        <v>3.82</v>
      </c>
      <c r="H52" s="4">
        <v>85</v>
      </c>
      <c r="I52" s="4">
        <v>70</v>
      </c>
      <c r="J52" s="4">
        <v>0</v>
      </c>
      <c r="K52" s="4">
        <v>10</v>
      </c>
      <c r="L52" s="4">
        <v>0</v>
      </c>
      <c r="M52" s="4">
        <v>10</v>
      </c>
      <c r="N52" s="4">
        <v>0</v>
      </c>
    </row>
    <row r="53" spans="1:14" x14ac:dyDescent="0.25">
      <c r="A53" s="3">
        <v>5410101.0300000003</v>
      </c>
      <c r="B53" s="4">
        <v>6134</v>
      </c>
      <c r="C53" s="4">
        <v>5912</v>
      </c>
      <c r="D53" s="78">
        <v>3191.6</v>
      </c>
      <c r="E53" s="4">
        <v>2715</v>
      </c>
      <c r="F53" s="4">
        <v>2538</v>
      </c>
      <c r="G53" s="79">
        <v>1.92</v>
      </c>
      <c r="H53" s="4">
        <v>2875</v>
      </c>
      <c r="I53" s="4">
        <v>2100</v>
      </c>
      <c r="J53" s="4">
        <v>190</v>
      </c>
      <c r="K53" s="4">
        <v>290</v>
      </c>
      <c r="L53" s="4">
        <v>175</v>
      </c>
      <c r="M53" s="4">
        <v>85</v>
      </c>
      <c r="N53" s="4">
        <v>40</v>
      </c>
    </row>
    <row r="54" spans="1:14" x14ac:dyDescent="0.25">
      <c r="A54" s="3">
        <v>5410101.04</v>
      </c>
      <c r="B54" s="4">
        <v>3490</v>
      </c>
      <c r="C54" s="4">
        <v>3652</v>
      </c>
      <c r="D54" s="78">
        <v>2086.1999999999998</v>
      </c>
      <c r="E54" s="4">
        <v>1413</v>
      </c>
      <c r="F54" s="4">
        <v>1268</v>
      </c>
      <c r="G54" s="79">
        <v>1.67</v>
      </c>
      <c r="H54" s="4">
        <v>1395</v>
      </c>
      <c r="I54" s="4">
        <v>1005</v>
      </c>
      <c r="J54" s="4">
        <v>85</v>
      </c>
      <c r="K54" s="4">
        <v>50</v>
      </c>
      <c r="L54" s="4">
        <v>170</v>
      </c>
      <c r="M54" s="4">
        <v>75</v>
      </c>
      <c r="N54" s="4">
        <v>10</v>
      </c>
    </row>
    <row r="55" spans="1:14" x14ac:dyDescent="0.25">
      <c r="A55" s="3">
        <v>5410102</v>
      </c>
      <c r="B55" s="4">
        <v>3411</v>
      </c>
      <c r="C55" s="4">
        <v>2670</v>
      </c>
      <c r="D55" s="78">
        <v>3007.7</v>
      </c>
      <c r="E55" s="4">
        <v>2410</v>
      </c>
      <c r="F55" s="4">
        <v>1879</v>
      </c>
      <c r="G55" s="79">
        <v>1.1299999999999999</v>
      </c>
      <c r="H55" s="4">
        <v>1880</v>
      </c>
      <c r="I55" s="4">
        <v>1025</v>
      </c>
      <c r="J55" s="4">
        <v>95</v>
      </c>
      <c r="K55" s="4">
        <v>185</v>
      </c>
      <c r="L55" s="4">
        <v>465</v>
      </c>
      <c r="M55" s="4">
        <v>90</v>
      </c>
      <c r="N55" s="4">
        <v>25</v>
      </c>
    </row>
    <row r="56" spans="1:14" x14ac:dyDescent="0.25">
      <c r="A56" s="3">
        <v>5410103</v>
      </c>
      <c r="B56" s="4">
        <v>3691</v>
      </c>
      <c r="C56" s="4">
        <v>3664</v>
      </c>
      <c r="D56" s="78">
        <v>2665</v>
      </c>
      <c r="E56" s="4">
        <v>1935</v>
      </c>
      <c r="F56" s="4">
        <v>1867</v>
      </c>
      <c r="G56" s="79">
        <v>1.39</v>
      </c>
      <c r="H56" s="4">
        <v>1705</v>
      </c>
      <c r="I56" s="4">
        <v>1095</v>
      </c>
      <c r="J56" s="4">
        <v>95</v>
      </c>
      <c r="K56" s="4">
        <v>160</v>
      </c>
      <c r="L56" s="4">
        <v>230</v>
      </c>
      <c r="M56" s="4">
        <v>85</v>
      </c>
      <c r="N56" s="4">
        <v>40</v>
      </c>
    </row>
    <row r="57" spans="1:14" x14ac:dyDescent="0.25">
      <c r="A57" s="3">
        <v>5410104</v>
      </c>
      <c r="B57" s="4">
        <v>6376</v>
      </c>
      <c r="C57" s="4">
        <v>6129</v>
      </c>
      <c r="D57" s="78">
        <v>2415.8000000000002</v>
      </c>
      <c r="E57" s="4">
        <v>3055</v>
      </c>
      <c r="F57" s="4">
        <v>2877</v>
      </c>
      <c r="G57" s="79">
        <v>2.64</v>
      </c>
      <c r="H57" s="4">
        <v>3150</v>
      </c>
      <c r="I57" s="4">
        <v>2305</v>
      </c>
      <c r="J57" s="4">
        <v>255</v>
      </c>
      <c r="K57" s="4">
        <v>280</v>
      </c>
      <c r="L57" s="4">
        <v>205</v>
      </c>
      <c r="M57" s="4">
        <v>80</v>
      </c>
      <c r="N57" s="4">
        <v>25</v>
      </c>
    </row>
    <row r="58" spans="1:14" x14ac:dyDescent="0.25">
      <c r="A58" s="3">
        <v>5410105</v>
      </c>
      <c r="B58" s="4">
        <v>1272</v>
      </c>
      <c r="C58" s="4">
        <v>1128</v>
      </c>
      <c r="D58" s="78">
        <v>1920.6</v>
      </c>
      <c r="E58" s="4">
        <v>999</v>
      </c>
      <c r="F58" s="4">
        <v>661</v>
      </c>
      <c r="G58" s="79">
        <v>0.66</v>
      </c>
      <c r="H58" s="4">
        <v>580</v>
      </c>
      <c r="I58" s="4">
        <v>325</v>
      </c>
      <c r="J58" s="4">
        <v>35</v>
      </c>
      <c r="K58" s="4">
        <v>70</v>
      </c>
      <c r="L58" s="4">
        <v>125</v>
      </c>
      <c r="M58" s="4">
        <v>20</v>
      </c>
      <c r="N58" s="4">
        <v>10</v>
      </c>
    </row>
    <row r="59" spans="1:14" x14ac:dyDescent="0.25">
      <c r="A59" s="3">
        <v>5410106.0099999998</v>
      </c>
      <c r="B59" s="4">
        <v>3302</v>
      </c>
      <c r="C59" s="4">
        <v>1332</v>
      </c>
      <c r="D59" s="78">
        <v>2113.6999999999998</v>
      </c>
      <c r="E59" s="4">
        <v>3768</v>
      </c>
      <c r="F59" s="4">
        <v>1462</v>
      </c>
      <c r="G59" s="79">
        <v>1.56</v>
      </c>
      <c r="H59" s="4">
        <v>645</v>
      </c>
      <c r="I59" s="4">
        <v>215</v>
      </c>
      <c r="J59" s="4">
        <v>25</v>
      </c>
      <c r="K59" s="4">
        <v>220</v>
      </c>
      <c r="L59" s="4">
        <v>165</v>
      </c>
      <c r="M59" s="4">
        <v>10</v>
      </c>
      <c r="N59" s="4">
        <v>20</v>
      </c>
    </row>
    <row r="60" spans="1:14" x14ac:dyDescent="0.25">
      <c r="A60" s="3">
        <v>5410106.0199999996</v>
      </c>
      <c r="B60" s="4">
        <v>3449</v>
      </c>
      <c r="C60" s="4">
        <v>3230</v>
      </c>
      <c r="D60" s="78">
        <v>2028.8</v>
      </c>
      <c r="E60" s="4">
        <v>2114</v>
      </c>
      <c r="F60" s="4">
        <v>1554</v>
      </c>
      <c r="G60" s="79">
        <v>1.7</v>
      </c>
      <c r="H60" s="4">
        <v>1660</v>
      </c>
      <c r="I60" s="4">
        <v>980</v>
      </c>
      <c r="J60" s="4">
        <v>90</v>
      </c>
      <c r="K60" s="4">
        <v>355</v>
      </c>
      <c r="L60" s="4">
        <v>185</v>
      </c>
      <c r="M60" s="4">
        <v>45</v>
      </c>
      <c r="N60" s="4">
        <v>0</v>
      </c>
    </row>
    <row r="61" spans="1:14" x14ac:dyDescent="0.25">
      <c r="A61" s="3">
        <v>5410106.0300000003</v>
      </c>
      <c r="B61" s="4">
        <v>5</v>
      </c>
      <c r="C61" s="4">
        <v>5</v>
      </c>
      <c r="D61" s="78">
        <v>1.7</v>
      </c>
      <c r="E61" s="4">
        <v>5</v>
      </c>
      <c r="F61" s="4">
        <v>3</v>
      </c>
      <c r="G61" s="79">
        <v>2.9</v>
      </c>
    </row>
    <row r="62" spans="1:14" x14ac:dyDescent="0.25">
      <c r="A62" s="3">
        <v>5410107.0099999998</v>
      </c>
      <c r="B62" s="4">
        <v>4332</v>
      </c>
      <c r="C62" s="4">
        <v>4428</v>
      </c>
      <c r="D62" s="78">
        <v>2078.9</v>
      </c>
      <c r="E62" s="4">
        <v>1711</v>
      </c>
      <c r="F62" s="4">
        <v>1696</v>
      </c>
      <c r="G62" s="79">
        <v>2.08</v>
      </c>
      <c r="H62" s="4">
        <v>2155</v>
      </c>
      <c r="I62" s="4">
        <v>1760</v>
      </c>
      <c r="J62" s="4">
        <v>165</v>
      </c>
      <c r="K62" s="4">
        <v>125</v>
      </c>
      <c r="L62" s="4">
        <v>80</v>
      </c>
      <c r="M62" s="4">
        <v>20</v>
      </c>
      <c r="N62" s="4">
        <v>15</v>
      </c>
    </row>
    <row r="63" spans="1:14" x14ac:dyDescent="0.25">
      <c r="A63" s="3">
        <v>5410107.0199999996</v>
      </c>
      <c r="B63" s="4">
        <v>6170</v>
      </c>
      <c r="C63" s="4">
        <v>5921</v>
      </c>
      <c r="D63" s="78">
        <v>1523.9</v>
      </c>
      <c r="E63" s="4">
        <v>3087</v>
      </c>
      <c r="F63" s="4">
        <v>2653</v>
      </c>
      <c r="G63" s="79">
        <v>4.05</v>
      </c>
      <c r="H63" s="4">
        <v>2745</v>
      </c>
      <c r="I63" s="4">
        <v>2010</v>
      </c>
      <c r="J63" s="4">
        <v>180</v>
      </c>
      <c r="K63" s="4">
        <v>280</v>
      </c>
      <c r="L63" s="4">
        <v>220</v>
      </c>
      <c r="M63" s="4">
        <v>25</v>
      </c>
      <c r="N63" s="4">
        <v>20</v>
      </c>
    </row>
    <row r="64" spans="1:14" x14ac:dyDescent="0.25">
      <c r="A64" s="3">
        <v>5410108.0199999996</v>
      </c>
      <c r="B64" s="4">
        <v>6731</v>
      </c>
      <c r="C64" s="4">
        <v>6401</v>
      </c>
      <c r="D64" s="78">
        <v>2276</v>
      </c>
      <c r="E64" s="4">
        <v>2465</v>
      </c>
      <c r="F64" s="4">
        <v>2446</v>
      </c>
      <c r="G64" s="79">
        <v>2.96</v>
      </c>
      <c r="H64" s="4">
        <v>3705</v>
      </c>
      <c r="I64" s="4">
        <v>3100</v>
      </c>
      <c r="J64" s="4">
        <v>265</v>
      </c>
      <c r="K64" s="4">
        <v>210</v>
      </c>
      <c r="L64" s="4">
        <v>50</v>
      </c>
      <c r="M64" s="4">
        <v>25</v>
      </c>
      <c r="N64" s="4">
        <v>50</v>
      </c>
    </row>
    <row r="65" spans="1:14" x14ac:dyDescent="0.25">
      <c r="A65" s="3">
        <v>5410108.0300000003</v>
      </c>
      <c r="B65" s="4">
        <v>3233</v>
      </c>
      <c r="C65" s="4">
        <v>2819</v>
      </c>
      <c r="D65" s="78">
        <v>470.7</v>
      </c>
      <c r="E65" s="4">
        <v>1104</v>
      </c>
      <c r="F65" s="4">
        <v>1092</v>
      </c>
      <c r="G65" s="79">
        <v>6.87</v>
      </c>
      <c r="H65" s="4">
        <v>1630</v>
      </c>
      <c r="I65" s="4">
        <v>1360</v>
      </c>
      <c r="J65" s="4">
        <v>120</v>
      </c>
      <c r="K65" s="4">
        <v>80</v>
      </c>
      <c r="L65" s="4">
        <v>65</v>
      </c>
      <c r="M65" s="4">
        <v>0</v>
      </c>
      <c r="N65" s="4">
        <v>10</v>
      </c>
    </row>
    <row r="66" spans="1:14" x14ac:dyDescent="0.25">
      <c r="A66" s="3">
        <v>5410108.04</v>
      </c>
      <c r="B66" s="4">
        <v>5385</v>
      </c>
      <c r="C66" s="4">
        <v>5451</v>
      </c>
      <c r="D66" s="78">
        <v>3865.2</v>
      </c>
      <c r="E66" s="4">
        <v>1689</v>
      </c>
      <c r="F66" s="4">
        <v>1684</v>
      </c>
      <c r="G66" s="79">
        <v>1.39</v>
      </c>
      <c r="H66" s="4">
        <v>2635</v>
      </c>
      <c r="I66" s="4">
        <v>2310</v>
      </c>
      <c r="J66" s="4">
        <v>135</v>
      </c>
      <c r="K66" s="4">
        <v>95</v>
      </c>
      <c r="L66" s="4">
        <v>60</v>
      </c>
      <c r="M66" s="4">
        <v>20</v>
      </c>
      <c r="N66" s="4">
        <v>10</v>
      </c>
    </row>
    <row r="67" spans="1:14" x14ac:dyDescent="0.25">
      <c r="A67" s="3">
        <v>5410109.0099999998</v>
      </c>
      <c r="B67" s="4">
        <v>5338</v>
      </c>
      <c r="C67" s="4">
        <v>5594</v>
      </c>
      <c r="D67" s="78">
        <v>3084.8</v>
      </c>
      <c r="E67" s="4">
        <v>2016</v>
      </c>
      <c r="F67" s="4">
        <v>1986</v>
      </c>
      <c r="G67" s="79">
        <v>1.73</v>
      </c>
      <c r="H67" s="4">
        <v>2840</v>
      </c>
      <c r="I67" s="4">
        <v>2420</v>
      </c>
      <c r="J67" s="4">
        <v>155</v>
      </c>
      <c r="K67" s="4">
        <v>70</v>
      </c>
      <c r="L67" s="4">
        <v>110</v>
      </c>
      <c r="M67" s="4">
        <v>60</v>
      </c>
      <c r="N67" s="4">
        <v>30</v>
      </c>
    </row>
    <row r="68" spans="1:14" x14ac:dyDescent="0.25">
      <c r="A68" s="3">
        <v>5410109.0199999996</v>
      </c>
      <c r="B68" s="4">
        <v>6586</v>
      </c>
      <c r="C68" s="4">
        <v>6556</v>
      </c>
      <c r="D68" s="78">
        <v>3479.3</v>
      </c>
      <c r="E68" s="4">
        <v>2291</v>
      </c>
      <c r="F68" s="4">
        <v>2266</v>
      </c>
      <c r="G68" s="79">
        <v>1.89</v>
      </c>
      <c r="H68" s="4">
        <v>3490</v>
      </c>
      <c r="I68" s="4">
        <v>2875</v>
      </c>
      <c r="J68" s="4">
        <v>270</v>
      </c>
      <c r="K68" s="4">
        <v>140</v>
      </c>
      <c r="L68" s="4">
        <v>110</v>
      </c>
      <c r="M68" s="4">
        <v>55</v>
      </c>
      <c r="N68" s="4">
        <v>35</v>
      </c>
    </row>
    <row r="69" spans="1:14" x14ac:dyDescent="0.25">
      <c r="A69" s="3">
        <v>5410109.0499999998</v>
      </c>
      <c r="B69" s="4">
        <v>7342</v>
      </c>
      <c r="C69" s="4">
        <v>7281</v>
      </c>
      <c r="D69" s="78">
        <v>2699.6</v>
      </c>
      <c r="E69" s="4">
        <v>2606</v>
      </c>
      <c r="F69" s="4">
        <v>2579</v>
      </c>
      <c r="G69" s="79">
        <v>2.72</v>
      </c>
      <c r="H69" s="4">
        <v>3055</v>
      </c>
      <c r="I69" s="4">
        <v>2520</v>
      </c>
      <c r="J69" s="4">
        <v>165</v>
      </c>
      <c r="K69" s="4">
        <v>190</v>
      </c>
      <c r="L69" s="4">
        <v>110</v>
      </c>
      <c r="M69" s="4">
        <v>55</v>
      </c>
      <c r="N69" s="4">
        <v>20</v>
      </c>
    </row>
    <row r="70" spans="1:14" x14ac:dyDescent="0.25">
      <c r="A70" s="3">
        <v>5410109.0700000003</v>
      </c>
      <c r="B70" s="4">
        <v>5132</v>
      </c>
      <c r="C70" s="4">
        <v>4269</v>
      </c>
      <c r="D70" s="78">
        <v>1079.4000000000001</v>
      </c>
      <c r="E70" s="4">
        <v>1602</v>
      </c>
      <c r="F70" s="4">
        <v>1579</v>
      </c>
      <c r="G70" s="79">
        <v>4.75</v>
      </c>
      <c r="H70" s="4">
        <v>2385</v>
      </c>
      <c r="I70" s="4">
        <v>1990</v>
      </c>
      <c r="J70" s="4">
        <v>200</v>
      </c>
      <c r="K70" s="4">
        <v>135</v>
      </c>
      <c r="L70" s="4">
        <v>35</v>
      </c>
      <c r="M70" s="4">
        <v>10</v>
      </c>
      <c r="N70" s="4">
        <v>10</v>
      </c>
    </row>
    <row r="71" spans="1:14" x14ac:dyDescent="0.25">
      <c r="A71" s="3">
        <v>5410109.0800000001</v>
      </c>
      <c r="B71" s="4">
        <v>5428</v>
      </c>
      <c r="C71" s="4">
        <v>4693</v>
      </c>
      <c r="D71" s="78">
        <v>1121.9000000000001</v>
      </c>
      <c r="E71" s="4">
        <v>1671</v>
      </c>
      <c r="F71" s="4">
        <v>1628</v>
      </c>
      <c r="G71" s="79">
        <v>4.84</v>
      </c>
      <c r="H71" s="4">
        <v>2255</v>
      </c>
      <c r="I71" s="4">
        <v>1865</v>
      </c>
      <c r="J71" s="4">
        <v>150</v>
      </c>
      <c r="K71" s="4">
        <v>165</v>
      </c>
      <c r="L71" s="4">
        <v>40</v>
      </c>
      <c r="M71" s="4">
        <v>15</v>
      </c>
      <c r="N71" s="4">
        <v>30</v>
      </c>
    </row>
    <row r="72" spans="1:14" x14ac:dyDescent="0.25">
      <c r="A72" s="3">
        <v>5410109.0899999999</v>
      </c>
      <c r="B72" s="4">
        <v>4927</v>
      </c>
      <c r="C72" s="4">
        <v>4373</v>
      </c>
      <c r="D72" s="78">
        <v>852.4</v>
      </c>
      <c r="E72" s="4">
        <v>1644</v>
      </c>
      <c r="F72" s="4">
        <v>1498</v>
      </c>
      <c r="G72" s="79">
        <v>5.78</v>
      </c>
      <c r="H72" s="4">
        <v>2305</v>
      </c>
      <c r="I72" s="4">
        <v>1980</v>
      </c>
      <c r="J72" s="4">
        <v>165</v>
      </c>
      <c r="K72" s="4">
        <v>60</v>
      </c>
      <c r="L72" s="4">
        <v>70</v>
      </c>
      <c r="M72" s="4">
        <v>20</v>
      </c>
      <c r="N72" s="4">
        <v>15</v>
      </c>
    </row>
    <row r="73" spans="1:14" x14ac:dyDescent="0.25">
      <c r="A73" s="3">
        <v>5410109.0999999996</v>
      </c>
      <c r="B73" s="4">
        <v>3553</v>
      </c>
      <c r="C73" s="4">
        <v>3600</v>
      </c>
      <c r="D73" s="78">
        <v>2235.3000000000002</v>
      </c>
      <c r="E73" s="4">
        <v>1088</v>
      </c>
      <c r="F73" s="4">
        <v>1078</v>
      </c>
      <c r="G73" s="79">
        <v>1.59</v>
      </c>
      <c r="H73" s="4">
        <v>1695</v>
      </c>
      <c r="I73" s="4">
        <v>1400</v>
      </c>
      <c r="J73" s="4">
        <v>170</v>
      </c>
      <c r="K73" s="4">
        <v>75</v>
      </c>
      <c r="L73" s="4">
        <v>25</v>
      </c>
      <c r="M73" s="4">
        <v>10</v>
      </c>
      <c r="N73" s="4">
        <v>0</v>
      </c>
    </row>
    <row r="74" spans="1:14" x14ac:dyDescent="0.25">
      <c r="A74" s="3">
        <v>5410110</v>
      </c>
      <c r="B74" s="4">
        <v>5692</v>
      </c>
      <c r="C74" s="4">
        <v>4310</v>
      </c>
      <c r="D74" s="78">
        <v>57.2</v>
      </c>
      <c r="E74" s="4">
        <v>1915</v>
      </c>
      <c r="F74" s="4">
        <v>1893</v>
      </c>
      <c r="G74" s="79">
        <v>99.51</v>
      </c>
      <c r="H74" s="4">
        <v>2950</v>
      </c>
      <c r="I74" s="4">
        <v>2720</v>
      </c>
      <c r="J74" s="4">
        <v>125</v>
      </c>
      <c r="K74" s="4">
        <v>25</v>
      </c>
      <c r="L74" s="4">
        <v>70</v>
      </c>
      <c r="M74" s="4">
        <v>0</v>
      </c>
      <c r="N74" s="4">
        <v>10</v>
      </c>
    </row>
    <row r="75" spans="1:14" x14ac:dyDescent="0.25">
      <c r="A75" s="3">
        <v>5410111.0300000003</v>
      </c>
      <c r="B75" s="4">
        <v>7784</v>
      </c>
      <c r="C75" s="4">
        <v>7549</v>
      </c>
      <c r="D75" s="78">
        <v>469.8</v>
      </c>
      <c r="E75" s="4">
        <v>2776</v>
      </c>
      <c r="F75" s="4">
        <v>2755</v>
      </c>
      <c r="G75" s="79">
        <v>16.57</v>
      </c>
      <c r="H75" s="4">
        <v>3735</v>
      </c>
      <c r="I75" s="4">
        <v>3165</v>
      </c>
      <c r="J75" s="4">
        <v>190</v>
      </c>
      <c r="K75" s="4">
        <v>25</v>
      </c>
      <c r="L75" s="4">
        <v>290</v>
      </c>
      <c r="M75" s="4">
        <v>45</v>
      </c>
      <c r="N75" s="4">
        <v>10</v>
      </c>
    </row>
    <row r="76" spans="1:14" x14ac:dyDescent="0.25">
      <c r="A76" s="3">
        <v>5410111.04</v>
      </c>
      <c r="B76" s="4">
        <v>2838</v>
      </c>
      <c r="C76" s="4">
        <v>2802</v>
      </c>
      <c r="D76" s="78">
        <v>144</v>
      </c>
      <c r="E76" s="4">
        <v>1240</v>
      </c>
      <c r="F76" s="4">
        <v>1206</v>
      </c>
      <c r="G76" s="79">
        <v>19.7</v>
      </c>
      <c r="H76" s="4">
        <v>1485</v>
      </c>
      <c r="I76" s="4">
        <v>1130</v>
      </c>
      <c r="J76" s="4">
        <v>65</v>
      </c>
      <c r="K76" s="4">
        <v>25</v>
      </c>
      <c r="L76" s="4">
        <v>215</v>
      </c>
      <c r="M76" s="4">
        <v>25</v>
      </c>
      <c r="N76" s="4">
        <v>20</v>
      </c>
    </row>
    <row r="77" spans="1:14" x14ac:dyDescent="0.25">
      <c r="A77" s="3">
        <v>5410111.0499999998</v>
      </c>
      <c r="B77" s="4">
        <v>4582</v>
      </c>
      <c r="C77" s="4">
        <v>4374</v>
      </c>
      <c r="D77" s="78">
        <v>70.400000000000006</v>
      </c>
      <c r="E77" s="4">
        <v>1551</v>
      </c>
      <c r="F77" s="4">
        <v>1522</v>
      </c>
      <c r="G77" s="79">
        <v>65.09</v>
      </c>
      <c r="H77" s="4">
        <v>1840</v>
      </c>
      <c r="I77" s="4">
        <v>1495</v>
      </c>
      <c r="J77" s="4">
        <v>95</v>
      </c>
      <c r="K77" s="4">
        <v>10</v>
      </c>
      <c r="L77" s="4">
        <v>145</v>
      </c>
      <c r="M77" s="4">
        <v>30</v>
      </c>
      <c r="N77" s="4">
        <v>60</v>
      </c>
    </row>
    <row r="78" spans="1:14" x14ac:dyDescent="0.25">
      <c r="A78" s="3">
        <v>5410111.0700000003</v>
      </c>
      <c r="B78" s="4">
        <v>2692</v>
      </c>
      <c r="C78" s="4">
        <v>2650</v>
      </c>
      <c r="D78" s="78">
        <v>24.8</v>
      </c>
      <c r="E78" s="4">
        <v>774</v>
      </c>
      <c r="F78" s="4">
        <v>762</v>
      </c>
      <c r="G78" s="79">
        <v>108.61</v>
      </c>
      <c r="H78" s="4">
        <v>895</v>
      </c>
      <c r="I78" s="4">
        <v>750</v>
      </c>
      <c r="J78" s="4">
        <v>45</v>
      </c>
      <c r="K78" s="4">
        <v>10</v>
      </c>
      <c r="L78" s="4">
        <v>45</v>
      </c>
      <c r="M78" s="4">
        <v>40</v>
      </c>
      <c r="N78" s="4">
        <v>15</v>
      </c>
    </row>
    <row r="79" spans="1:14" x14ac:dyDescent="0.25">
      <c r="A79" s="3">
        <v>5410111.0800000001</v>
      </c>
      <c r="B79" s="4">
        <v>1418</v>
      </c>
      <c r="C79" s="4">
        <v>1460</v>
      </c>
      <c r="D79" s="78">
        <v>85.1</v>
      </c>
      <c r="E79" s="4">
        <v>485</v>
      </c>
      <c r="F79" s="4">
        <v>473</v>
      </c>
      <c r="G79" s="79">
        <v>16.670000000000002</v>
      </c>
      <c r="H79" s="4">
        <v>560</v>
      </c>
      <c r="I79" s="4">
        <v>480</v>
      </c>
      <c r="J79" s="4">
        <v>35</v>
      </c>
      <c r="K79" s="4">
        <v>10</v>
      </c>
      <c r="L79" s="4">
        <v>10</v>
      </c>
      <c r="M79" s="4">
        <v>10</v>
      </c>
      <c r="N79" s="4">
        <v>25</v>
      </c>
    </row>
    <row r="80" spans="1:14" x14ac:dyDescent="0.25">
      <c r="A80" s="3">
        <v>5410120.0099999998</v>
      </c>
      <c r="B80" s="4">
        <v>8460</v>
      </c>
      <c r="C80" s="4">
        <v>8401</v>
      </c>
      <c r="D80" s="78">
        <v>2807.1</v>
      </c>
      <c r="E80" s="4">
        <v>2814</v>
      </c>
      <c r="F80" s="4">
        <v>2790</v>
      </c>
      <c r="G80" s="79">
        <v>3.01</v>
      </c>
      <c r="H80" s="4">
        <v>4045</v>
      </c>
      <c r="I80" s="4">
        <v>3435</v>
      </c>
      <c r="J80" s="4">
        <v>315</v>
      </c>
      <c r="K80" s="4">
        <v>170</v>
      </c>
      <c r="L80" s="4">
        <v>75</v>
      </c>
      <c r="M80" s="4">
        <v>20</v>
      </c>
      <c r="N80" s="4">
        <v>30</v>
      </c>
    </row>
    <row r="81" spans="1:14" x14ac:dyDescent="0.25">
      <c r="A81" s="3">
        <v>5410120.0199999996</v>
      </c>
      <c r="B81" s="4">
        <v>7356</v>
      </c>
      <c r="C81" s="4">
        <v>7231</v>
      </c>
      <c r="D81" s="78">
        <v>3881.6</v>
      </c>
      <c r="E81" s="4">
        <v>2741</v>
      </c>
      <c r="F81" s="4">
        <v>2711</v>
      </c>
      <c r="G81" s="79">
        <v>1.9</v>
      </c>
      <c r="H81" s="4">
        <v>3710</v>
      </c>
      <c r="I81" s="4">
        <v>3075</v>
      </c>
      <c r="J81" s="4">
        <v>315</v>
      </c>
      <c r="K81" s="4">
        <v>195</v>
      </c>
      <c r="L81" s="4">
        <v>70</v>
      </c>
      <c r="M81" s="4">
        <v>15</v>
      </c>
      <c r="N81" s="4">
        <v>40</v>
      </c>
    </row>
    <row r="82" spans="1:14" x14ac:dyDescent="0.25">
      <c r="A82" s="3">
        <v>5410121</v>
      </c>
      <c r="B82" s="4">
        <v>5591</v>
      </c>
      <c r="C82" s="4">
        <v>5155</v>
      </c>
      <c r="D82" s="78">
        <v>2236.4</v>
      </c>
      <c r="E82" s="4">
        <v>2392</v>
      </c>
      <c r="F82" s="4">
        <v>2315</v>
      </c>
      <c r="G82" s="79">
        <v>2.5</v>
      </c>
      <c r="H82" s="4">
        <v>2610</v>
      </c>
      <c r="I82" s="4">
        <v>2065</v>
      </c>
      <c r="J82" s="4">
        <v>195</v>
      </c>
      <c r="K82" s="4">
        <v>160</v>
      </c>
      <c r="L82" s="4">
        <v>135</v>
      </c>
      <c r="M82" s="4">
        <v>25</v>
      </c>
      <c r="N82" s="4">
        <v>35</v>
      </c>
    </row>
    <row r="83" spans="1:14" x14ac:dyDescent="0.25">
      <c r="A83" s="3">
        <v>5410122.0099999998</v>
      </c>
      <c r="B83" s="4">
        <v>5814</v>
      </c>
      <c r="C83" s="4">
        <v>5947</v>
      </c>
      <c r="D83" s="78">
        <v>2295.6999999999998</v>
      </c>
      <c r="E83" s="4">
        <v>2290</v>
      </c>
      <c r="F83" s="4">
        <v>2254</v>
      </c>
      <c r="G83" s="79">
        <v>2.5299999999999998</v>
      </c>
      <c r="H83" s="4">
        <v>2770</v>
      </c>
      <c r="I83" s="4">
        <v>2370</v>
      </c>
      <c r="J83" s="4">
        <v>160</v>
      </c>
      <c r="K83" s="4">
        <v>135</v>
      </c>
      <c r="L83" s="4">
        <v>75</v>
      </c>
      <c r="M83" s="4">
        <v>10</v>
      </c>
      <c r="N83" s="4">
        <v>25</v>
      </c>
    </row>
    <row r="84" spans="1:14" x14ac:dyDescent="0.25">
      <c r="A84" s="3">
        <v>5410122.0199999996</v>
      </c>
      <c r="B84" s="4">
        <v>4596</v>
      </c>
      <c r="C84" s="4">
        <v>4670</v>
      </c>
      <c r="D84" s="78">
        <v>3505.5</v>
      </c>
      <c r="E84" s="4">
        <v>1770</v>
      </c>
      <c r="F84" s="4">
        <v>1740</v>
      </c>
      <c r="G84" s="79">
        <v>1.31</v>
      </c>
      <c r="H84" s="4">
        <v>2355</v>
      </c>
      <c r="I84" s="4">
        <v>1910</v>
      </c>
      <c r="J84" s="4">
        <v>145</v>
      </c>
      <c r="K84" s="4">
        <v>180</v>
      </c>
      <c r="L84" s="4">
        <v>95</v>
      </c>
      <c r="M84" s="4">
        <v>10</v>
      </c>
      <c r="N84" s="4">
        <v>10</v>
      </c>
    </row>
    <row r="85" spans="1:14" x14ac:dyDescent="0.25">
      <c r="A85" s="3">
        <v>5410123.0099999998</v>
      </c>
      <c r="B85" s="4">
        <v>5262</v>
      </c>
      <c r="C85" s="4">
        <v>4712</v>
      </c>
      <c r="D85" s="78">
        <v>1692.4</v>
      </c>
      <c r="E85" s="4">
        <v>2139</v>
      </c>
      <c r="F85" s="4">
        <v>2104</v>
      </c>
      <c r="G85" s="79">
        <v>3.11</v>
      </c>
      <c r="H85" s="4">
        <v>2650</v>
      </c>
      <c r="I85" s="4">
        <v>2135</v>
      </c>
      <c r="J85" s="4">
        <v>220</v>
      </c>
      <c r="K85" s="4">
        <v>120</v>
      </c>
      <c r="L85" s="4">
        <v>115</v>
      </c>
      <c r="M85" s="4">
        <v>15</v>
      </c>
      <c r="N85" s="4">
        <v>30</v>
      </c>
    </row>
    <row r="86" spans="1:14" x14ac:dyDescent="0.25">
      <c r="A86" s="3">
        <v>5410123.0199999996</v>
      </c>
      <c r="B86" s="4">
        <v>2867</v>
      </c>
      <c r="C86" s="4">
        <v>2792</v>
      </c>
      <c r="D86" s="78">
        <v>1214.5</v>
      </c>
      <c r="E86" s="4">
        <v>1020</v>
      </c>
      <c r="F86" s="4">
        <v>1016</v>
      </c>
      <c r="G86" s="79">
        <v>2.36</v>
      </c>
      <c r="H86" s="4">
        <v>1395</v>
      </c>
      <c r="I86" s="4">
        <v>1275</v>
      </c>
      <c r="J86" s="4">
        <v>60</v>
      </c>
      <c r="K86" s="4">
        <v>15</v>
      </c>
      <c r="L86" s="4">
        <v>25</v>
      </c>
      <c r="M86" s="4">
        <v>0</v>
      </c>
      <c r="N86" s="4">
        <v>15</v>
      </c>
    </row>
    <row r="87" spans="1:14" x14ac:dyDescent="0.25">
      <c r="A87" s="3">
        <v>5410124</v>
      </c>
      <c r="B87" s="4">
        <v>3050</v>
      </c>
      <c r="C87" s="4">
        <v>2792</v>
      </c>
      <c r="D87" s="78">
        <v>2667</v>
      </c>
      <c r="E87" s="4">
        <v>1927</v>
      </c>
      <c r="F87" s="4">
        <v>1697</v>
      </c>
      <c r="G87" s="79">
        <v>1.1399999999999999</v>
      </c>
      <c r="H87" s="4">
        <v>1380</v>
      </c>
      <c r="I87" s="4">
        <v>975</v>
      </c>
      <c r="J87" s="4">
        <v>100</v>
      </c>
      <c r="K87" s="4">
        <v>170</v>
      </c>
      <c r="L87" s="4">
        <v>100</v>
      </c>
      <c r="M87" s="4">
        <v>10</v>
      </c>
      <c r="N87" s="4">
        <v>25</v>
      </c>
    </row>
    <row r="88" spans="1:14" x14ac:dyDescent="0.25">
      <c r="A88" s="3">
        <v>5410125</v>
      </c>
      <c r="B88" s="4">
        <v>6742</v>
      </c>
      <c r="C88" s="4">
        <v>5734</v>
      </c>
      <c r="D88" s="78">
        <v>694.9</v>
      </c>
      <c r="E88" s="4">
        <v>2774</v>
      </c>
      <c r="F88" s="4">
        <v>2678</v>
      </c>
      <c r="G88" s="79">
        <v>9.6999999999999993</v>
      </c>
      <c r="H88" s="4">
        <v>3460</v>
      </c>
      <c r="I88" s="4">
        <v>2810</v>
      </c>
      <c r="J88" s="4">
        <v>295</v>
      </c>
      <c r="K88" s="4">
        <v>145</v>
      </c>
      <c r="L88" s="4">
        <v>145</v>
      </c>
      <c r="M88" s="4">
        <v>30</v>
      </c>
      <c r="N88" s="4">
        <v>40</v>
      </c>
    </row>
    <row r="89" spans="1:14" x14ac:dyDescent="0.25">
      <c r="A89" s="3">
        <v>5410126.0099999998</v>
      </c>
      <c r="B89" s="4">
        <v>3865</v>
      </c>
      <c r="C89" s="4">
        <v>3751</v>
      </c>
      <c r="D89" s="78">
        <v>1152.2</v>
      </c>
      <c r="E89" s="4">
        <v>1787</v>
      </c>
      <c r="F89" s="4">
        <v>1713</v>
      </c>
      <c r="G89" s="79">
        <v>3.35</v>
      </c>
      <c r="H89" s="4">
        <v>1540</v>
      </c>
      <c r="I89" s="4">
        <v>1215</v>
      </c>
      <c r="J89" s="4">
        <v>75</v>
      </c>
      <c r="K89" s="4">
        <v>125</v>
      </c>
      <c r="L89" s="4">
        <v>95</v>
      </c>
      <c r="M89" s="4">
        <v>20</v>
      </c>
      <c r="N89" s="4">
        <v>15</v>
      </c>
    </row>
    <row r="90" spans="1:14" x14ac:dyDescent="0.25">
      <c r="A90" s="3">
        <v>5410126.0199999996</v>
      </c>
      <c r="B90" s="4">
        <v>4341</v>
      </c>
      <c r="C90" s="4">
        <v>4356</v>
      </c>
      <c r="D90" s="78">
        <v>3151.8</v>
      </c>
      <c r="E90" s="4">
        <v>1655</v>
      </c>
      <c r="F90" s="4">
        <v>1609</v>
      </c>
      <c r="G90" s="79">
        <v>1.38</v>
      </c>
      <c r="H90" s="4">
        <v>1850</v>
      </c>
      <c r="I90" s="4">
        <v>1455</v>
      </c>
      <c r="J90" s="4">
        <v>220</v>
      </c>
      <c r="K90" s="4">
        <v>80</v>
      </c>
      <c r="L90" s="4">
        <v>70</v>
      </c>
      <c r="M90" s="4">
        <v>0</v>
      </c>
      <c r="N90" s="4">
        <v>25</v>
      </c>
    </row>
    <row r="91" spans="1:14" x14ac:dyDescent="0.25">
      <c r="A91" s="3">
        <v>5410126.0499999998</v>
      </c>
      <c r="B91" s="4">
        <v>1682</v>
      </c>
      <c r="C91" s="4">
        <v>1402</v>
      </c>
      <c r="D91" s="78">
        <v>314.8</v>
      </c>
      <c r="E91" s="4">
        <v>811</v>
      </c>
      <c r="F91" s="4">
        <v>786</v>
      </c>
      <c r="G91" s="79">
        <v>5.34</v>
      </c>
      <c r="H91" s="4">
        <v>700</v>
      </c>
      <c r="I91" s="4">
        <v>565</v>
      </c>
      <c r="J91" s="4">
        <v>55</v>
      </c>
      <c r="K91" s="4">
        <v>25</v>
      </c>
      <c r="L91" s="4">
        <v>45</v>
      </c>
      <c r="M91" s="4">
        <v>10</v>
      </c>
      <c r="N91" s="4">
        <v>0</v>
      </c>
    </row>
    <row r="92" spans="1:14" x14ac:dyDescent="0.25">
      <c r="A92" s="3">
        <v>5410126.0599999996</v>
      </c>
      <c r="B92" s="4">
        <v>7830</v>
      </c>
      <c r="C92" s="4">
        <v>7685</v>
      </c>
      <c r="D92" s="78">
        <v>1709</v>
      </c>
      <c r="E92" s="4">
        <v>2390</v>
      </c>
      <c r="F92" s="4">
        <v>2365</v>
      </c>
      <c r="G92" s="79">
        <v>4.58</v>
      </c>
      <c r="H92" s="4">
        <v>3920</v>
      </c>
      <c r="I92" s="4">
        <v>3340</v>
      </c>
      <c r="J92" s="4">
        <v>330</v>
      </c>
      <c r="K92" s="4">
        <v>135</v>
      </c>
      <c r="L92" s="4">
        <v>85</v>
      </c>
      <c r="M92" s="4">
        <v>25</v>
      </c>
      <c r="N92" s="4">
        <v>0</v>
      </c>
    </row>
    <row r="93" spans="1:14" x14ac:dyDescent="0.25">
      <c r="A93" s="3">
        <v>5410126.0700000003</v>
      </c>
      <c r="B93" s="4">
        <v>8498</v>
      </c>
      <c r="C93" s="4">
        <v>8205</v>
      </c>
      <c r="D93" s="78">
        <v>1238.7</v>
      </c>
      <c r="E93" s="4">
        <v>2480</v>
      </c>
      <c r="F93" s="4">
        <v>2451</v>
      </c>
      <c r="G93" s="79">
        <v>6.86</v>
      </c>
      <c r="H93" s="4">
        <v>4275</v>
      </c>
      <c r="I93" s="4">
        <v>3720</v>
      </c>
      <c r="J93" s="4">
        <v>320</v>
      </c>
      <c r="K93" s="4">
        <v>150</v>
      </c>
      <c r="L93" s="4">
        <v>50</v>
      </c>
      <c r="M93" s="4">
        <v>15</v>
      </c>
      <c r="N93" s="4">
        <v>25</v>
      </c>
    </row>
    <row r="94" spans="1:14" x14ac:dyDescent="0.25">
      <c r="A94" s="3">
        <v>5410126.0800000001</v>
      </c>
      <c r="B94" s="4">
        <v>4492</v>
      </c>
      <c r="C94" s="4">
        <v>4695</v>
      </c>
      <c r="D94" s="78">
        <v>3686.2</v>
      </c>
      <c r="E94" s="4">
        <v>1580</v>
      </c>
      <c r="F94" s="4">
        <v>1563</v>
      </c>
      <c r="G94" s="79">
        <v>1.22</v>
      </c>
      <c r="H94" s="4">
        <v>2355</v>
      </c>
      <c r="I94" s="4">
        <v>1900</v>
      </c>
      <c r="J94" s="4">
        <v>200</v>
      </c>
      <c r="K94" s="4">
        <v>140</v>
      </c>
      <c r="L94" s="4">
        <v>70</v>
      </c>
      <c r="M94" s="4">
        <v>10</v>
      </c>
      <c r="N94" s="4">
        <v>25</v>
      </c>
    </row>
    <row r="95" spans="1:14" x14ac:dyDescent="0.25">
      <c r="A95" s="3">
        <v>5410126.0899999999</v>
      </c>
      <c r="B95" s="4">
        <v>3075</v>
      </c>
      <c r="C95" s="4">
        <v>3245</v>
      </c>
      <c r="D95" s="78">
        <v>3619.8</v>
      </c>
      <c r="E95" s="4">
        <v>1113</v>
      </c>
      <c r="F95" s="4">
        <v>1094</v>
      </c>
      <c r="G95" s="79">
        <v>0.85</v>
      </c>
      <c r="H95" s="4">
        <v>1420</v>
      </c>
      <c r="I95" s="4">
        <v>1145</v>
      </c>
      <c r="J95" s="4">
        <v>160</v>
      </c>
      <c r="K95" s="4">
        <v>55</v>
      </c>
      <c r="L95" s="4">
        <v>45</v>
      </c>
      <c r="M95" s="4">
        <v>15</v>
      </c>
      <c r="N95" s="4">
        <v>0</v>
      </c>
    </row>
    <row r="96" spans="1:14" x14ac:dyDescent="0.25">
      <c r="A96" s="3">
        <v>5410127.0099999998</v>
      </c>
      <c r="B96" s="4">
        <v>5885</v>
      </c>
      <c r="C96" s="4">
        <v>5953</v>
      </c>
      <c r="D96" s="78">
        <v>2520.1</v>
      </c>
      <c r="E96" s="4">
        <v>2043</v>
      </c>
      <c r="F96" s="4">
        <v>1996</v>
      </c>
      <c r="G96" s="79">
        <v>2.34</v>
      </c>
      <c r="H96" s="4">
        <v>2745</v>
      </c>
      <c r="I96" s="4">
        <v>2245</v>
      </c>
      <c r="J96" s="4">
        <v>215</v>
      </c>
      <c r="K96" s="4">
        <v>115</v>
      </c>
      <c r="L96" s="4">
        <v>105</v>
      </c>
      <c r="M96" s="4">
        <v>40</v>
      </c>
      <c r="N96" s="4">
        <v>20</v>
      </c>
    </row>
    <row r="97" spans="1:14" x14ac:dyDescent="0.25">
      <c r="A97" s="3">
        <v>5410127.0199999996</v>
      </c>
      <c r="B97" s="4">
        <v>4677</v>
      </c>
      <c r="C97" s="4">
        <v>4399</v>
      </c>
      <c r="D97" s="78">
        <v>1134.3</v>
      </c>
      <c r="E97" s="4">
        <v>2180</v>
      </c>
      <c r="F97" s="4">
        <v>2111</v>
      </c>
      <c r="G97" s="79">
        <v>4.12</v>
      </c>
      <c r="H97" s="4">
        <v>2455</v>
      </c>
      <c r="I97" s="4">
        <v>2030</v>
      </c>
      <c r="J97" s="4">
        <v>155</v>
      </c>
      <c r="K97" s="4">
        <v>155</v>
      </c>
      <c r="L97" s="4">
        <v>70</v>
      </c>
      <c r="M97" s="4">
        <v>40</v>
      </c>
      <c r="N97" s="4">
        <v>10</v>
      </c>
    </row>
    <row r="98" spans="1:14" x14ac:dyDescent="0.25">
      <c r="A98" s="3">
        <v>5410128</v>
      </c>
      <c r="B98" s="4">
        <v>2001</v>
      </c>
      <c r="C98" s="4">
        <v>2008</v>
      </c>
      <c r="D98" s="78">
        <v>3745.1</v>
      </c>
      <c r="E98" s="4">
        <v>1158</v>
      </c>
      <c r="F98" s="4">
        <v>1101</v>
      </c>
      <c r="G98" s="79">
        <v>0.53</v>
      </c>
      <c r="H98" s="4">
        <v>910</v>
      </c>
      <c r="I98" s="4">
        <v>620</v>
      </c>
      <c r="J98" s="4">
        <v>105</v>
      </c>
      <c r="K98" s="4">
        <v>100</v>
      </c>
      <c r="L98" s="4">
        <v>50</v>
      </c>
      <c r="M98" s="4">
        <v>0</v>
      </c>
      <c r="N98" s="4">
        <v>35</v>
      </c>
    </row>
    <row r="99" spans="1:14" x14ac:dyDescent="0.25">
      <c r="A99" s="3">
        <v>5410129.0099999998</v>
      </c>
      <c r="B99" s="4">
        <v>3469</v>
      </c>
      <c r="C99" s="4">
        <v>3462</v>
      </c>
      <c r="D99" s="78">
        <v>468.4</v>
      </c>
      <c r="E99" s="4">
        <v>1427</v>
      </c>
      <c r="F99" s="4">
        <v>1398</v>
      </c>
      <c r="G99" s="79">
        <v>7.41</v>
      </c>
      <c r="H99" s="4">
        <v>1540</v>
      </c>
      <c r="I99" s="4">
        <v>1280</v>
      </c>
      <c r="J99" s="4">
        <v>120</v>
      </c>
      <c r="K99" s="4">
        <v>95</v>
      </c>
      <c r="L99" s="4">
        <v>30</v>
      </c>
      <c r="M99" s="4">
        <v>15</v>
      </c>
      <c r="N99" s="4">
        <v>10</v>
      </c>
    </row>
    <row r="100" spans="1:14" x14ac:dyDescent="0.25">
      <c r="A100" s="3">
        <v>5410129.0199999996</v>
      </c>
      <c r="B100" s="4">
        <v>3976</v>
      </c>
      <c r="C100" s="4">
        <v>4042</v>
      </c>
      <c r="D100" s="78">
        <v>2162.5</v>
      </c>
      <c r="E100" s="4">
        <v>1766</v>
      </c>
      <c r="F100" s="4">
        <v>1718</v>
      </c>
      <c r="G100" s="79">
        <v>1.84</v>
      </c>
      <c r="H100" s="4">
        <v>2110</v>
      </c>
      <c r="I100" s="4">
        <v>1710</v>
      </c>
      <c r="J100" s="4">
        <v>165</v>
      </c>
      <c r="K100" s="4">
        <v>105</v>
      </c>
      <c r="L100" s="4">
        <v>70</v>
      </c>
      <c r="M100" s="4">
        <v>40</v>
      </c>
      <c r="N100" s="4">
        <v>15</v>
      </c>
    </row>
    <row r="101" spans="1:14" x14ac:dyDescent="0.25">
      <c r="A101" s="3">
        <v>5410130</v>
      </c>
      <c r="B101" s="4">
        <v>8423</v>
      </c>
      <c r="C101" s="4">
        <v>7848</v>
      </c>
      <c r="D101" s="78">
        <v>225.8</v>
      </c>
      <c r="E101" s="4">
        <v>2852</v>
      </c>
      <c r="F101" s="4">
        <v>2826</v>
      </c>
      <c r="G101" s="79">
        <v>37.31</v>
      </c>
      <c r="H101" s="4">
        <v>4405</v>
      </c>
      <c r="I101" s="4">
        <v>3965</v>
      </c>
      <c r="J101" s="4">
        <v>220</v>
      </c>
      <c r="K101" s="4">
        <v>120</v>
      </c>
      <c r="L101" s="4">
        <v>50</v>
      </c>
      <c r="M101" s="4">
        <v>10</v>
      </c>
      <c r="N101" s="4">
        <v>40</v>
      </c>
    </row>
    <row r="102" spans="1:14" x14ac:dyDescent="0.25">
      <c r="A102" s="3">
        <v>5410131.0099999998</v>
      </c>
      <c r="B102" s="4">
        <v>3776</v>
      </c>
      <c r="C102" s="4">
        <v>3863</v>
      </c>
      <c r="D102" s="78">
        <v>1153.5</v>
      </c>
      <c r="E102" s="4">
        <v>1585</v>
      </c>
      <c r="F102" s="4">
        <v>1533</v>
      </c>
      <c r="G102" s="79">
        <v>3.27</v>
      </c>
      <c r="H102" s="4">
        <v>1790</v>
      </c>
      <c r="I102" s="4">
        <v>1475</v>
      </c>
      <c r="J102" s="4">
        <v>100</v>
      </c>
      <c r="K102" s="4">
        <v>105</v>
      </c>
      <c r="L102" s="4">
        <v>80</v>
      </c>
      <c r="M102" s="4">
        <v>10</v>
      </c>
      <c r="N102" s="4">
        <v>10</v>
      </c>
    </row>
    <row r="103" spans="1:14" x14ac:dyDescent="0.25">
      <c r="A103" s="3">
        <v>5410131.0300000003</v>
      </c>
      <c r="B103" s="4">
        <v>5340</v>
      </c>
      <c r="C103" s="4">
        <v>5522</v>
      </c>
      <c r="D103" s="78">
        <v>2574.6</v>
      </c>
      <c r="E103" s="4">
        <v>1949</v>
      </c>
      <c r="F103" s="4">
        <v>1938</v>
      </c>
      <c r="G103" s="79">
        <v>2.0699999999999998</v>
      </c>
      <c r="H103" s="4">
        <v>2880</v>
      </c>
      <c r="I103" s="4">
        <v>2500</v>
      </c>
      <c r="J103" s="4">
        <v>200</v>
      </c>
      <c r="K103" s="4">
        <v>75</v>
      </c>
      <c r="L103" s="4">
        <v>70</v>
      </c>
      <c r="M103" s="4">
        <v>25</v>
      </c>
      <c r="N103" s="4">
        <v>15</v>
      </c>
    </row>
    <row r="104" spans="1:14" x14ac:dyDescent="0.25">
      <c r="A104" s="3">
        <v>5410131.0499999998</v>
      </c>
      <c r="B104" s="4">
        <v>4240</v>
      </c>
      <c r="C104" s="4">
        <v>4266</v>
      </c>
      <c r="D104" s="78">
        <v>2740.1</v>
      </c>
      <c r="E104" s="4">
        <v>1384</v>
      </c>
      <c r="F104" s="4">
        <v>1372</v>
      </c>
      <c r="G104" s="79">
        <v>1.55</v>
      </c>
      <c r="H104" s="4">
        <v>2255</v>
      </c>
      <c r="I104" s="4">
        <v>2010</v>
      </c>
      <c r="J104" s="4">
        <v>120</v>
      </c>
      <c r="K104" s="4">
        <v>70</v>
      </c>
      <c r="L104" s="4">
        <v>30</v>
      </c>
      <c r="M104" s="4">
        <v>10</v>
      </c>
      <c r="N104" s="4">
        <v>15</v>
      </c>
    </row>
    <row r="105" spans="1:14" x14ac:dyDescent="0.25">
      <c r="A105" s="3">
        <v>5410131.0599999996</v>
      </c>
      <c r="B105" s="4">
        <v>4612</v>
      </c>
      <c r="C105" s="4">
        <v>4612</v>
      </c>
      <c r="D105" s="78">
        <v>3253.2</v>
      </c>
      <c r="E105" s="4">
        <v>1361</v>
      </c>
      <c r="F105" s="4">
        <v>1360</v>
      </c>
      <c r="G105" s="79">
        <v>1.42</v>
      </c>
      <c r="H105" s="4">
        <v>2455</v>
      </c>
      <c r="I105" s="4">
        <v>2240</v>
      </c>
      <c r="J105" s="4">
        <v>95</v>
      </c>
      <c r="K105" s="4">
        <v>90</v>
      </c>
      <c r="L105" s="4">
        <v>25</v>
      </c>
      <c r="M105" s="4">
        <v>0</v>
      </c>
      <c r="N105" s="4">
        <v>10</v>
      </c>
    </row>
    <row r="106" spans="1:14" x14ac:dyDescent="0.25">
      <c r="A106" s="3">
        <v>5410140.0099999998</v>
      </c>
      <c r="B106" s="4">
        <v>4961</v>
      </c>
      <c r="C106" s="4">
        <v>4788</v>
      </c>
      <c r="D106" s="78">
        <v>28.6</v>
      </c>
      <c r="E106" s="4">
        <v>1752</v>
      </c>
      <c r="F106" s="4">
        <v>1725</v>
      </c>
      <c r="G106" s="79">
        <v>173.35</v>
      </c>
      <c r="H106" s="4">
        <v>2380</v>
      </c>
      <c r="I106" s="4">
        <v>2130</v>
      </c>
      <c r="J106" s="4">
        <v>145</v>
      </c>
      <c r="K106" s="4">
        <v>10</v>
      </c>
      <c r="L106" s="4">
        <v>65</v>
      </c>
      <c r="M106" s="4">
        <v>0</v>
      </c>
      <c r="N106" s="4">
        <v>20</v>
      </c>
    </row>
    <row r="107" spans="1:14" x14ac:dyDescent="0.25">
      <c r="A107" s="3">
        <v>5410140.0199999996</v>
      </c>
      <c r="B107" s="4">
        <v>5254</v>
      </c>
      <c r="C107" s="4">
        <v>4546</v>
      </c>
      <c r="D107" s="78">
        <v>373.2</v>
      </c>
      <c r="E107" s="4">
        <v>1812</v>
      </c>
      <c r="F107" s="4">
        <v>1806</v>
      </c>
      <c r="G107" s="79">
        <v>14.08</v>
      </c>
      <c r="H107" s="4">
        <v>2805</v>
      </c>
      <c r="I107" s="4">
        <v>2565</v>
      </c>
      <c r="J107" s="4">
        <v>95</v>
      </c>
      <c r="K107" s="4">
        <v>20</v>
      </c>
      <c r="L107" s="4">
        <v>95</v>
      </c>
      <c r="M107" s="4">
        <v>10</v>
      </c>
      <c r="N107" s="4">
        <v>15</v>
      </c>
    </row>
    <row r="108" spans="1:14" x14ac:dyDescent="0.25">
      <c r="A108" s="3">
        <v>5410151</v>
      </c>
      <c r="B108" s="4">
        <v>6140</v>
      </c>
      <c r="C108" s="4">
        <v>6374</v>
      </c>
      <c r="D108" s="78">
        <v>27.6</v>
      </c>
      <c r="E108" s="4">
        <v>2243</v>
      </c>
      <c r="F108" s="4">
        <v>2186</v>
      </c>
      <c r="G108" s="79">
        <v>222.78</v>
      </c>
      <c r="H108" s="4">
        <v>3000</v>
      </c>
      <c r="I108" s="4">
        <v>2705</v>
      </c>
      <c r="J108" s="4">
        <v>150</v>
      </c>
      <c r="K108" s="4">
        <v>20</v>
      </c>
      <c r="L108" s="4">
        <v>85</v>
      </c>
      <c r="M108" s="4">
        <v>10</v>
      </c>
      <c r="N108" s="4">
        <v>35</v>
      </c>
    </row>
    <row r="109" spans="1:14" x14ac:dyDescent="0.25">
      <c r="A109" s="3">
        <v>5410152</v>
      </c>
      <c r="B109" s="4">
        <v>8434</v>
      </c>
      <c r="C109" s="4">
        <v>7721</v>
      </c>
      <c r="D109" s="78">
        <v>331.7</v>
      </c>
      <c r="E109" s="4">
        <v>3320</v>
      </c>
      <c r="F109" s="4">
        <v>3294</v>
      </c>
      <c r="G109" s="79">
        <v>25.43</v>
      </c>
      <c r="H109" s="4">
        <v>3855</v>
      </c>
      <c r="I109" s="4">
        <v>3375</v>
      </c>
      <c r="J109" s="4">
        <v>235</v>
      </c>
      <c r="K109" s="4">
        <v>15</v>
      </c>
      <c r="L109" s="4">
        <v>165</v>
      </c>
      <c r="M109" s="4">
        <v>50</v>
      </c>
      <c r="N109" s="4">
        <v>20</v>
      </c>
    </row>
    <row r="110" spans="1:14" x14ac:dyDescent="0.25">
      <c r="A110" s="3">
        <v>5410153</v>
      </c>
      <c r="B110" s="4">
        <v>5971</v>
      </c>
      <c r="C110" s="4">
        <v>5128</v>
      </c>
      <c r="D110" s="78">
        <v>383.4</v>
      </c>
      <c r="E110" s="4">
        <v>2049</v>
      </c>
      <c r="F110" s="4">
        <v>2036</v>
      </c>
      <c r="G110" s="79">
        <v>15.58</v>
      </c>
      <c r="H110" s="4">
        <v>2900</v>
      </c>
      <c r="I110" s="4">
        <v>2690</v>
      </c>
      <c r="J110" s="4">
        <v>115</v>
      </c>
      <c r="K110" s="4">
        <v>0</v>
      </c>
      <c r="L110" s="4">
        <v>85</v>
      </c>
      <c r="M110" s="4">
        <v>10</v>
      </c>
      <c r="N110" s="4">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71DB9-BBA8-4E3C-A0D2-72A2BEAD5383}">
  <dimension ref="A1:N121"/>
  <sheetViews>
    <sheetView zoomScale="70" zoomScaleNormal="70" workbookViewId="0">
      <selection activeCell="C1" sqref="C1:C1048576"/>
    </sheetView>
  </sheetViews>
  <sheetFormatPr defaultRowHeight="15" x14ac:dyDescent="0.25"/>
  <cols>
    <col min="1" max="1" width="22.28515625" bestFit="1" customWidth="1"/>
    <col min="2" max="7" width="16" customWidth="1"/>
    <col min="8" max="8" width="22" customWidth="1"/>
    <col min="9" max="14" width="16" customWidth="1"/>
    <col min="15" max="15" width="8.85546875" customWidth="1"/>
  </cols>
  <sheetData>
    <row r="1" spans="1:14" ht="43.5" customHeight="1" thickBot="1" x14ac:dyDescent="0.3">
      <c r="A1" s="241" t="s">
        <v>276</v>
      </c>
      <c r="B1" s="241" t="s">
        <v>300</v>
      </c>
      <c r="C1" s="241" t="s">
        <v>277</v>
      </c>
      <c r="D1" s="241" t="s">
        <v>278</v>
      </c>
      <c r="E1" s="241" t="s">
        <v>279</v>
      </c>
      <c r="F1" s="241" t="s">
        <v>280</v>
      </c>
      <c r="G1" s="241" t="s">
        <v>281</v>
      </c>
      <c r="H1" s="241" t="s">
        <v>282</v>
      </c>
      <c r="I1" s="241" t="s">
        <v>10</v>
      </c>
      <c r="J1" s="241" t="s">
        <v>11</v>
      </c>
      <c r="K1" s="241" t="s">
        <v>283</v>
      </c>
      <c r="L1" s="241" t="s">
        <v>12</v>
      </c>
      <c r="M1" s="241" t="s">
        <v>13</v>
      </c>
      <c r="N1" s="241" t="s">
        <v>14</v>
      </c>
    </row>
    <row r="2" spans="1:14" ht="27" thickBot="1" x14ac:dyDescent="0.3">
      <c r="A2" s="242" t="s">
        <v>274</v>
      </c>
      <c r="B2" s="243">
        <v>575847</v>
      </c>
      <c r="C2" s="243">
        <v>523894</v>
      </c>
      <c r="D2" s="243">
        <v>229809</v>
      </c>
      <c r="E2" s="243">
        <v>219060</v>
      </c>
      <c r="F2" s="243">
        <v>527.20000000000005</v>
      </c>
      <c r="G2" s="243">
        <v>1092.33</v>
      </c>
      <c r="H2" s="243">
        <v>196995</v>
      </c>
      <c r="I2" s="243">
        <v>160470</v>
      </c>
      <c r="J2" s="243">
        <v>15130</v>
      </c>
      <c r="K2" s="243">
        <v>9110</v>
      </c>
      <c r="L2" s="243">
        <v>6990</v>
      </c>
      <c r="M2" s="243">
        <v>1370</v>
      </c>
      <c r="N2" s="243">
        <v>3930</v>
      </c>
    </row>
    <row r="3" spans="1:14" ht="15.75" thickBot="1" x14ac:dyDescent="0.3">
      <c r="A3" s="242">
        <v>5410001.0099999998</v>
      </c>
      <c r="B3" s="243">
        <v>7091</v>
      </c>
      <c r="C3" s="243">
        <v>5988</v>
      </c>
      <c r="D3" s="243">
        <v>3180</v>
      </c>
      <c r="E3" s="243">
        <v>2947</v>
      </c>
      <c r="F3" s="243">
        <v>1527.2</v>
      </c>
      <c r="G3" s="243">
        <v>4.6399999999999997</v>
      </c>
      <c r="H3" s="243">
        <v>2760</v>
      </c>
      <c r="I3" s="243">
        <v>2170</v>
      </c>
      <c r="J3" s="243">
        <v>205</v>
      </c>
      <c r="K3" s="243">
        <v>265</v>
      </c>
      <c r="L3" s="243">
        <v>65</v>
      </c>
      <c r="M3" s="243">
        <v>20</v>
      </c>
      <c r="N3" s="243">
        <v>35</v>
      </c>
    </row>
    <row r="4" spans="1:14" ht="15.75" thickBot="1" x14ac:dyDescent="0.3">
      <c r="A4" s="242">
        <v>5410001.0300000003</v>
      </c>
      <c r="B4" s="243">
        <v>6254</v>
      </c>
      <c r="C4" s="243">
        <v>4939</v>
      </c>
      <c r="D4" s="243">
        <v>2128</v>
      </c>
      <c r="E4" s="243">
        <v>2079</v>
      </c>
      <c r="F4" s="243">
        <v>2216.6</v>
      </c>
      <c r="G4" s="243">
        <v>2.82</v>
      </c>
      <c r="H4" s="243">
        <v>2265</v>
      </c>
      <c r="I4" s="243">
        <v>1835</v>
      </c>
      <c r="J4" s="243">
        <v>225</v>
      </c>
      <c r="K4" s="243">
        <v>90</v>
      </c>
      <c r="L4" s="243">
        <v>50</v>
      </c>
      <c r="M4" s="243">
        <v>0</v>
      </c>
      <c r="N4" s="243">
        <v>60</v>
      </c>
    </row>
    <row r="5" spans="1:14" ht="15.75" thickBot="1" x14ac:dyDescent="0.3">
      <c r="A5" s="242">
        <v>5410001.0499999998</v>
      </c>
      <c r="B5" s="243">
        <v>3656</v>
      </c>
      <c r="C5" s="243">
        <v>3718</v>
      </c>
      <c r="D5" s="243">
        <v>1090</v>
      </c>
      <c r="E5" s="243">
        <v>1075</v>
      </c>
      <c r="F5" s="243">
        <v>1913.9</v>
      </c>
      <c r="G5" s="243">
        <v>1.91</v>
      </c>
      <c r="H5" s="243">
        <v>1205</v>
      </c>
      <c r="I5" s="243">
        <v>1060</v>
      </c>
      <c r="J5" s="243">
        <v>85</v>
      </c>
      <c r="K5" s="243">
        <v>20</v>
      </c>
      <c r="L5" s="243">
        <v>20</v>
      </c>
      <c r="M5" s="243">
        <v>0</v>
      </c>
      <c r="N5" s="243">
        <v>15</v>
      </c>
    </row>
    <row r="6" spans="1:14" ht="15.75" thickBot="1" x14ac:dyDescent="0.3">
      <c r="A6" s="242">
        <v>5410001.0599999996</v>
      </c>
      <c r="B6" s="243">
        <v>7904</v>
      </c>
      <c r="C6" s="243">
        <v>3997</v>
      </c>
      <c r="D6" s="243">
        <v>2309</v>
      </c>
      <c r="E6" s="243">
        <v>2239</v>
      </c>
      <c r="F6" s="243">
        <v>1549.2</v>
      </c>
      <c r="G6" s="243">
        <v>5.0999999999999996</v>
      </c>
      <c r="H6" s="243">
        <v>2600</v>
      </c>
      <c r="I6" s="243">
        <v>2300</v>
      </c>
      <c r="J6" s="243">
        <v>155</v>
      </c>
      <c r="K6" s="243">
        <v>50</v>
      </c>
      <c r="L6" s="243">
        <v>15</v>
      </c>
      <c r="M6" s="243">
        <v>0</v>
      </c>
      <c r="N6" s="243">
        <v>65</v>
      </c>
    </row>
    <row r="7" spans="1:14" ht="15.75" thickBot="1" x14ac:dyDescent="0.3">
      <c r="A7" s="242">
        <v>5410002.0099999998</v>
      </c>
      <c r="B7" s="243">
        <v>4653</v>
      </c>
      <c r="C7" s="243">
        <v>4006</v>
      </c>
      <c r="D7" s="243">
        <v>2079</v>
      </c>
      <c r="E7" s="243">
        <v>2026</v>
      </c>
      <c r="F7" s="243">
        <v>846</v>
      </c>
      <c r="G7" s="243">
        <v>5.5</v>
      </c>
      <c r="H7" s="243">
        <v>1670</v>
      </c>
      <c r="I7" s="243">
        <v>1380</v>
      </c>
      <c r="J7" s="243">
        <v>130</v>
      </c>
      <c r="K7" s="243">
        <v>75</v>
      </c>
      <c r="L7" s="243">
        <v>45</v>
      </c>
      <c r="M7" s="243">
        <v>0</v>
      </c>
      <c r="N7" s="243">
        <v>30</v>
      </c>
    </row>
    <row r="8" spans="1:14" ht="15.75" thickBot="1" x14ac:dyDescent="0.3">
      <c r="A8" s="242">
        <v>5410002.0199999996</v>
      </c>
      <c r="B8" s="243">
        <v>5942</v>
      </c>
      <c r="C8" s="243">
        <v>5876</v>
      </c>
      <c r="D8" s="243">
        <v>2423</v>
      </c>
      <c r="E8" s="243">
        <v>2337</v>
      </c>
      <c r="F8" s="243">
        <v>3070</v>
      </c>
      <c r="G8" s="243">
        <v>1.94</v>
      </c>
      <c r="H8" s="243">
        <v>2005</v>
      </c>
      <c r="I8" s="243">
        <v>1585</v>
      </c>
      <c r="J8" s="243">
        <v>190</v>
      </c>
      <c r="K8" s="243">
        <v>110</v>
      </c>
      <c r="L8" s="243">
        <v>75</v>
      </c>
      <c r="M8" s="243">
        <v>10</v>
      </c>
      <c r="N8" s="243">
        <v>35</v>
      </c>
    </row>
    <row r="9" spans="1:14" ht="15.75" thickBot="1" x14ac:dyDescent="0.3">
      <c r="A9" s="242">
        <v>5410002.0300000003</v>
      </c>
      <c r="B9" s="243">
        <v>3055</v>
      </c>
      <c r="C9" s="243">
        <v>2868</v>
      </c>
      <c r="D9" s="243">
        <v>1378</v>
      </c>
      <c r="E9" s="243">
        <v>1340</v>
      </c>
      <c r="F9" s="243">
        <v>2817.7</v>
      </c>
      <c r="G9" s="243">
        <v>1.08</v>
      </c>
      <c r="H9" s="243">
        <v>1345</v>
      </c>
      <c r="I9" s="243">
        <v>1035</v>
      </c>
      <c r="J9" s="243">
        <v>140</v>
      </c>
      <c r="K9" s="243">
        <v>85</v>
      </c>
      <c r="L9" s="243">
        <v>45</v>
      </c>
      <c r="M9" s="243">
        <v>10</v>
      </c>
      <c r="N9" s="243">
        <v>15</v>
      </c>
    </row>
    <row r="10" spans="1:14" ht="15.75" thickBot="1" x14ac:dyDescent="0.3">
      <c r="A10" s="242">
        <v>5410002.04</v>
      </c>
      <c r="B10" s="243">
        <v>4561</v>
      </c>
      <c r="C10" s="243">
        <v>4484</v>
      </c>
      <c r="D10" s="243">
        <v>1916</v>
      </c>
      <c r="E10" s="243">
        <v>1881</v>
      </c>
      <c r="F10" s="243">
        <v>4402.8999999999996</v>
      </c>
      <c r="G10" s="243">
        <v>1.04</v>
      </c>
      <c r="H10" s="243">
        <v>1595</v>
      </c>
      <c r="I10" s="243">
        <v>1285</v>
      </c>
      <c r="J10" s="243">
        <v>130</v>
      </c>
      <c r="K10" s="243">
        <v>110</v>
      </c>
      <c r="L10" s="243">
        <v>65</v>
      </c>
      <c r="M10" s="243">
        <v>0</v>
      </c>
      <c r="N10" s="243">
        <v>10</v>
      </c>
    </row>
    <row r="11" spans="1:14" ht="15.75" thickBot="1" x14ac:dyDescent="0.3">
      <c r="A11" s="242">
        <v>5410002.0599999996</v>
      </c>
      <c r="B11" s="243">
        <v>3509</v>
      </c>
      <c r="C11" s="243">
        <v>3436</v>
      </c>
      <c r="D11" s="243">
        <v>1323</v>
      </c>
      <c r="E11" s="243">
        <v>1293</v>
      </c>
      <c r="F11" s="243">
        <v>3841.7</v>
      </c>
      <c r="G11" s="243">
        <v>0.91</v>
      </c>
      <c r="H11" s="243">
        <v>1295</v>
      </c>
      <c r="I11" s="243">
        <v>1010</v>
      </c>
      <c r="J11" s="243">
        <v>145</v>
      </c>
      <c r="K11" s="243">
        <v>55</v>
      </c>
      <c r="L11" s="243">
        <v>25</v>
      </c>
      <c r="M11" s="243">
        <v>10</v>
      </c>
      <c r="N11" s="243">
        <v>50</v>
      </c>
    </row>
    <row r="12" spans="1:14" ht="15.75" thickBot="1" x14ac:dyDescent="0.3">
      <c r="A12" s="242">
        <v>5410002.0700000003</v>
      </c>
      <c r="B12" s="243">
        <v>6511</v>
      </c>
      <c r="C12" s="243">
        <v>6630</v>
      </c>
      <c r="D12" s="243">
        <v>2259</v>
      </c>
      <c r="E12" s="243">
        <v>2232</v>
      </c>
      <c r="F12" s="243">
        <v>3174.1</v>
      </c>
      <c r="G12" s="243">
        <v>2.0499999999999998</v>
      </c>
      <c r="H12" s="243">
        <v>2530</v>
      </c>
      <c r="I12" s="243">
        <v>2075</v>
      </c>
      <c r="J12" s="243">
        <v>255</v>
      </c>
      <c r="K12" s="243">
        <v>105</v>
      </c>
      <c r="L12" s="243">
        <v>50</v>
      </c>
      <c r="M12" s="243">
        <v>20</v>
      </c>
      <c r="N12" s="243">
        <v>20</v>
      </c>
    </row>
    <row r="13" spans="1:14" ht="15.75" thickBot="1" x14ac:dyDescent="0.3">
      <c r="A13" s="242">
        <v>5410002.0899999999</v>
      </c>
      <c r="B13" s="243">
        <v>5102</v>
      </c>
      <c r="C13" s="243">
        <v>4922</v>
      </c>
      <c r="D13" s="243">
        <v>1634</v>
      </c>
      <c r="E13" s="243">
        <v>1609</v>
      </c>
      <c r="F13" s="243">
        <v>1925.4</v>
      </c>
      <c r="G13" s="243">
        <v>2.65</v>
      </c>
      <c r="H13" s="243">
        <v>1865</v>
      </c>
      <c r="I13" s="243">
        <v>1610</v>
      </c>
      <c r="J13" s="243">
        <v>150</v>
      </c>
      <c r="K13" s="243">
        <v>55</v>
      </c>
      <c r="L13" s="243">
        <v>30</v>
      </c>
      <c r="M13" s="243">
        <v>0</v>
      </c>
      <c r="N13" s="243">
        <v>20</v>
      </c>
    </row>
    <row r="14" spans="1:14" ht="15.75" thickBot="1" x14ac:dyDescent="0.3">
      <c r="A14" s="242">
        <v>5410002.1200000001</v>
      </c>
      <c r="B14" s="243">
        <v>7461</v>
      </c>
      <c r="C14" s="243">
        <v>6849</v>
      </c>
      <c r="D14" s="243">
        <v>2243</v>
      </c>
      <c r="E14" s="243">
        <v>2206</v>
      </c>
      <c r="F14" s="243">
        <v>3618.7</v>
      </c>
      <c r="G14" s="243">
        <v>2.06</v>
      </c>
      <c r="H14" s="243">
        <v>2895</v>
      </c>
      <c r="I14" s="243">
        <v>2495</v>
      </c>
      <c r="J14" s="243">
        <v>210</v>
      </c>
      <c r="K14" s="243">
        <v>95</v>
      </c>
      <c r="L14" s="243">
        <v>45</v>
      </c>
      <c r="M14" s="243">
        <v>0</v>
      </c>
      <c r="N14" s="243">
        <v>40</v>
      </c>
    </row>
    <row r="15" spans="1:14" ht="15.75" thickBot="1" x14ac:dyDescent="0.3">
      <c r="A15" s="242">
        <v>5410002.1299999999</v>
      </c>
      <c r="B15" s="243">
        <v>4294</v>
      </c>
      <c r="C15" s="243">
        <v>4082</v>
      </c>
      <c r="D15" s="243">
        <v>1364</v>
      </c>
      <c r="E15" s="243">
        <v>1334</v>
      </c>
      <c r="F15" s="243">
        <v>4466.3999999999996</v>
      </c>
      <c r="G15" s="243">
        <v>0.96</v>
      </c>
      <c r="H15" s="243">
        <v>1545</v>
      </c>
      <c r="I15" s="243">
        <v>1310</v>
      </c>
      <c r="J15" s="243">
        <v>105</v>
      </c>
      <c r="K15" s="243">
        <v>65</v>
      </c>
      <c r="L15" s="243">
        <v>45</v>
      </c>
      <c r="M15" s="243">
        <v>0</v>
      </c>
      <c r="N15" s="243">
        <v>30</v>
      </c>
    </row>
    <row r="16" spans="1:14" ht="15.75" thickBot="1" x14ac:dyDescent="0.3">
      <c r="A16" s="242">
        <v>5410002.1399999997</v>
      </c>
      <c r="B16" s="243">
        <v>9831</v>
      </c>
      <c r="C16" s="243">
        <v>6964</v>
      </c>
      <c r="D16" s="243">
        <v>3188</v>
      </c>
      <c r="E16" s="243">
        <v>3111</v>
      </c>
      <c r="F16" s="243">
        <v>915.8</v>
      </c>
      <c r="G16" s="243">
        <v>10.73</v>
      </c>
      <c r="H16" s="243">
        <v>3260</v>
      </c>
      <c r="I16" s="243">
        <v>2795</v>
      </c>
      <c r="J16" s="243">
        <v>220</v>
      </c>
      <c r="K16" s="243">
        <v>135</v>
      </c>
      <c r="L16" s="243">
        <v>30</v>
      </c>
      <c r="M16" s="243">
        <v>0</v>
      </c>
      <c r="N16" s="243">
        <v>80</v>
      </c>
    </row>
    <row r="17" spans="1:14" ht="15.75" thickBot="1" x14ac:dyDescent="0.3">
      <c r="A17" s="242">
        <v>5410002.1500000004</v>
      </c>
      <c r="B17" s="243">
        <v>5555</v>
      </c>
      <c r="C17" s="243">
        <v>3627</v>
      </c>
      <c r="D17" s="243">
        <v>1743</v>
      </c>
      <c r="E17" s="243">
        <v>1668</v>
      </c>
      <c r="F17" s="243">
        <v>392.1</v>
      </c>
      <c r="G17" s="243">
        <v>14.17</v>
      </c>
      <c r="H17" s="243">
        <v>2250</v>
      </c>
      <c r="I17" s="243">
        <v>1975</v>
      </c>
      <c r="J17" s="243">
        <v>185</v>
      </c>
      <c r="K17" s="243">
        <v>50</v>
      </c>
      <c r="L17" s="243">
        <v>10</v>
      </c>
      <c r="M17" s="243">
        <v>0</v>
      </c>
      <c r="N17" s="243">
        <v>25</v>
      </c>
    </row>
    <row r="18" spans="1:14" ht="15.75" thickBot="1" x14ac:dyDescent="0.3">
      <c r="A18" s="242">
        <v>5410003</v>
      </c>
      <c r="B18" s="243">
        <v>4969</v>
      </c>
      <c r="C18" s="243">
        <v>4522</v>
      </c>
      <c r="D18" s="243">
        <v>1936</v>
      </c>
      <c r="E18" s="243">
        <v>1883</v>
      </c>
      <c r="F18" s="243">
        <v>790.3</v>
      </c>
      <c r="G18" s="243">
        <v>6.29</v>
      </c>
      <c r="H18" s="243">
        <v>2035</v>
      </c>
      <c r="I18" s="243">
        <v>1350</v>
      </c>
      <c r="J18" s="243">
        <v>250</v>
      </c>
      <c r="K18" s="243">
        <v>265</v>
      </c>
      <c r="L18" s="243">
        <v>120</v>
      </c>
      <c r="M18" s="243">
        <v>20</v>
      </c>
      <c r="N18" s="243">
        <v>25</v>
      </c>
    </row>
    <row r="19" spans="1:14" ht="15.75" thickBot="1" x14ac:dyDescent="0.3">
      <c r="A19" s="242">
        <v>5410004.0099999998</v>
      </c>
      <c r="B19" s="243">
        <v>6017</v>
      </c>
      <c r="C19" s="243">
        <v>5733</v>
      </c>
      <c r="D19" s="243">
        <v>2486</v>
      </c>
      <c r="E19" s="243">
        <v>2413</v>
      </c>
      <c r="F19" s="243">
        <v>1810.6</v>
      </c>
      <c r="G19" s="243">
        <v>3.32</v>
      </c>
      <c r="H19" s="243">
        <v>1925</v>
      </c>
      <c r="I19" s="243">
        <v>1550</v>
      </c>
      <c r="J19" s="243">
        <v>160</v>
      </c>
      <c r="K19" s="243">
        <v>130</v>
      </c>
      <c r="L19" s="243">
        <v>40</v>
      </c>
      <c r="M19" s="243">
        <v>0</v>
      </c>
      <c r="N19" s="243">
        <v>40</v>
      </c>
    </row>
    <row r="20" spans="1:14" ht="15.75" thickBot="1" x14ac:dyDescent="0.3">
      <c r="A20" s="242">
        <v>5410004.0199999996</v>
      </c>
      <c r="B20" s="243">
        <v>7586</v>
      </c>
      <c r="C20" s="243">
        <v>7251</v>
      </c>
      <c r="D20" s="243">
        <v>3097</v>
      </c>
      <c r="E20" s="243">
        <v>2927</v>
      </c>
      <c r="F20" s="243">
        <v>2672</v>
      </c>
      <c r="G20" s="243">
        <v>2.84</v>
      </c>
      <c r="H20" s="243">
        <v>2640</v>
      </c>
      <c r="I20" s="243">
        <v>2105</v>
      </c>
      <c r="J20" s="243">
        <v>265</v>
      </c>
      <c r="K20" s="243">
        <v>165</v>
      </c>
      <c r="L20" s="243">
        <v>65</v>
      </c>
      <c r="M20" s="243">
        <v>0</v>
      </c>
      <c r="N20" s="243">
        <v>40</v>
      </c>
    </row>
    <row r="21" spans="1:14" ht="15.75" thickBot="1" x14ac:dyDescent="0.3">
      <c r="A21" s="242">
        <v>5410005.0099999998</v>
      </c>
      <c r="B21" s="243">
        <v>3104</v>
      </c>
      <c r="C21" s="243">
        <v>2931</v>
      </c>
      <c r="D21" s="243">
        <v>1458</v>
      </c>
      <c r="E21" s="243">
        <v>1400</v>
      </c>
      <c r="F21" s="243">
        <v>3440.5</v>
      </c>
      <c r="G21" s="243">
        <v>0.9</v>
      </c>
      <c r="H21" s="243">
        <v>1195</v>
      </c>
      <c r="I21" s="243">
        <v>910</v>
      </c>
      <c r="J21" s="243">
        <v>150</v>
      </c>
      <c r="K21" s="243">
        <v>80</v>
      </c>
      <c r="L21" s="243">
        <v>20</v>
      </c>
      <c r="M21" s="243">
        <v>10</v>
      </c>
      <c r="N21" s="243">
        <v>30</v>
      </c>
    </row>
    <row r="22" spans="1:14" ht="15.75" thickBot="1" x14ac:dyDescent="0.3">
      <c r="A22" s="242">
        <v>5410005.0199999996</v>
      </c>
      <c r="B22" s="243">
        <v>5104</v>
      </c>
      <c r="C22" s="243">
        <v>4831</v>
      </c>
      <c r="D22" s="243">
        <v>2016</v>
      </c>
      <c r="E22" s="243">
        <v>1970</v>
      </c>
      <c r="F22" s="243">
        <v>8568.1</v>
      </c>
      <c r="G22" s="243">
        <v>0.6</v>
      </c>
      <c r="H22" s="243">
        <v>1820</v>
      </c>
      <c r="I22" s="243">
        <v>1185</v>
      </c>
      <c r="J22" s="243">
        <v>180</v>
      </c>
      <c r="K22" s="243">
        <v>345</v>
      </c>
      <c r="L22" s="243">
        <v>85</v>
      </c>
      <c r="M22" s="243">
        <v>10</v>
      </c>
      <c r="N22" s="243">
        <v>15</v>
      </c>
    </row>
    <row r="23" spans="1:14" ht="15.75" thickBot="1" x14ac:dyDescent="0.3">
      <c r="A23" s="242">
        <v>5410006</v>
      </c>
      <c r="B23" s="243">
        <v>1276</v>
      </c>
      <c r="C23" s="243">
        <v>1255</v>
      </c>
      <c r="D23" s="243">
        <v>625</v>
      </c>
      <c r="E23" s="243">
        <v>601</v>
      </c>
      <c r="F23" s="243">
        <v>1082.3</v>
      </c>
      <c r="G23" s="243">
        <v>1.18</v>
      </c>
      <c r="H23" s="243">
        <v>450</v>
      </c>
      <c r="I23" s="243">
        <v>385</v>
      </c>
      <c r="J23" s="243">
        <v>40</v>
      </c>
      <c r="K23" s="243">
        <v>20</v>
      </c>
      <c r="L23" s="243">
        <v>0</v>
      </c>
      <c r="M23" s="243">
        <v>0</v>
      </c>
      <c r="N23" s="243">
        <v>0</v>
      </c>
    </row>
    <row r="24" spans="1:14" ht="15.75" thickBot="1" x14ac:dyDescent="0.3">
      <c r="A24" s="242">
        <v>5410007</v>
      </c>
      <c r="B24" s="243">
        <v>7864</v>
      </c>
      <c r="C24" s="243">
        <v>7310</v>
      </c>
      <c r="D24" s="243">
        <v>3820</v>
      </c>
      <c r="E24" s="243">
        <v>3663</v>
      </c>
      <c r="F24" s="243">
        <v>3304.5</v>
      </c>
      <c r="G24" s="243">
        <v>2.38</v>
      </c>
      <c r="H24" s="243">
        <v>2990</v>
      </c>
      <c r="I24" s="243">
        <v>2305</v>
      </c>
      <c r="J24" s="243">
        <v>305</v>
      </c>
      <c r="K24" s="243">
        <v>240</v>
      </c>
      <c r="L24" s="243">
        <v>75</v>
      </c>
      <c r="M24" s="243">
        <v>25</v>
      </c>
      <c r="N24" s="243">
        <v>45</v>
      </c>
    </row>
    <row r="25" spans="1:14" ht="15.75" thickBot="1" x14ac:dyDescent="0.3">
      <c r="A25" s="242">
        <v>5410008.0099999998</v>
      </c>
      <c r="B25" s="243">
        <v>5346</v>
      </c>
      <c r="C25" s="243">
        <v>5181</v>
      </c>
      <c r="D25" s="243">
        <v>2164</v>
      </c>
      <c r="E25" s="243">
        <v>2119</v>
      </c>
      <c r="F25" s="243">
        <v>2395.4</v>
      </c>
      <c r="G25" s="243">
        <v>2.23</v>
      </c>
      <c r="H25" s="243">
        <v>1710</v>
      </c>
      <c r="I25" s="243">
        <v>1415</v>
      </c>
      <c r="J25" s="243">
        <v>95</v>
      </c>
      <c r="K25" s="243">
        <v>70</v>
      </c>
      <c r="L25" s="243">
        <v>60</v>
      </c>
      <c r="M25" s="243">
        <v>15</v>
      </c>
      <c r="N25" s="243">
        <v>55</v>
      </c>
    </row>
    <row r="26" spans="1:14" ht="15.75" thickBot="1" x14ac:dyDescent="0.3">
      <c r="A26" s="242">
        <v>5410008.0199999996</v>
      </c>
      <c r="B26" s="243">
        <v>3392</v>
      </c>
      <c r="C26" s="243">
        <v>3342</v>
      </c>
      <c r="D26" s="243">
        <v>1240</v>
      </c>
      <c r="E26" s="243">
        <v>1224</v>
      </c>
      <c r="F26" s="243">
        <v>2784</v>
      </c>
      <c r="G26" s="243">
        <v>1.22</v>
      </c>
      <c r="H26" s="243">
        <v>1090</v>
      </c>
      <c r="I26" s="243">
        <v>940</v>
      </c>
      <c r="J26" s="243">
        <v>70</v>
      </c>
      <c r="K26" s="243">
        <v>45</v>
      </c>
      <c r="L26" s="243">
        <v>25</v>
      </c>
      <c r="M26" s="243">
        <v>0</v>
      </c>
      <c r="N26" s="243">
        <v>10</v>
      </c>
    </row>
    <row r="27" spans="1:14" ht="15.75" thickBot="1" x14ac:dyDescent="0.3">
      <c r="A27" s="242">
        <v>5410008.04</v>
      </c>
      <c r="B27" s="243">
        <v>4244</v>
      </c>
      <c r="C27" s="243">
        <v>4275</v>
      </c>
      <c r="D27" s="243">
        <v>1496</v>
      </c>
      <c r="E27" s="243">
        <v>1485</v>
      </c>
      <c r="F27" s="243">
        <v>2436.3000000000002</v>
      </c>
      <c r="G27" s="243">
        <v>1.74</v>
      </c>
      <c r="H27" s="243">
        <v>1520</v>
      </c>
      <c r="I27" s="243">
        <v>1300</v>
      </c>
      <c r="J27" s="243">
        <v>105</v>
      </c>
      <c r="K27" s="243">
        <v>35</v>
      </c>
      <c r="L27" s="243">
        <v>30</v>
      </c>
      <c r="M27" s="243">
        <v>0</v>
      </c>
      <c r="N27" s="243">
        <v>45</v>
      </c>
    </row>
    <row r="28" spans="1:14" ht="15.75" thickBot="1" x14ac:dyDescent="0.3">
      <c r="A28" s="242">
        <v>5410008.0499999998</v>
      </c>
      <c r="B28" s="243">
        <v>3231</v>
      </c>
      <c r="C28" s="243">
        <v>3270</v>
      </c>
      <c r="D28" s="243">
        <v>1126</v>
      </c>
      <c r="E28" s="243">
        <v>1118</v>
      </c>
      <c r="F28" s="243">
        <v>3600.8</v>
      </c>
      <c r="G28" s="243">
        <v>0.9</v>
      </c>
      <c r="H28" s="243">
        <v>1060</v>
      </c>
      <c r="I28" s="243">
        <v>955</v>
      </c>
      <c r="J28" s="243">
        <v>40</v>
      </c>
      <c r="K28" s="243">
        <v>45</v>
      </c>
      <c r="L28" s="243">
        <v>10</v>
      </c>
      <c r="M28" s="243">
        <v>0</v>
      </c>
      <c r="N28" s="243">
        <v>10</v>
      </c>
    </row>
    <row r="29" spans="1:14" ht="15.75" thickBot="1" x14ac:dyDescent="0.3">
      <c r="A29" s="242">
        <v>5410008.0599999996</v>
      </c>
      <c r="B29" s="243">
        <v>3502</v>
      </c>
      <c r="C29" s="243">
        <v>3546</v>
      </c>
      <c r="D29" s="243">
        <v>1165</v>
      </c>
      <c r="E29" s="243">
        <v>1157</v>
      </c>
      <c r="F29" s="243">
        <v>3301.9</v>
      </c>
      <c r="G29" s="243">
        <v>1.06</v>
      </c>
      <c r="H29" s="243">
        <v>1020</v>
      </c>
      <c r="I29" s="243">
        <v>830</v>
      </c>
      <c r="J29" s="243">
        <v>90</v>
      </c>
      <c r="K29" s="243">
        <v>20</v>
      </c>
      <c r="L29" s="243">
        <v>30</v>
      </c>
      <c r="M29" s="243">
        <v>10</v>
      </c>
      <c r="N29" s="243">
        <v>30</v>
      </c>
    </row>
    <row r="30" spans="1:14" ht="15.75" thickBot="1" x14ac:dyDescent="0.3">
      <c r="A30" s="242">
        <v>5410009.0099999998</v>
      </c>
      <c r="B30" s="243">
        <v>6638</v>
      </c>
      <c r="C30" s="243">
        <v>6325</v>
      </c>
      <c r="D30" s="243">
        <v>2842</v>
      </c>
      <c r="E30" s="243">
        <v>2728</v>
      </c>
      <c r="F30" s="243">
        <v>4736</v>
      </c>
      <c r="G30" s="243">
        <v>1.4</v>
      </c>
      <c r="H30" s="243">
        <v>2130</v>
      </c>
      <c r="I30" s="243">
        <v>1620</v>
      </c>
      <c r="J30" s="243">
        <v>185</v>
      </c>
      <c r="K30" s="243">
        <v>200</v>
      </c>
      <c r="L30" s="243">
        <v>70</v>
      </c>
      <c r="M30" s="243">
        <v>15</v>
      </c>
      <c r="N30" s="243">
        <v>40</v>
      </c>
    </row>
    <row r="31" spans="1:14" ht="15.75" thickBot="1" x14ac:dyDescent="0.3">
      <c r="A31" s="242">
        <v>5410009.0199999996</v>
      </c>
      <c r="B31" s="243">
        <v>7094</v>
      </c>
      <c r="C31" s="243">
        <v>6350</v>
      </c>
      <c r="D31" s="243">
        <v>2680</v>
      </c>
      <c r="E31" s="243">
        <v>2587</v>
      </c>
      <c r="F31" s="243">
        <v>5571.4</v>
      </c>
      <c r="G31" s="243">
        <v>1.27</v>
      </c>
      <c r="H31" s="243">
        <v>2275</v>
      </c>
      <c r="I31" s="243">
        <v>1660</v>
      </c>
      <c r="J31" s="243">
        <v>275</v>
      </c>
      <c r="K31" s="243">
        <v>210</v>
      </c>
      <c r="L31" s="243">
        <v>65</v>
      </c>
      <c r="M31" s="243">
        <v>15</v>
      </c>
      <c r="N31" s="243">
        <v>45</v>
      </c>
    </row>
    <row r="32" spans="1:14" ht="15.75" thickBot="1" x14ac:dyDescent="0.3">
      <c r="A32" s="242">
        <v>5410009.04</v>
      </c>
      <c r="B32" s="243">
        <v>5993</v>
      </c>
      <c r="C32" s="243">
        <v>5820</v>
      </c>
      <c r="D32" s="243">
        <v>1973</v>
      </c>
      <c r="E32" s="243">
        <v>1908</v>
      </c>
      <c r="F32" s="243">
        <v>1563</v>
      </c>
      <c r="G32" s="243">
        <v>3.83</v>
      </c>
      <c r="H32" s="243">
        <v>2095</v>
      </c>
      <c r="I32" s="243">
        <v>1715</v>
      </c>
      <c r="J32" s="243">
        <v>180</v>
      </c>
      <c r="K32" s="243">
        <v>80</v>
      </c>
      <c r="L32" s="243">
        <v>35</v>
      </c>
      <c r="M32" s="243">
        <v>0</v>
      </c>
      <c r="N32" s="243">
        <v>75</v>
      </c>
    </row>
    <row r="33" spans="1:14" ht="15.75" thickBot="1" x14ac:dyDescent="0.3">
      <c r="A33" s="242">
        <v>5410009.0499999998</v>
      </c>
      <c r="B33" s="243">
        <v>6483</v>
      </c>
      <c r="C33" s="243">
        <v>6212</v>
      </c>
      <c r="D33" s="243">
        <v>2306</v>
      </c>
      <c r="E33" s="243">
        <v>2254</v>
      </c>
      <c r="F33" s="243">
        <v>4472</v>
      </c>
      <c r="G33" s="243">
        <v>1.45</v>
      </c>
      <c r="H33" s="243">
        <v>2205</v>
      </c>
      <c r="I33" s="243">
        <v>1865</v>
      </c>
      <c r="J33" s="243">
        <v>185</v>
      </c>
      <c r="K33" s="243">
        <v>90</v>
      </c>
      <c r="L33" s="243">
        <v>45</v>
      </c>
      <c r="M33" s="243">
        <v>0</v>
      </c>
      <c r="N33" s="243">
        <v>20</v>
      </c>
    </row>
    <row r="34" spans="1:14" ht="15.75" thickBot="1" x14ac:dyDescent="0.3">
      <c r="A34" s="242">
        <v>5410010</v>
      </c>
      <c r="B34" s="243">
        <v>5529</v>
      </c>
      <c r="C34" s="243">
        <v>5581</v>
      </c>
      <c r="D34" s="243">
        <v>2815</v>
      </c>
      <c r="E34" s="243">
        <v>2710</v>
      </c>
      <c r="F34" s="243">
        <v>3695.6</v>
      </c>
      <c r="G34" s="243">
        <v>1.5</v>
      </c>
      <c r="H34" s="243">
        <v>1705</v>
      </c>
      <c r="I34" s="243">
        <v>1220</v>
      </c>
      <c r="J34" s="243">
        <v>105</v>
      </c>
      <c r="K34" s="243">
        <v>160</v>
      </c>
      <c r="L34" s="243">
        <v>150</v>
      </c>
      <c r="M34" s="243">
        <v>20</v>
      </c>
      <c r="N34" s="243">
        <v>55</v>
      </c>
    </row>
    <row r="35" spans="1:14" ht="15.75" thickBot="1" x14ac:dyDescent="0.3">
      <c r="A35" s="242">
        <v>5410011</v>
      </c>
      <c r="B35" s="243">
        <v>4931</v>
      </c>
      <c r="C35" s="243">
        <v>4537</v>
      </c>
      <c r="D35" s="243">
        <v>2760</v>
      </c>
      <c r="E35" s="243">
        <v>2610</v>
      </c>
      <c r="F35" s="243">
        <v>2897.4</v>
      </c>
      <c r="G35" s="243">
        <v>1.7</v>
      </c>
      <c r="H35" s="243">
        <v>1800</v>
      </c>
      <c r="I35" s="243">
        <v>1275</v>
      </c>
      <c r="J35" s="243">
        <v>110</v>
      </c>
      <c r="K35" s="243">
        <v>215</v>
      </c>
      <c r="L35" s="243">
        <v>110</v>
      </c>
      <c r="M35" s="243">
        <v>20</v>
      </c>
      <c r="N35" s="243">
        <v>65</v>
      </c>
    </row>
    <row r="36" spans="1:14" ht="15.75" thickBot="1" x14ac:dyDescent="0.3">
      <c r="A36" s="242">
        <v>5410012</v>
      </c>
      <c r="B36" s="243">
        <v>2246</v>
      </c>
      <c r="C36" s="243">
        <v>2203</v>
      </c>
      <c r="D36" s="243">
        <v>1160</v>
      </c>
      <c r="E36" s="243">
        <v>1085</v>
      </c>
      <c r="F36" s="243">
        <v>2878</v>
      </c>
      <c r="G36" s="243">
        <v>0.78</v>
      </c>
      <c r="H36" s="243">
        <v>680</v>
      </c>
      <c r="I36" s="243">
        <v>535</v>
      </c>
      <c r="J36" s="243">
        <v>30</v>
      </c>
      <c r="K36" s="243">
        <v>65</v>
      </c>
      <c r="L36" s="243">
        <v>15</v>
      </c>
      <c r="M36" s="243">
        <v>0</v>
      </c>
      <c r="N36" s="243">
        <v>25</v>
      </c>
    </row>
    <row r="37" spans="1:14" ht="15.75" thickBot="1" x14ac:dyDescent="0.3">
      <c r="A37" s="242">
        <v>5410013</v>
      </c>
      <c r="B37" s="243">
        <v>3389</v>
      </c>
      <c r="C37" s="243">
        <v>3315</v>
      </c>
      <c r="D37" s="243">
        <v>1521</v>
      </c>
      <c r="E37" s="243">
        <v>1461</v>
      </c>
      <c r="F37" s="243">
        <v>2271.4</v>
      </c>
      <c r="G37" s="243">
        <v>1.49</v>
      </c>
      <c r="H37" s="243">
        <v>1290</v>
      </c>
      <c r="I37" s="243">
        <v>1045</v>
      </c>
      <c r="J37" s="243">
        <v>75</v>
      </c>
      <c r="K37" s="243">
        <v>35</v>
      </c>
      <c r="L37" s="243">
        <v>65</v>
      </c>
      <c r="M37" s="243">
        <v>10</v>
      </c>
      <c r="N37" s="243">
        <v>60</v>
      </c>
    </row>
    <row r="38" spans="1:14" ht="15.75" thickBot="1" x14ac:dyDescent="0.3">
      <c r="A38" s="242">
        <v>5410014.0199999996</v>
      </c>
      <c r="B38" s="243">
        <v>4482</v>
      </c>
      <c r="C38" s="243">
        <v>4478</v>
      </c>
      <c r="D38" s="243">
        <v>1861</v>
      </c>
      <c r="E38" s="243">
        <v>1813</v>
      </c>
      <c r="F38" s="243">
        <v>2760</v>
      </c>
      <c r="G38" s="243">
        <v>1.62</v>
      </c>
      <c r="H38" s="243">
        <v>1575</v>
      </c>
      <c r="I38" s="243">
        <v>1315</v>
      </c>
      <c r="J38" s="243">
        <v>100</v>
      </c>
      <c r="K38" s="243">
        <v>65</v>
      </c>
      <c r="L38" s="243">
        <v>75</v>
      </c>
      <c r="M38" s="243">
        <v>0</v>
      </c>
      <c r="N38" s="243">
        <v>15</v>
      </c>
    </row>
    <row r="39" spans="1:14" ht="15.75" thickBot="1" x14ac:dyDescent="0.3">
      <c r="A39" s="242">
        <v>5410014.0300000003</v>
      </c>
      <c r="B39" s="243">
        <v>7364</v>
      </c>
      <c r="C39" s="243">
        <v>7264</v>
      </c>
      <c r="D39" s="243">
        <v>3091</v>
      </c>
      <c r="E39" s="243">
        <v>3034</v>
      </c>
      <c r="F39" s="243">
        <v>1824.7</v>
      </c>
      <c r="G39" s="243">
        <v>4.04</v>
      </c>
      <c r="H39" s="243">
        <v>2640</v>
      </c>
      <c r="I39" s="243">
        <v>2260</v>
      </c>
      <c r="J39" s="243">
        <v>205</v>
      </c>
      <c r="K39" s="243">
        <v>60</v>
      </c>
      <c r="L39" s="243">
        <v>40</v>
      </c>
      <c r="M39" s="243">
        <v>30</v>
      </c>
      <c r="N39" s="243">
        <v>55</v>
      </c>
    </row>
    <row r="40" spans="1:14" ht="15.75" thickBot="1" x14ac:dyDescent="0.3">
      <c r="A40" s="242">
        <v>5410014.04</v>
      </c>
      <c r="B40" s="243">
        <v>3692</v>
      </c>
      <c r="C40" s="243">
        <v>3624</v>
      </c>
      <c r="D40" s="243">
        <v>1612</v>
      </c>
      <c r="E40" s="243">
        <v>1568</v>
      </c>
      <c r="F40" s="243">
        <v>2444.1</v>
      </c>
      <c r="G40" s="243">
        <v>1.51</v>
      </c>
      <c r="H40" s="243">
        <v>1235</v>
      </c>
      <c r="I40" s="243">
        <v>1015</v>
      </c>
      <c r="J40" s="243">
        <v>110</v>
      </c>
      <c r="K40" s="243">
        <v>45</v>
      </c>
      <c r="L40" s="243">
        <v>35</v>
      </c>
      <c r="M40" s="243">
        <v>0</v>
      </c>
      <c r="N40" s="243">
        <v>25</v>
      </c>
    </row>
    <row r="41" spans="1:14" ht="15.75" thickBot="1" x14ac:dyDescent="0.3">
      <c r="A41" s="242">
        <v>5410014.0599999996</v>
      </c>
      <c r="B41" s="243">
        <v>5005</v>
      </c>
      <c r="C41" s="243">
        <v>5065</v>
      </c>
      <c r="D41" s="243">
        <v>1775</v>
      </c>
      <c r="E41" s="243">
        <v>1760</v>
      </c>
      <c r="F41" s="243">
        <v>2648.7</v>
      </c>
      <c r="G41" s="243">
        <v>1.89</v>
      </c>
      <c r="H41" s="243">
        <v>1725</v>
      </c>
      <c r="I41" s="243">
        <v>1485</v>
      </c>
      <c r="J41" s="243">
        <v>110</v>
      </c>
      <c r="K41" s="243">
        <v>50</v>
      </c>
      <c r="L41" s="243">
        <v>25</v>
      </c>
      <c r="M41" s="243">
        <v>10</v>
      </c>
      <c r="N41" s="243">
        <v>50</v>
      </c>
    </row>
    <row r="42" spans="1:14" ht="15.75" thickBot="1" x14ac:dyDescent="0.3">
      <c r="A42" s="242">
        <v>5410014.0800000001</v>
      </c>
      <c r="B42" s="243">
        <v>6689</v>
      </c>
      <c r="C42" s="243">
        <v>4744</v>
      </c>
      <c r="D42" s="243">
        <v>2063</v>
      </c>
      <c r="E42" s="243">
        <v>2029</v>
      </c>
      <c r="F42" s="243">
        <v>2134.9</v>
      </c>
      <c r="G42" s="243">
        <v>3.13</v>
      </c>
      <c r="H42" s="243">
        <v>2375</v>
      </c>
      <c r="I42" s="243">
        <v>2110</v>
      </c>
      <c r="J42" s="243">
        <v>105</v>
      </c>
      <c r="K42" s="243">
        <v>70</v>
      </c>
      <c r="L42" s="243">
        <v>20</v>
      </c>
      <c r="M42" s="243">
        <v>0</v>
      </c>
      <c r="N42" s="243">
        <v>70</v>
      </c>
    </row>
    <row r="43" spans="1:14" ht="15.75" thickBot="1" x14ac:dyDescent="0.3">
      <c r="A43" s="242">
        <v>5410014.0899999999</v>
      </c>
      <c r="B43" s="243">
        <v>3174</v>
      </c>
      <c r="C43" s="243">
        <v>3016</v>
      </c>
      <c r="D43" s="243">
        <v>983</v>
      </c>
      <c r="E43" s="243">
        <v>978</v>
      </c>
      <c r="F43" s="243">
        <v>3491.4</v>
      </c>
      <c r="G43" s="243">
        <v>0.91</v>
      </c>
      <c r="H43" s="243">
        <v>1140</v>
      </c>
      <c r="I43" s="243">
        <v>995</v>
      </c>
      <c r="J43" s="243">
        <v>85</v>
      </c>
      <c r="K43" s="243">
        <v>30</v>
      </c>
      <c r="L43" s="243">
        <v>10</v>
      </c>
      <c r="M43" s="243">
        <v>0</v>
      </c>
      <c r="N43" s="243">
        <v>15</v>
      </c>
    </row>
    <row r="44" spans="1:14" ht="15.75" thickBot="1" x14ac:dyDescent="0.3">
      <c r="A44" s="242">
        <v>5410015</v>
      </c>
      <c r="B44" s="243">
        <v>5375</v>
      </c>
      <c r="C44" s="243">
        <v>5085</v>
      </c>
      <c r="D44" s="243">
        <v>2534</v>
      </c>
      <c r="E44" s="243">
        <v>2455</v>
      </c>
      <c r="F44" s="243">
        <v>2676.5</v>
      </c>
      <c r="G44" s="243">
        <v>2.0099999999999998</v>
      </c>
      <c r="H44" s="243">
        <v>2115</v>
      </c>
      <c r="I44" s="243">
        <v>1740</v>
      </c>
      <c r="J44" s="243">
        <v>155</v>
      </c>
      <c r="K44" s="243">
        <v>80</v>
      </c>
      <c r="L44" s="243">
        <v>105</v>
      </c>
      <c r="M44" s="243">
        <v>0</v>
      </c>
      <c r="N44" s="243">
        <v>40</v>
      </c>
    </row>
    <row r="45" spans="1:14" ht="15.75" thickBot="1" x14ac:dyDescent="0.3">
      <c r="A45" s="242">
        <v>5410016</v>
      </c>
      <c r="B45" s="243">
        <v>5895</v>
      </c>
      <c r="C45" s="243">
        <v>5712</v>
      </c>
      <c r="D45" s="243">
        <v>3028</v>
      </c>
      <c r="E45" s="243">
        <v>2872</v>
      </c>
      <c r="F45" s="243">
        <v>4065.2</v>
      </c>
      <c r="G45" s="243">
        <v>1.45</v>
      </c>
      <c r="H45" s="243">
        <v>2020</v>
      </c>
      <c r="I45" s="243">
        <v>1460</v>
      </c>
      <c r="J45" s="243">
        <v>150</v>
      </c>
      <c r="K45" s="243">
        <v>175</v>
      </c>
      <c r="L45" s="243">
        <v>165</v>
      </c>
      <c r="M45" s="243">
        <v>35</v>
      </c>
      <c r="N45" s="243">
        <v>45</v>
      </c>
    </row>
    <row r="46" spans="1:14" ht="15.75" thickBot="1" x14ac:dyDescent="0.3">
      <c r="A46" s="242">
        <v>5410017</v>
      </c>
      <c r="B46" s="243">
        <v>3075</v>
      </c>
      <c r="C46" s="243">
        <v>2347</v>
      </c>
      <c r="D46" s="243">
        <v>2129</v>
      </c>
      <c r="E46" s="243">
        <v>1907</v>
      </c>
      <c r="F46" s="243">
        <v>4610.8999999999996</v>
      </c>
      <c r="G46" s="243">
        <v>0.67</v>
      </c>
      <c r="H46" s="243">
        <v>995</v>
      </c>
      <c r="I46" s="243">
        <v>570</v>
      </c>
      <c r="J46" s="243">
        <v>100</v>
      </c>
      <c r="K46" s="243">
        <v>120</v>
      </c>
      <c r="L46" s="243">
        <v>140</v>
      </c>
      <c r="M46" s="243">
        <v>30</v>
      </c>
      <c r="N46" s="243">
        <v>40</v>
      </c>
    </row>
    <row r="47" spans="1:14" ht="15.75" thickBot="1" x14ac:dyDescent="0.3">
      <c r="A47" s="242">
        <v>5410018</v>
      </c>
      <c r="B47" s="243">
        <v>3243</v>
      </c>
      <c r="C47" s="243">
        <v>2335</v>
      </c>
      <c r="D47" s="243">
        <v>1686</v>
      </c>
      <c r="E47" s="243">
        <v>1594</v>
      </c>
      <c r="F47" s="243">
        <v>2901</v>
      </c>
      <c r="G47" s="243">
        <v>1.1200000000000001</v>
      </c>
      <c r="H47" s="243">
        <v>945</v>
      </c>
      <c r="I47" s="243">
        <v>715</v>
      </c>
      <c r="J47" s="243">
        <v>65</v>
      </c>
      <c r="K47" s="243">
        <v>50</v>
      </c>
      <c r="L47" s="243">
        <v>95</v>
      </c>
      <c r="M47" s="243">
        <v>10</v>
      </c>
      <c r="N47" s="243">
        <v>15</v>
      </c>
    </row>
    <row r="48" spans="1:14" ht="15.75" thickBot="1" x14ac:dyDescent="0.3">
      <c r="A48" s="242">
        <v>5410019</v>
      </c>
      <c r="B48" s="243">
        <v>4629</v>
      </c>
      <c r="C48" s="243">
        <v>4002</v>
      </c>
      <c r="D48" s="243">
        <v>2044</v>
      </c>
      <c r="E48" s="243">
        <v>1967</v>
      </c>
      <c r="F48" s="243">
        <v>2618.4</v>
      </c>
      <c r="G48" s="243">
        <v>1.77</v>
      </c>
      <c r="H48" s="243">
        <v>1495</v>
      </c>
      <c r="I48" s="243">
        <v>1115</v>
      </c>
      <c r="J48" s="243">
        <v>125</v>
      </c>
      <c r="K48" s="243">
        <v>125</v>
      </c>
      <c r="L48" s="243">
        <v>95</v>
      </c>
      <c r="M48" s="243">
        <v>15</v>
      </c>
      <c r="N48" s="243">
        <v>25</v>
      </c>
    </row>
    <row r="49" spans="1:14" ht="15.75" thickBot="1" x14ac:dyDescent="0.3">
      <c r="A49" s="242">
        <v>5410020</v>
      </c>
      <c r="B49" s="243">
        <v>2471</v>
      </c>
      <c r="C49" s="243">
        <v>2449</v>
      </c>
      <c r="D49" s="243">
        <v>1404</v>
      </c>
      <c r="E49" s="243">
        <v>1336</v>
      </c>
      <c r="F49" s="243">
        <v>2950.8</v>
      </c>
      <c r="G49" s="243">
        <v>0.84</v>
      </c>
      <c r="H49" s="243">
        <v>705</v>
      </c>
      <c r="I49" s="243">
        <v>450</v>
      </c>
      <c r="J49" s="243">
        <v>45</v>
      </c>
      <c r="K49" s="243">
        <v>75</v>
      </c>
      <c r="L49" s="243">
        <v>105</v>
      </c>
      <c r="M49" s="243">
        <v>15</v>
      </c>
      <c r="N49" s="243">
        <v>20</v>
      </c>
    </row>
    <row r="50" spans="1:14" ht="15.75" thickBot="1" x14ac:dyDescent="0.3">
      <c r="A50" s="242">
        <v>5410021</v>
      </c>
      <c r="B50" s="243">
        <v>5174</v>
      </c>
      <c r="C50" s="243">
        <v>4450</v>
      </c>
      <c r="D50" s="243">
        <v>2719</v>
      </c>
      <c r="E50" s="243">
        <v>2511</v>
      </c>
      <c r="F50" s="243">
        <v>3448.6</v>
      </c>
      <c r="G50" s="243">
        <v>1.5</v>
      </c>
      <c r="H50" s="243">
        <v>1800</v>
      </c>
      <c r="I50" s="243">
        <v>1255</v>
      </c>
      <c r="J50" s="243">
        <v>160</v>
      </c>
      <c r="K50" s="243">
        <v>185</v>
      </c>
      <c r="L50" s="243">
        <v>115</v>
      </c>
      <c r="M50" s="243">
        <v>45</v>
      </c>
      <c r="N50" s="243">
        <v>35</v>
      </c>
    </row>
    <row r="51" spans="1:14" ht="15.75" thickBot="1" x14ac:dyDescent="0.3">
      <c r="A51" s="242">
        <v>5410022</v>
      </c>
      <c r="B51" s="243">
        <v>967</v>
      </c>
      <c r="C51" s="243">
        <v>977</v>
      </c>
      <c r="D51" s="243">
        <v>499</v>
      </c>
      <c r="E51" s="243">
        <v>473</v>
      </c>
      <c r="F51" s="243">
        <v>205</v>
      </c>
      <c r="G51" s="243">
        <v>4.72</v>
      </c>
      <c r="H51" s="243">
        <v>385</v>
      </c>
      <c r="I51" s="243">
        <v>285</v>
      </c>
      <c r="J51" s="243">
        <v>40</v>
      </c>
      <c r="K51" s="243">
        <v>15</v>
      </c>
      <c r="L51" s="243">
        <v>45</v>
      </c>
      <c r="M51" s="243">
        <v>0</v>
      </c>
      <c r="N51" s="243">
        <v>0</v>
      </c>
    </row>
    <row r="52" spans="1:14" ht="15.75" thickBot="1" x14ac:dyDescent="0.3">
      <c r="A52" s="242">
        <v>5410023</v>
      </c>
      <c r="B52" s="243">
        <v>3497</v>
      </c>
      <c r="C52" s="243">
        <v>3423</v>
      </c>
      <c r="D52" s="243">
        <v>1794</v>
      </c>
      <c r="E52" s="243">
        <v>1735</v>
      </c>
      <c r="F52" s="243">
        <v>2580.8000000000002</v>
      </c>
      <c r="G52" s="243">
        <v>1.36</v>
      </c>
      <c r="H52" s="243">
        <v>1190</v>
      </c>
      <c r="I52" s="243">
        <v>985</v>
      </c>
      <c r="J52" s="243">
        <v>75</v>
      </c>
      <c r="K52" s="243">
        <v>40</v>
      </c>
      <c r="L52" s="243">
        <v>40</v>
      </c>
      <c r="M52" s="243">
        <v>20</v>
      </c>
      <c r="N52" s="243">
        <v>25</v>
      </c>
    </row>
    <row r="53" spans="1:14" ht="15.75" thickBot="1" x14ac:dyDescent="0.3">
      <c r="A53" s="242">
        <v>5410024</v>
      </c>
      <c r="B53" s="243">
        <v>5794</v>
      </c>
      <c r="C53" s="243">
        <v>5143</v>
      </c>
      <c r="D53" s="243">
        <v>2177</v>
      </c>
      <c r="E53" s="243">
        <v>2068</v>
      </c>
      <c r="F53" s="243">
        <v>1018.9</v>
      </c>
      <c r="G53" s="243">
        <v>5.69</v>
      </c>
      <c r="H53" s="243">
        <v>1900</v>
      </c>
      <c r="I53" s="243">
        <v>1630</v>
      </c>
      <c r="J53" s="243">
        <v>155</v>
      </c>
      <c r="K53" s="243">
        <v>30</v>
      </c>
      <c r="L53" s="243">
        <v>40</v>
      </c>
      <c r="M53" s="243">
        <v>0</v>
      </c>
      <c r="N53" s="243">
        <v>35</v>
      </c>
    </row>
    <row r="54" spans="1:14" ht="15.75" thickBot="1" x14ac:dyDescent="0.3">
      <c r="A54" s="242">
        <v>5410025</v>
      </c>
      <c r="B54" s="243">
        <v>3042</v>
      </c>
      <c r="C54" s="243">
        <v>2932</v>
      </c>
      <c r="D54" s="243">
        <v>1046</v>
      </c>
      <c r="E54" s="243">
        <v>1032</v>
      </c>
      <c r="F54" s="243">
        <v>437.9</v>
      </c>
      <c r="G54" s="243">
        <v>6.95</v>
      </c>
      <c r="H54" s="243">
        <v>990</v>
      </c>
      <c r="I54" s="243">
        <v>855</v>
      </c>
      <c r="J54" s="243">
        <v>65</v>
      </c>
      <c r="K54" s="243">
        <v>15</v>
      </c>
      <c r="L54" s="243">
        <v>15</v>
      </c>
      <c r="M54" s="243">
        <v>10</v>
      </c>
      <c r="N54" s="243">
        <v>30</v>
      </c>
    </row>
    <row r="55" spans="1:14" ht="15.75" thickBot="1" x14ac:dyDescent="0.3">
      <c r="A55" s="242">
        <v>5410100</v>
      </c>
      <c r="B55" s="243">
        <v>5730</v>
      </c>
      <c r="C55" s="243">
        <v>5419</v>
      </c>
      <c r="D55" s="243">
        <v>2436</v>
      </c>
      <c r="E55" s="243">
        <v>2291</v>
      </c>
      <c r="F55" s="243">
        <v>2332.1</v>
      </c>
      <c r="G55" s="243">
        <v>2.46</v>
      </c>
      <c r="H55" s="243">
        <v>1615</v>
      </c>
      <c r="I55" s="243">
        <v>1180</v>
      </c>
      <c r="J55" s="243">
        <v>85</v>
      </c>
      <c r="K55" s="243">
        <v>110</v>
      </c>
      <c r="L55" s="243">
        <v>145</v>
      </c>
      <c r="M55" s="243">
        <v>50</v>
      </c>
      <c r="N55" s="243">
        <v>55</v>
      </c>
    </row>
    <row r="56" spans="1:14" ht="15.75" thickBot="1" x14ac:dyDescent="0.3">
      <c r="A56" s="242">
        <v>5410101.0099999998</v>
      </c>
      <c r="B56" s="243">
        <v>5995</v>
      </c>
      <c r="C56" s="243">
        <v>4132</v>
      </c>
      <c r="D56" s="243">
        <v>2796</v>
      </c>
      <c r="E56" s="243">
        <v>2535</v>
      </c>
      <c r="F56" s="243">
        <v>3954.5</v>
      </c>
      <c r="G56" s="243">
        <v>1.52</v>
      </c>
      <c r="H56" s="243">
        <v>1495</v>
      </c>
      <c r="I56" s="243">
        <v>1100</v>
      </c>
      <c r="J56" s="243">
        <v>75</v>
      </c>
      <c r="K56" s="243">
        <v>135</v>
      </c>
      <c r="L56" s="243">
        <v>135</v>
      </c>
      <c r="M56" s="243">
        <v>20</v>
      </c>
      <c r="N56" s="243">
        <v>35</v>
      </c>
    </row>
    <row r="57" spans="1:14" ht="15.75" thickBot="1" x14ac:dyDescent="0.3">
      <c r="A57" s="242">
        <v>5410101.0199999996</v>
      </c>
      <c r="B57" s="243">
        <v>1099</v>
      </c>
      <c r="C57" s="243">
        <v>148</v>
      </c>
      <c r="D57" s="243">
        <v>57</v>
      </c>
      <c r="E57" s="243">
        <v>52</v>
      </c>
      <c r="F57" s="243">
        <v>288.89999999999998</v>
      </c>
      <c r="G57" s="243">
        <v>3.8</v>
      </c>
      <c r="H57" s="243">
        <v>40</v>
      </c>
      <c r="I57" s="243">
        <v>35</v>
      </c>
      <c r="J57" s="243">
        <v>0</v>
      </c>
      <c r="K57" s="243">
        <v>0</v>
      </c>
      <c r="L57" s="243">
        <v>0</v>
      </c>
      <c r="M57" s="243">
        <v>0</v>
      </c>
      <c r="N57" s="243">
        <v>0</v>
      </c>
    </row>
    <row r="58" spans="1:14" ht="15.75" thickBot="1" x14ac:dyDescent="0.3">
      <c r="A58" s="242">
        <v>5410101.0300000003</v>
      </c>
      <c r="B58" s="243">
        <v>6482</v>
      </c>
      <c r="C58" s="243">
        <v>6134</v>
      </c>
      <c r="D58" s="243">
        <v>2724</v>
      </c>
      <c r="E58" s="243">
        <v>2602</v>
      </c>
      <c r="F58" s="243">
        <v>3376</v>
      </c>
      <c r="G58" s="243">
        <v>1.92</v>
      </c>
      <c r="H58" s="243">
        <v>2100</v>
      </c>
      <c r="I58" s="243">
        <v>1575</v>
      </c>
      <c r="J58" s="243">
        <v>160</v>
      </c>
      <c r="K58" s="243">
        <v>155</v>
      </c>
      <c r="L58" s="243">
        <v>120</v>
      </c>
      <c r="M58" s="243">
        <v>50</v>
      </c>
      <c r="N58" s="243">
        <v>45</v>
      </c>
    </row>
    <row r="59" spans="1:14" ht="15.75" thickBot="1" x14ac:dyDescent="0.3">
      <c r="A59" s="242">
        <v>5410101.04</v>
      </c>
      <c r="B59" s="243">
        <v>3722</v>
      </c>
      <c r="C59" s="243">
        <v>3490</v>
      </c>
      <c r="D59" s="243">
        <v>1468</v>
      </c>
      <c r="E59" s="243">
        <v>1381</v>
      </c>
      <c r="F59" s="243">
        <v>2220.4</v>
      </c>
      <c r="G59" s="243">
        <v>1.68</v>
      </c>
      <c r="H59" s="243">
        <v>775</v>
      </c>
      <c r="I59" s="243">
        <v>560</v>
      </c>
      <c r="J59" s="243">
        <v>60</v>
      </c>
      <c r="K59" s="243">
        <v>40</v>
      </c>
      <c r="L59" s="243">
        <v>75</v>
      </c>
      <c r="M59" s="243">
        <v>30</v>
      </c>
      <c r="N59" s="243">
        <v>10</v>
      </c>
    </row>
    <row r="60" spans="1:14" ht="15.75" thickBot="1" x14ac:dyDescent="0.3">
      <c r="A60" s="242">
        <v>5410102</v>
      </c>
      <c r="B60" s="243">
        <v>4257</v>
      </c>
      <c r="C60" s="243">
        <v>3411</v>
      </c>
      <c r="D60" s="243">
        <v>2672</v>
      </c>
      <c r="E60" s="243">
        <v>2334</v>
      </c>
      <c r="F60" s="243">
        <v>3743.1</v>
      </c>
      <c r="G60" s="243">
        <v>1.1399999999999999</v>
      </c>
      <c r="H60" s="243">
        <v>1000</v>
      </c>
      <c r="I60" s="243">
        <v>625</v>
      </c>
      <c r="J60" s="243">
        <v>65</v>
      </c>
      <c r="K60" s="243">
        <v>120</v>
      </c>
      <c r="L60" s="243">
        <v>150</v>
      </c>
      <c r="M60" s="243">
        <v>25</v>
      </c>
      <c r="N60" s="243">
        <v>15</v>
      </c>
    </row>
    <row r="61" spans="1:14" ht="15.75" thickBot="1" x14ac:dyDescent="0.3">
      <c r="A61" s="242">
        <v>5410103</v>
      </c>
      <c r="B61" s="243">
        <v>3865</v>
      </c>
      <c r="C61" s="243">
        <v>3691</v>
      </c>
      <c r="D61" s="243">
        <v>1972</v>
      </c>
      <c r="E61" s="243">
        <v>1878</v>
      </c>
      <c r="F61" s="243">
        <v>2790.8</v>
      </c>
      <c r="G61" s="243">
        <v>1.38</v>
      </c>
      <c r="H61" s="243">
        <v>1030</v>
      </c>
      <c r="I61" s="243">
        <v>795</v>
      </c>
      <c r="J61" s="243">
        <v>45</v>
      </c>
      <c r="K61" s="243">
        <v>55</v>
      </c>
      <c r="L61" s="243">
        <v>75</v>
      </c>
      <c r="M61" s="243">
        <v>25</v>
      </c>
      <c r="N61" s="243">
        <v>40</v>
      </c>
    </row>
    <row r="62" spans="1:14" ht="15.75" thickBot="1" x14ac:dyDescent="0.3">
      <c r="A62" s="242">
        <v>5410104</v>
      </c>
      <c r="B62" s="243">
        <v>6874</v>
      </c>
      <c r="C62" s="243">
        <v>6376</v>
      </c>
      <c r="D62" s="243">
        <v>3075</v>
      </c>
      <c r="E62" s="243">
        <v>2953</v>
      </c>
      <c r="F62" s="243">
        <v>2592</v>
      </c>
      <c r="G62" s="243">
        <v>2.65</v>
      </c>
      <c r="H62" s="243">
        <v>2225</v>
      </c>
      <c r="I62" s="243">
        <v>1680</v>
      </c>
      <c r="J62" s="243">
        <v>195</v>
      </c>
      <c r="K62" s="243">
        <v>115</v>
      </c>
      <c r="L62" s="243">
        <v>110</v>
      </c>
      <c r="M62" s="243">
        <v>60</v>
      </c>
      <c r="N62" s="243">
        <v>65</v>
      </c>
    </row>
    <row r="63" spans="1:14" ht="15.75" thickBot="1" x14ac:dyDescent="0.3">
      <c r="A63" s="242">
        <v>5410105</v>
      </c>
      <c r="B63" s="243">
        <v>1868</v>
      </c>
      <c r="C63" s="243">
        <v>1272</v>
      </c>
      <c r="D63" s="243">
        <v>1189</v>
      </c>
      <c r="E63" s="243">
        <v>930</v>
      </c>
      <c r="F63" s="243">
        <v>2814.1</v>
      </c>
      <c r="G63" s="243">
        <v>0.66</v>
      </c>
      <c r="H63" s="243">
        <v>555</v>
      </c>
      <c r="I63" s="243">
        <v>340</v>
      </c>
      <c r="J63" s="243">
        <v>40</v>
      </c>
      <c r="K63" s="243">
        <v>100</v>
      </c>
      <c r="L63" s="243">
        <v>65</v>
      </c>
      <c r="M63" s="243">
        <v>10</v>
      </c>
      <c r="N63" s="243">
        <v>0</v>
      </c>
    </row>
    <row r="64" spans="1:14" ht="15.75" thickBot="1" x14ac:dyDescent="0.3">
      <c r="A64" s="242">
        <v>5410106.0099999998</v>
      </c>
      <c r="B64" s="243">
        <v>8395</v>
      </c>
      <c r="C64" s="243">
        <v>3302</v>
      </c>
      <c r="D64" s="243">
        <v>6504</v>
      </c>
      <c r="E64" s="243">
        <v>4020</v>
      </c>
      <c r="F64" s="243">
        <v>5344.8</v>
      </c>
      <c r="G64" s="243">
        <v>1.57</v>
      </c>
      <c r="H64" s="243">
        <v>1945</v>
      </c>
      <c r="I64" s="243">
        <v>810</v>
      </c>
      <c r="J64" s="243">
        <v>145</v>
      </c>
      <c r="K64" s="243">
        <v>540</v>
      </c>
      <c r="L64" s="243">
        <v>335</v>
      </c>
      <c r="M64" s="243">
        <v>35</v>
      </c>
      <c r="N64" s="243">
        <v>75</v>
      </c>
    </row>
    <row r="65" spans="1:14" ht="15.75" thickBot="1" x14ac:dyDescent="0.3">
      <c r="A65" s="242">
        <v>5410106.0199999996</v>
      </c>
      <c r="B65" s="243">
        <v>5042</v>
      </c>
      <c r="C65" s="243">
        <v>3449</v>
      </c>
      <c r="D65" s="243">
        <v>2699</v>
      </c>
      <c r="E65" s="243">
        <v>2223</v>
      </c>
      <c r="F65" s="243">
        <v>2951</v>
      </c>
      <c r="G65" s="243">
        <v>1.71</v>
      </c>
      <c r="H65" s="243">
        <v>1680</v>
      </c>
      <c r="I65" s="243">
        <v>1130</v>
      </c>
      <c r="J65" s="243">
        <v>175</v>
      </c>
      <c r="K65" s="243">
        <v>215</v>
      </c>
      <c r="L65" s="243">
        <v>100</v>
      </c>
      <c r="M65" s="243">
        <v>20</v>
      </c>
      <c r="N65" s="243">
        <v>45</v>
      </c>
    </row>
    <row r="66" spans="1:14" ht="15.75" thickBot="1" x14ac:dyDescent="0.3">
      <c r="A66" s="242">
        <v>5410106.0300000003</v>
      </c>
      <c r="B66" s="243">
        <v>5</v>
      </c>
      <c r="C66" s="243">
        <v>5</v>
      </c>
      <c r="D66" s="243">
        <v>1</v>
      </c>
      <c r="E66" s="243">
        <v>1</v>
      </c>
      <c r="F66" s="243">
        <v>1.7</v>
      </c>
      <c r="G66" s="243">
        <v>2.9</v>
      </c>
      <c r="H66" s="242" t="s">
        <v>275</v>
      </c>
      <c r="I66" s="242" t="s">
        <v>275</v>
      </c>
      <c r="J66" s="242" t="s">
        <v>275</v>
      </c>
      <c r="K66" s="242" t="s">
        <v>275</v>
      </c>
      <c r="L66" s="242" t="s">
        <v>275</v>
      </c>
      <c r="M66" s="242" t="s">
        <v>275</v>
      </c>
      <c r="N66" s="242" t="s">
        <v>275</v>
      </c>
    </row>
    <row r="67" spans="1:14" ht="15.75" thickBot="1" x14ac:dyDescent="0.3">
      <c r="A67" s="242">
        <v>5410107.0099999998</v>
      </c>
      <c r="B67" s="243">
        <v>4247</v>
      </c>
      <c r="C67" s="243">
        <v>4332</v>
      </c>
      <c r="D67" s="243">
        <v>1715</v>
      </c>
      <c r="E67" s="243">
        <v>1684</v>
      </c>
      <c r="F67" s="243">
        <v>2038.1</v>
      </c>
      <c r="G67" s="243">
        <v>2.08</v>
      </c>
      <c r="H67" s="243">
        <v>1435</v>
      </c>
      <c r="I67" s="243">
        <v>1165</v>
      </c>
      <c r="J67" s="243">
        <v>140</v>
      </c>
      <c r="K67" s="243">
        <v>80</v>
      </c>
      <c r="L67" s="243">
        <v>20</v>
      </c>
      <c r="M67" s="243">
        <v>20</v>
      </c>
      <c r="N67" s="243">
        <v>20</v>
      </c>
    </row>
    <row r="68" spans="1:14" ht="15.75" thickBot="1" x14ac:dyDescent="0.3">
      <c r="A68" s="242">
        <v>5410107.0199999996</v>
      </c>
      <c r="B68" s="243">
        <v>6548</v>
      </c>
      <c r="C68" s="243">
        <v>6170</v>
      </c>
      <c r="D68" s="243">
        <v>2998</v>
      </c>
      <c r="E68" s="243">
        <v>2780</v>
      </c>
      <c r="F68" s="243">
        <v>1621.8</v>
      </c>
      <c r="G68" s="243">
        <v>4.04</v>
      </c>
      <c r="H68" s="243">
        <v>1810</v>
      </c>
      <c r="I68" s="243">
        <v>1330</v>
      </c>
      <c r="J68" s="243">
        <v>135</v>
      </c>
      <c r="K68" s="243">
        <v>125</v>
      </c>
      <c r="L68" s="243">
        <v>150</v>
      </c>
      <c r="M68" s="243">
        <v>30</v>
      </c>
      <c r="N68" s="243">
        <v>40</v>
      </c>
    </row>
    <row r="69" spans="1:14" ht="15.75" thickBot="1" x14ac:dyDescent="0.3">
      <c r="A69" s="242">
        <v>5410108.0199999996</v>
      </c>
      <c r="B69" s="243">
        <v>7265</v>
      </c>
      <c r="C69" s="243">
        <v>6731</v>
      </c>
      <c r="D69" s="243">
        <v>2685</v>
      </c>
      <c r="E69" s="243">
        <v>2660</v>
      </c>
      <c r="F69" s="243">
        <v>2460.1</v>
      </c>
      <c r="G69" s="243">
        <v>2.95</v>
      </c>
      <c r="H69" s="243">
        <v>2605</v>
      </c>
      <c r="I69" s="243">
        <v>2215</v>
      </c>
      <c r="J69" s="243">
        <v>170</v>
      </c>
      <c r="K69" s="243">
        <v>70</v>
      </c>
      <c r="L69" s="243">
        <v>70</v>
      </c>
      <c r="M69" s="243">
        <v>10</v>
      </c>
      <c r="N69" s="243">
        <v>75</v>
      </c>
    </row>
    <row r="70" spans="1:14" ht="15.75" thickBot="1" x14ac:dyDescent="0.3">
      <c r="A70" s="242">
        <v>5410108.0300000003</v>
      </c>
      <c r="B70" s="243">
        <v>4381</v>
      </c>
      <c r="C70" s="243">
        <v>3233</v>
      </c>
      <c r="D70" s="243">
        <v>1654</v>
      </c>
      <c r="E70" s="243">
        <v>1607</v>
      </c>
      <c r="F70" s="243">
        <v>637.9</v>
      </c>
      <c r="G70" s="243">
        <v>6.87</v>
      </c>
      <c r="H70" s="243">
        <v>1335</v>
      </c>
      <c r="I70" s="243">
        <v>1120</v>
      </c>
      <c r="J70" s="243">
        <v>85</v>
      </c>
      <c r="K70" s="243">
        <v>50</v>
      </c>
      <c r="L70" s="243">
        <v>55</v>
      </c>
      <c r="M70" s="243">
        <v>0</v>
      </c>
      <c r="N70" s="243">
        <v>30</v>
      </c>
    </row>
    <row r="71" spans="1:14" ht="15.75" thickBot="1" x14ac:dyDescent="0.3">
      <c r="A71" s="242">
        <v>5410108.04</v>
      </c>
      <c r="B71" s="243">
        <v>5233</v>
      </c>
      <c r="C71" s="243">
        <v>5385</v>
      </c>
      <c r="D71" s="243">
        <v>1691</v>
      </c>
      <c r="E71" s="243">
        <v>1678</v>
      </c>
      <c r="F71" s="243">
        <v>3749.1</v>
      </c>
      <c r="G71" s="243">
        <v>1.4</v>
      </c>
      <c r="H71" s="243">
        <v>1670</v>
      </c>
      <c r="I71" s="243">
        <v>1460</v>
      </c>
      <c r="J71" s="243">
        <v>140</v>
      </c>
      <c r="K71" s="243">
        <v>15</v>
      </c>
      <c r="L71" s="243">
        <v>35</v>
      </c>
      <c r="M71" s="243">
        <v>0</v>
      </c>
      <c r="N71" s="243">
        <v>25</v>
      </c>
    </row>
    <row r="72" spans="1:14" ht="15.75" thickBot="1" x14ac:dyDescent="0.3">
      <c r="A72" s="242">
        <v>5410109.0099999998</v>
      </c>
      <c r="B72" s="243">
        <v>5192</v>
      </c>
      <c r="C72" s="243">
        <v>5338</v>
      </c>
      <c r="D72" s="243">
        <v>2009</v>
      </c>
      <c r="E72" s="243">
        <v>1987</v>
      </c>
      <c r="F72" s="243">
        <v>2995.6</v>
      </c>
      <c r="G72" s="243">
        <v>1.73</v>
      </c>
      <c r="H72" s="243">
        <v>1705</v>
      </c>
      <c r="I72" s="243">
        <v>1440</v>
      </c>
      <c r="J72" s="243">
        <v>105</v>
      </c>
      <c r="K72" s="243">
        <v>65</v>
      </c>
      <c r="L72" s="243">
        <v>45</v>
      </c>
      <c r="M72" s="243">
        <v>10</v>
      </c>
      <c r="N72" s="243">
        <v>50</v>
      </c>
    </row>
    <row r="73" spans="1:14" ht="15.75" thickBot="1" x14ac:dyDescent="0.3">
      <c r="A73" s="242">
        <v>5410109.0199999996</v>
      </c>
      <c r="B73" s="243">
        <v>6482</v>
      </c>
      <c r="C73" s="243">
        <v>6586</v>
      </c>
      <c r="D73" s="243">
        <v>2297</v>
      </c>
      <c r="E73" s="243">
        <v>2271</v>
      </c>
      <c r="F73" s="243">
        <v>3424.2</v>
      </c>
      <c r="G73" s="243">
        <v>1.89</v>
      </c>
      <c r="H73" s="243">
        <v>2005</v>
      </c>
      <c r="I73" s="243">
        <v>1665</v>
      </c>
      <c r="J73" s="243">
        <v>130</v>
      </c>
      <c r="K73" s="243">
        <v>55</v>
      </c>
      <c r="L73" s="243">
        <v>60</v>
      </c>
      <c r="M73" s="243">
        <v>20</v>
      </c>
      <c r="N73" s="243">
        <v>70</v>
      </c>
    </row>
    <row r="74" spans="1:14" ht="15.75" thickBot="1" x14ac:dyDescent="0.3">
      <c r="A74" s="242">
        <v>5410109.0499999998</v>
      </c>
      <c r="B74" s="243">
        <v>7237</v>
      </c>
      <c r="C74" s="243">
        <v>7342</v>
      </c>
      <c r="D74" s="243">
        <v>2687</v>
      </c>
      <c r="E74" s="243">
        <v>2629</v>
      </c>
      <c r="F74" s="243">
        <v>2669.1</v>
      </c>
      <c r="G74" s="243">
        <v>2.71</v>
      </c>
      <c r="H74" s="243">
        <v>1795</v>
      </c>
      <c r="I74" s="243">
        <v>1450</v>
      </c>
      <c r="J74" s="243">
        <v>145</v>
      </c>
      <c r="K74" s="243">
        <v>50</v>
      </c>
      <c r="L74" s="243">
        <v>45</v>
      </c>
      <c r="M74" s="243">
        <v>25</v>
      </c>
      <c r="N74" s="243">
        <v>75</v>
      </c>
    </row>
    <row r="75" spans="1:14" ht="15.75" thickBot="1" x14ac:dyDescent="0.3">
      <c r="A75" s="242">
        <v>5410109.0700000003</v>
      </c>
      <c r="B75" s="243">
        <v>6524</v>
      </c>
      <c r="C75" s="243">
        <v>5132</v>
      </c>
      <c r="D75" s="243">
        <v>1983</v>
      </c>
      <c r="E75" s="243">
        <v>1937</v>
      </c>
      <c r="F75" s="243">
        <v>1372.7</v>
      </c>
      <c r="G75" s="243">
        <v>4.75</v>
      </c>
      <c r="H75" s="243">
        <v>1680</v>
      </c>
      <c r="I75" s="243">
        <v>1400</v>
      </c>
      <c r="J75" s="243">
        <v>150</v>
      </c>
      <c r="K75" s="243">
        <v>35</v>
      </c>
      <c r="L75" s="243">
        <v>50</v>
      </c>
      <c r="M75" s="243">
        <v>10</v>
      </c>
      <c r="N75" s="243">
        <v>40</v>
      </c>
    </row>
    <row r="76" spans="1:14" ht="15.75" thickBot="1" x14ac:dyDescent="0.3">
      <c r="A76" s="242">
        <v>5410109.0800000001</v>
      </c>
      <c r="B76" s="243">
        <v>6902</v>
      </c>
      <c r="C76" s="243">
        <v>5428</v>
      </c>
      <c r="D76" s="243">
        <v>2097</v>
      </c>
      <c r="E76" s="243">
        <v>2053</v>
      </c>
      <c r="F76" s="243">
        <v>1425.2</v>
      </c>
      <c r="G76" s="243">
        <v>4.84</v>
      </c>
      <c r="H76" s="243">
        <v>1775</v>
      </c>
      <c r="I76" s="243">
        <v>1470</v>
      </c>
      <c r="J76" s="243">
        <v>140</v>
      </c>
      <c r="K76" s="243">
        <v>80</v>
      </c>
      <c r="L76" s="243">
        <v>45</v>
      </c>
      <c r="M76" s="243">
        <v>0</v>
      </c>
      <c r="N76" s="243">
        <v>35</v>
      </c>
    </row>
    <row r="77" spans="1:14" ht="15.75" thickBot="1" x14ac:dyDescent="0.3">
      <c r="A77" s="242">
        <v>5410109.0899999999</v>
      </c>
      <c r="B77" s="243">
        <v>4551</v>
      </c>
      <c r="C77" s="243">
        <v>4927</v>
      </c>
      <c r="D77" s="243">
        <v>1551</v>
      </c>
      <c r="E77" s="243">
        <v>1472</v>
      </c>
      <c r="F77" s="243">
        <v>784.3</v>
      </c>
      <c r="G77" s="243">
        <v>5.8</v>
      </c>
      <c r="H77" s="243">
        <v>1265</v>
      </c>
      <c r="I77" s="243">
        <v>1065</v>
      </c>
      <c r="J77" s="243">
        <v>105</v>
      </c>
      <c r="K77" s="243">
        <v>25</v>
      </c>
      <c r="L77" s="243">
        <v>20</v>
      </c>
      <c r="M77" s="243">
        <v>10</v>
      </c>
      <c r="N77" s="243">
        <v>45</v>
      </c>
    </row>
    <row r="78" spans="1:14" ht="15.75" thickBot="1" x14ac:dyDescent="0.3">
      <c r="A78" s="242">
        <v>5410109.0999999996</v>
      </c>
      <c r="B78" s="243">
        <v>3540</v>
      </c>
      <c r="C78" s="243">
        <v>3553</v>
      </c>
      <c r="D78" s="243">
        <v>1089</v>
      </c>
      <c r="E78" s="243">
        <v>1082</v>
      </c>
      <c r="F78" s="243">
        <v>2230.9</v>
      </c>
      <c r="G78" s="243">
        <v>1.59</v>
      </c>
      <c r="H78" s="243">
        <v>815</v>
      </c>
      <c r="I78" s="243">
        <v>645</v>
      </c>
      <c r="J78" s="243">
        <v>85</v>
      </c>
      <c r="K78" s="243">
        <v>25</v>
      </c>
      <c r="L78" s="243">
        <v>30</v>
      </c>
      <c r="M78" s="243">
        <v>0</v>
      </c>
      <c r="N78" s="243">
        <v>25</v>
      </c>
    </row>
    <row r="79" spans="1:14" ht="15.75" thickBot="1" x14ac:dyDescent="0.3">
      <c r="A79" s="242">
        <v>5410110</v>
      </c>
      <c r="B79" s="243">
        <v>7028</v>
      </c>
      <c r="C79" s="243">
        <v>5692</v>
      </c>
      <c r="D79" s="243">
        <v>2355</v>
      </c>
      <c r="E79" s="243">
        <v>2283</v>
      </c>
      <c r="F79" s="243">
        <v>70.5</v>
      </c>
      <c r="G79" s="243">
        <v>99.66</v>
      </c>
      <c r="H79" s="243">
        <v>2620</v>
      </c>
      <c r="I79" s="243">
        <v>2340</v>
      </c>
      <c r="J79" s="243">
        <v>150</v>
      </c>
      <c r="K79" s="243">
        <v>10</v>
      </c>
      <c r="L79" s="243">
        <v>75</v>
      </c>
      <c r="M79" s="243">
        <v>0</v>
      </c>
      <c r="N79" s="243">
        <v>45</v>
      </c>
    </row>
    <row r="80" spans="1:14" ht="15.75" thickBot="1" x14ac:dyDescent="0.3">
      <c r="A80" s="242">
        <v>5410111.04</v>
      </c>
      <c r="B80" s="243">
        <v>2768</v>
      </c>
      <c r="C80" s="243">
        <v>2838</v>
      </c>
      <c r="D80" s="243">
        <v>1228</v>
      </c>
      <c r="E80" s="243">
        <v>1185</v>
      </c>
      <c r="F80" s="243">
        <v>141</v>
      </c>
      <c r="G80" s="243">
        <v>19.63</v>
      </c>
      <c r="H80" s="243">
        <v>1115</v>
      </c>
      <c r="I80" s="243">
        <v>840</v>
      </c>
      <c r="J80" s="243">
        <v>100</v>
      </c>
      <c r="K80" s="243">
        <v>0</v>
      </c>
      <c r="L80" s="243">
        <v>145</v>
      </c>
      <c r="M80" s="243">
        <v>0</v>
      </c>
      <c r="N80" s="243">
        <v>25</v>
      </c>
    </row>
    <row r="81" spans="1:14" ht="15.75" thickBot="1" x14ac:dyDescent="0.3">
      <c r="A81" s="242">
        <v>5410111.0499999998</v>
      </c>
      <c r="B81" s="243">
        <v>4379</v>
      </c>
      <c r="C81" s="243">
        <v>4582</v>
      </c>
      <c r="D81" s="243">
        <v>1526</v>
      </c>
      <c r="E81" s="243">
        <v>1502</v>
      </c>
      <c r="F81" s="243">
        <v>67.3</v>
      </c>
      <c r="G81" s="243">
        <v>65.08</v>
      </c>
      <c r="H81" s="243">
        <v>1285</v>
      </c>
      <c r="I81" s="243">
        <v>1000</v>
      </c>
      <c r="J81" s="243">
        <v>85</v>
      </c>
      <c r="K81" s="243">
        <v>0</v>
      </c>
      <c r="L81" s="243">
        <v>95</v>
      </c>
      <c r="M81" s="243">
        <v>55</v>
      </c>
      <c r="N81" s="243">
        <v>40</v>
      </c>
    </row>
    <row r="82" spans="1:14" ht="15.75" thickBot="1" x14ac:dyDescent="0.3">
      <c r="A82" s="242">
        <v>5410111.0700000003</v>
      </c>
      <c r="B82" s="243">
        <v>2586</v>
      </c>
      <c r="C82" s="243">
        <v>2692</v>
      </c>
      <c r="D82" s="243">
        <v>770</v>
      </c>
      <c r="E82" s="243">
        <v>746</v>
      </c>
      <c r="F82" s="243">
        <v>23.7</v>
      </c>
      <c r="G82" s="243">
        <v>108.91</v>
      </c>
      <c r="H82" s="243">
        <v>680</v>
      </c>
      <c r="I82" s="243">
        <v>530</v>
      </c>
      <c r="J82" s="243">
        <v>60</v>
      </c>
      <c r="K82" s="243">
        <v>10</v>
      </c>
      <c r="L82" s="243">
        <v>35</v>
      </c>
      <c r="M82" s="243">
        <v>25</v>
      </c>
      <c r="N82" s="243">
        <v>20</v>
      </c>
    </row>
    <row r="83" spans="1:14" ht="15.75" thickBot="1" x14ac:dyDescent="0.3">
      <c r="A83" s="242">
        <v>5410111.0800000001</v>
      </c>
      <c r="B83" s="243">
        <v>1401</v>
      </c>
      <c r="C83" s="243">
        <v>1418</v>
      </c>
      <c r="D83" s="243">
        <v>487</v>
      </c>
      <c r="E83" s="243">
        <v>482</v>
      </c>
      <c r="F83" s="243">
        <v>83.8</v>
      </c>
      <c r="G83" s="243">
        <v>16.71</v>
      </c>
      <c r="H83" s="243">
        <v>410</v>
      </c>
      <c r="I83" s="243">
        <v>345</v>
      </c>
      <c r="J83" s="243">
        <v>35</v>
      </c>
      <c r="K83" s="243">
        <v>0</v>
      </c>
      <c r="L83" s="243">
        <v>15</v>
      </c>
      <c r="M83" s="243">
        <v>0</v>
      </c>
      <c r="N83" s="243">
        <v>10</v>
      </c>
    </row>
    <row r="84" spans="1:14" ht="15.75" thickBot="1" x14ac:dyDescent="0.3">
      <c r="A84" s="242">
        <v>5410111.0899999999</v>
      </c>
      <c r="B84" s="243">
        <v>4551</v>
      </c>
      <c r="C84" s="243">
        <v>3881</v>
      </c>
      <c r="D84" s="243">
        <v>1634</v>
      </c>
      <c r="E84" s="243">
        <v>1619</v>
      </c>
      <c r="F84" s="243">
        <v>586</v>
      </c>
      <c r="G84" s="243">
        <v>7.77</v>
      </c>
      <c r="H84" s="243">
        <v>1905</v>
      </c>
      <c r="I84" s="243">
        <v>1645</v>
      </c>
      <c r="J84" s="243">
        <v>135</v>
      </c>
      <c r="K84" s="243">
        <v>10</v>
      </c>
      <c r="L84" s="243">
        <v>80</v>
      </c>
      <c r="M84" s="243">
        <v>20</v>
      </c>
      <c r="N84" s="243">
        <v>20</v>
      </c>
    </row>
    <row r="85" spans="1:14" ht="15.75" thickBot="1" x14ac:dyDescent="0.3">
      <c r="A85" s="242">
        <v>5410111.0999999996</v>
      </c>
      <c r="B85" s="243">
        <v>4286</v>
      </c>
      <c r="C85" s="243">
        <v>3903</v>
      </c>
      <c r="D85" s="243">
        <v>1556</v>
      </c>
      <c r="E85" s="243">
        <v>1542</v>
      </c>
      <c r="F85" s="243">
        <v>486.9</v>
      </c>
      <c r="G85" s="243">
        <v>8.8000000000000007</v>
      </c>
      <c r="H85" s="243">
        <v>1635</v>
      </c>
      <c r="I85" s="243">
        <v>1425</v>
      </c>
      <c r="J85" s="243">
        <v>100</v>
      </c>
      <c r="K85" s="243">
        <v>0</v>
      </c>
      <c r="L85" s="243">
        <v>75</v>
      </c>
      <c r="M85" s="243">
        <v>10</v>
      </c>
      <c r="N85" s="243">
        <v>25</v>
      </c>
    </row>
    <row r="86" spans="1:14" ht="15.75" thickBot="1" x14ac:dyDescent="0.3">
      <c r="A86" s="242">
        <v>5410120.0199999996</v>
      </c>
      <c r="B86" s="243">
        <v>7573</v>
      </c>
      <c r="C86" s="243">
        <v>7356</v>
      </c>
      <c r="D86" s="243">
        <v>2904</v>
      </c>
      <c r="E86" s="243">
        <v>2856</v>
      </c>
      <c r="F86" s="243">
        <v>3991.9</v>
      </c>
      <c r="G86" s="243">
        <v>1.9</v>
      </c>
      <c r="H86" s="243">
        <v>3025</v>
      </c>
      <c r="I86" s="243">
        <v>2505</v>
      </c>
      <c r="J86" s="243">
        <v>305</v>
      </c>
      <c r="K86" s="243">
        <v>140</v>
      </c>
      <c r="L86" s="243">
        <v>40</v>
      </c>
      <c r="M86" s="243">
        <v>0</v>
      </c>
      <c r="N86" s="243">
        <v>30</v>
      </c>
    </row>
    <row r="87" spans="1:14" ht="15.75" thickBot="1" x14ac:dyDescent="0.3">
      <c r="A87" s="242">
        <v>5410120.0300000003</v>
      </c>
      <c r="B87" s="243">
        <v>4410</v>
      </c>
      <c r="C87" s="243">
        <v>4187</v>
      </c>
      <c r="D87" s="243">
        <v>1650</v>
      </c>
      <c r="E87" s="243">
        <v>1616</v>
      </c>
      <c r="F87" s="243">
        <v>2865.5</v>
      </c>
      <c r="G87" s="243">
        <v>1.54</v>
      </c>
      <c r="H87" s="243">
        <v>1485</v>
      </c>
      <c r="I87" s="243">
        <v>1270</v>
      </c>
      <c r="J87" s="243">
        <v>115</v>
      </c>
      <c r="K87" s="243">
        <v>35</v>
      </c>
      <c r="L87" s="243">
        <v>20</v>
      </c>
      <c r="M87" s="243">
        <v>0</v>
      </c>
      <c r="N87" s="243">
        <v>45</v>
      </c>
    </row>
    <row r="88" spans="1:14" ht="15.75" thickBot="1" x14ac:dyDescent="0.3">
      <c r="A88" s="242">
        <v>5410120.04</v>
      </c>
      <c r="B88" s="243">
        <v>4248</v>
      </c>
      <c r="C88" s="243">
        <v>4273</v>
      </c>
      <c r="D88" s="243">
        <v>1249</v>
      </c>
      <c r="E88" s="243">
        <v>1236</v>
      </c>
      <c r="F88" s="243">
        <v>2949.6</v>
      </c>
      <c r="G88" s="243">
        <v>1.44</v>
      </c>
      <c r="H88" s="243">
        <v>1685</v>
      </c>
      <c r="I88" s="243">
        <v>1460</v>
      </c>
      <c r="J88" s="243">
        <v>170</v>
      </c>
      <c r="K88" s="243">
        <v>15</v>
      </c>
      <c r="L88" s="243">
        <v>15</v>
      </c>
      <c r="M88" s="243">
        <v>0</v>
      </c>
      <c r="N88" s="243">
        <v>20</v>
      </c>
    </row>
    <row r="89" spans="1:14" ht="15.75" thickBot="1" x14ac:dyDescent="0.3">
      <c r="A89" s="242">
        <v>5410121</v>
      </c>
      <c r="B89" s="243">
        <v>5700</v>
      </c>
      <c r="C89" s="243">
        <v>5591</v>
      </c>
      <c r="D89" s="243">
        <v>2453</v>
      </c>
      <c r="E89" s="243">
        <v>2353</v>
      </c>
      <c r="F89" s="243">
        <v>2280.6999999999998</v>
      </c>
      <c r="G89" s="243">
        <v>2.5</v>
      </c>
      <c r="H89" s="243">
        <v>2115</v>
      </c>
      <c r="I89" s="243">
        <v>1720</v>
      </c>
      <c r="J89" s="243">
        <v>195</v>
      </c>
      <c r="K89" s="243">
        <v>100</v>
      </c>
      <c r="L89" s="243">
        <v>70</v>
      </c>
      <c r="M89" s="243">
        <v>0</v>
      </c>
      <c r="N89" s="243">
        <v>25</v>
      </c>
    </row>
    <row r="90" spans="1:14" ht="15.75" thickBot="1" x14ac:dyDescent="0.3">
      <c r="A90" s="242">
        <v>5410122.0099999998</v>
      </c>
      <c r="B90" s="243">
        <v>5651</v>
      </c>
      <c r="C90" s="243">
        <v>5814</v>
      </c>
      <c r="D90" s="243">
        <v>2286</v>
      </c>
      <c r="E90" s="243">
        <v>2232</v>
      </c>
      <c r="F90" s="243">
        <v>2232.5</v>
      </c>
      <c r="G90" s="243">
        <v>2.5299999999999998</v>
      </c>
      <c r="H90" s="243">
        <v>2040</v>
      </c>
      <c r="I90" s="243">
        <v>1785</v>
      </c>
      <c r="J90" s="243">
        <v>130</v>
      </c>
      <c r="K90" s="243">
        <v>40</v>
      </c>
      <c r="L90" s="243">
        <v>50</v>
      </c>
      <c r="M90" s="243">
        <v>0</v>
      </c>
      <c r="N90" s="243">
        <v>25</v>
      </c>
    </row>
    <row r="91" spans="1:14" ht="15.75" thickBot="1" x14ac:dyDescent="0.3">
      <c r="A91" s="242">
        <v>5410122.0199999996</v>
      </c>
      <c r="B91" s="243">
        <v>4641</v>
      </c>
      <c r="C91" s="243">
        <v>4596</v>
      </c>
      <c r="D91" s="243">
        <v>1795</v>
      </c>
      <c r="E91" s="243">
        <v>1773</v>
      </c>
      <c r="F91" s="243">
        <v>3545.2</v>
      </c>
      <c r="G91" s="243">
        <v>1.31</v>
      </c>
      <c r="H91" s="243">
        <v>1805</v>
      </c>
      <c r="I91" s="243">
        <v>1470</v>
      </c>
      <c r="J91" s="243">
        <v>190</v>
      </c>
      <c r="K91" s="243">
        <v>65</v>
      </c>
      <c r="L91" s="243">
        <v>45</v>
      </c>
      <c r="M91" s="243">
        <v>0</v>
      </c>
      <c r="N91" s="243">
        <v>35</v>
      </c>
    </row>
    <row r="92" spans="1:14" ht="15.75" thickBot="1" x14ac:dyDescent="0.3">
      <c r="A92" s="242">
        <v>5410123.0099999998</v>
      </c>
      <c r="B92" s="243">
        <v>5909</v>
      </c>
      <c r="C92" s="243">
        <v>5262</v>
      </c>
      <c r="D92" s="243">
        <v>2341</v>
      </c>
      <c r="E92" s="243">
        <v>2285</v>
      </c>
      <c r="F92" s="243">
        <v>1892</v>
      </c>
      <c r="G92" s="243">
        <v>3.12</v>
      </c>
      <c r="H92" s="243">
        <v>2040</v>
      </c>
      <c r="I92" s="243">
        <v>1690</v>
      </c>
      <c r="J92" s="243">
        <v>145</v>
      </c>
      <c r="K92" s="243">
        <v>40</v>
      </c>
      <c r="L92" s="243">
        <v>90</v>
      </c>
      <c r="M92" s="243">
        <v>15</v>
      </c>
      <c r="N92" s="243">
        <v>50</v>
      </c>
    </row>
    <row r="93" spans="1:14" ht="15.75" thickBot="1" x14ac:dyDescent="0.3">
      <c r="A93" s="242">
        <v>5410123.0199999996</v>
      </c>
      <c r="B93" s="243">
        <v>2836</v>
      </c>
      <c r="C93" s="243">
        <v>2867</v>
      </c>
      <c r="D93" s="243">
        <v>1021</v>
      </c>
      <c r="E93" s="243">
        <v>1012</v>
      </c>
      <c r="F93" s="243">
        <v>1184.2</v>
      </c>
      <c r="G93" s="243">
        <v>2.39</v>
      </c>
      <c r="H93" s="243">
        <v>1055</v>
      </c>
      <c r="I93" s="243">
        <v>930</v>
      </c>
      <c r="J93" s="243">
        <v>65</v>
      </c>
      <c r="K93" s="243">
        <v>20</v>
      </c>
      <c r="L93" s="243">
        <v>10</v>
      </c>
      <c r="M93" s="243">
        <v>0</v>
      </c>
      <c r="N93" s="243">
        <v>20</v>
      </c>
    </row>
    <row r="94" spans="1:14" ht="15.75" thickBot="1" x14ac:dyDescent="0.3">
      <c r="A94" s="242">
        <v>5410124</v>
      </c>
      <c r="B94" s="243">
        <v>3428</v>
      </c>
      <c r="C94" s="243">
        <v>3050</v>
      </c>
      <c r="D94" s="243">
        <v>2191</v>
      </c>
      <c r="E94" s="243">
        <v>1950</v>
      </c>
      <c r="F94" s="243">
        <v>3010.5</v>
      </c>
      <c r="G94" s="243">
        <v>1.1399999999999999</v>
      </c>
      <c r="H94" s="243">
        <v>1315</v>
      </c>
      <c r="I94" s="243">
        <v>1055</v>
      </c>
      <c r="J94" s="243">
        <v>90</v>
      </c>
      <c r="K94" s="243">
        <v>90</v>
      </c>
      <c r="L94" s="243">
        <v>75</v>
      </c>
      <c r="M94" s="243">
        <v>10</v>
      </c>
      <c r="N94" s="243">
        <v>0</v>
      </c>
    </row>
    <row r="95" spans="1:14" ht="15.75" thickBot="1" x14ac:dyDescent="0.3">
      <c r="A95" s="242">
        <v>5410125</v>
      </c>
      <c r="B95" s="243">
        <v>7185</v>
      </c>
      <c r="C95" s="243">
        <v>6742</v>
      </c>
      <c r="D95" s="243">
        <v>2902</v>
      </c>
      <c r="E95" s="243">
        <v>2799</v>
      </c>
      <c r="F95" s="243">
        <v>738.9</v>
      </c>
      <c r="G95" s="243">
        <v>9.7200000000000006</v>
      </c>
      <c r="H95" s="243">
        <v>2615</v>
      </c>
      <c r="I95" s="243">
        <v>2185</v>
      </c>
      <c r="J95" s="243">
        <v>220</v>
      </c>
      <c r="K95" s="243">
        <v>85</v>
      </c>
      <c r="L95" s="243">
        <v>75</v>
      </c>
      <c r="M95" s="243">
        <v>15</v>
      </c>
      <c r="N95" s="243">
        <v>30</v>
      </c>
    </row>
    <row r="96" spans="1:14" ht="15.75" thickBot="1" x14ac:dyDescent="0.3">
      <c r="A96" s="242">
        <v>5410126.0099999998</v>
      </c>
      <c r="B96" s="243">
        <v>3881</v>
      </c>
      <c r="C96" s="243">
        <v>3865</v>
      </c>
      <c r="D96" s="243">
        <v>2030</v>
      </c>
      <c r="E96" s="243">
        <v>1851</v>
      </c>
      <c r="F96" s="243">
        <v>1162.2</v>
      </c>
      <c r="G96" s="243">
        <v>3.34</v>
      </c>
      <c r="H96" s="243">
        <v>1335</v>
      </c>
      <c r="I96" s="243">
        <v>1065</v>
      </c>
      <c r="J96" s="243">
        <v>115</v>
      </c>
      <c r="K96" s="243">
        <v>60</v>
      </c>
      <c r="L96" s="243">
        <v>65</v>
      </c>
      <c r="M96" s="243">
        <v>0</v>
      </c>
      <c r="N96" s="243">
        <v>20</v>
      </c>
    </row>
    <row r="97" spans="1:14" ht="15.75" thickBot="1" x14ac:dyDescent="0.3">
      <c r="A97" s="242">
        <v>5410126.0199999996</v>
      </c>
      <c r="B97" s="243">
        <v>4453</v>
      </c>
      <c r="C97" s="243">
        <v>4341</v>
      </c>
      <c r="D97" s="243">
        <v>1652</v>
      </c>
      <c r="E97" s="243">
        <v>1599</v>
      </c>
      <c r="F97" s="243">
        <v>3196.2</v>
      </c>
      <c r="G97" s="243">
        <v>1.39</v>
      </c>
      <c r="H97" s="243">
        <v>1675</v>
      </c>
      <c r="I97" s="243">
        <v>1350</v>
      </c>
      <c r="J97" s="243">
        <v>150</v>
      </c>
      <c r="K97" s="243">
        <v>95</v>
      </c>
      <c r="L97" s="243">
        <v>45</v>
      </c>
      <c r="M97" s="243">
        <v>20</v>
      </c>
      <c r="N97" s="243">
        <v>25</v>
      </c>
    </row>
    <row r="98" spans="1:14" ht="15.75" thickBot="1" x14ac:dyDescent="0.3">
      <c r="A98" s="242">
        <v>5410126.0499999998</v>
      </c>
      <c r="B98" s="243">
        <v>1735</v>
      </c>
      <c r="C98" s="243">
        <v>1682</v>
      </c>
      <c r="D98" s="243">
        <v>825</v>
      </c>
      <c r="E98" s="243">
        <v>798</v>
      </c>
      <c r="F98" s="243">
        <v>324.7</v>
      </c>
      <c r="G98" s="243">
        <v>5.34</v>
      </c>
      <c r="H98" s="243">
        <v>545</v>
      </c>
      <c r="I98" s="243">
        <v>445</v>
      </c>
      <c r="J98" s="243">
        <v>40</v>
      </c>
      <c r="K98" s="243">
        <v>35</v>
      </c>
      <c r="L98" s="243">
        <v>0</v>
      </c>
      <c r="M98" s="243">
        <v>0</v>
      </c>
      <c r="N98" s="243">
        <v>10</v>
      </c>
    </row>
    <row r="99" spans="1:14" ht="15.75" thickBot="1" x14ac:dyDescent="0.3">
      <c r="A99" s="242">
        <v>5410126.0800000001</v>
      </c>
      <c r="B99" s="243">
        <v>4540</v>
      </c>
      <c r="C99" s="243">
        <v>4492</v>
      </c>
      <c r="D99" s="243">
        <v>1585</v>
      </c>
      <c r="E99" s="243">
        <v>1558</v>
      </c>
      <c r="F99" s="243">
        <v>3718.3</v>
      </c>
      <c r="G99" s="243">
        <v>1.22</v>
      </c>
      <c r="H99" s="243">
        <v>1845</v>
      </c>
      <c r="I99" s="243">
        <v>1475</v>
      </c>
      <c r="J99" s="243">
        <v>205</v>
      </c>
      <c r="K99" s="243">
        <v>80</v>
      </c>
      <c r="L99" s="243">
        <v>55</v>
      </c>
      <c r="M99" s="243">
        <v>0</v>
      </c>
      <c r="N99" s="243">
        <v>25</v>
      </c>
    </row>
    <row r="100" spans="1:14" ht="15.75" thickBot="1" x14ac:dyDescent="0.3">
      <c r="A100" s="242">
        <v>5410126.0899999999</v>
      </c>
      <c r="B100" s="243">
        <v>3319</v>
      </c>
      <c r="C100" s="243">
        <v>3075</v>
      </c>
      <c r="D100" s="243">
        <v>1220</v>
      </c>
      <c r="E100" s="243">
        <v>1192</v>
      </c>
      <c r="F100" s="243">
        <v>3907.5</v>
      </c>
      <c r="G100" s="243">
        <v>0.85</v>
      </c>
      <c r="H100" s="243">
        <v>1370</v>
      </c>
      <c r="I100" s="243">
        <v>1115</v>
      </c>
      <c r="J100" s="243">
        <v>125</v>
      </c>
      <c r="K100" s="243">
        <v>55</v>
      </c>
      <c r="L100" s="243">
        <v>45</v>
      </c>
      <c r="M100" s="243">
        <v>0</v>
      </c>
      <c r="N100" s="243">
        <v>30</v>
      </c>
    </row>
    <row r="101" spans="1:14" ht="15.75" thickBot="1" x14ac:dyDescent="0.3">
      <c r="A101" s="242">
        <v>5410126.0999999996</v>
      </c>
      <c r="B101" s="243">
        <v>3419</v>
      </c>
      <c r="C101" s="243">
        <v>3401</v>
      </c>
      <c r="D101" s="243">
        <v>1060</v>
      </c>
      <c r="E101" s="243">
        <v>1047</v>
      </c>
      <c r="F101" s="243">
        <v>3605.4</v>
      </c>
      <c r="G101" s="243">
        <v>0.95</v>
      </c>
      <c r="H101" s="243">
        <v>1145</v>
      </c>
      <c r="I101" s="243">
        <v>1015</v>
      </c>
      <c r="J101" s="243">
        <v>70</v>
      </c>
      <c r="K101" s="243">
        <v>25</v>
      </c>
      <c r="L101" s="243">
        <v>10</v>
      </c>
      <c r="M101" s="243">
        <v>0</v>
      </c>
      <c r="N101" s="243">
        <v>15</v>
      </c>
    </row>
    <row r="102" spans="1:14" ht="15.75" thickBot="1" x14ac:dyDescent="0.3">
      <c r="A102" s="242">
        <v>5410126.1100000003</v>
      </c>
      <c r="B102" s="243">
        <v>4347</v>
      </c>
      <c r="C102" s="243">
        <v>4429</v>
      </c>
      <c r="D102" s="243">
        <v>1375</v>
      </c>
      <c r="E102" s="243">
        <v>1364</v>
      </c>
      <c r="F102" s="243">
        <v>1203.2</v>
      </c>
      <c r="G102" s="243">
        <v>3.61</v>
      </c>
      <c r="H102" s="243">
        <v>1645</v>
      </c>
      <c r="I102" s="243">
        <v>1470</v>
      </c>
      <c r="J102" s="243">
        <v>90</v>
      </c>
      <c r="K102" s="243">
        <v>10</v>
      </c>
      <c r="L102" s="243">
        <v>30</v>
      </c>
      <c r="M102" s="243">
        <v>0</v>
      </c>
      <c r="N102" s="243">
        <v>30</v>
      </c>
    </row>
    <row r="103" spans="1:14" ht="15.75" thickBot="1" x14ac:dyDescent="0.3">
      <c r="A103" s="242">
        <v>5410126.1200000001</v>
      </c>
      <c r="B103" s="243">
        <v>3369</v>
      </c>
      <c r="C103" s="243">
        <v>3458</v>
      </c>
      <c r="D103" s="243">
        <v>1003</v>
      </c>
      <c r="E103" s="243">
        <v>987</v>
      </c>
      <c r="F103" s="243">
        <v>692.6</v>
      </c>
      <c r="G103" s="243">
        <v>4.8600000000000003</v>
      </c>
      <c r="H103" s="243">
        <v>1520</v>
      </c>
      <c r="I103" s="243">
        <v>1350</v>
      </c>
      <c r="J103" s="243">
        <v>95</v>
      </c>
      <c r="K103" s="243">
        <v>20</v>
      </c>
      <c r="L103" s="243">
        <v>15</v>
      </c>
      <c r="M103" s="243">
        <v>0</v>
      </c>
      <c r="N103" s="243">
        <v>25</v>
      </c>
    </row>
    <row r="104" spans="1:14" ht="15.75" thickBot="1" x14ac:dyDescent="0.3">
      <c r="A104" s="242">
        <v>5410126.1299999999</v>
      </c>
      <c r="B104" s="243">
        <v>5366</v>
      </c>
      <c r="C104" s="243">
        <v>5040</v>
      </c>
      <c r="D104" s="243">
        <v>1580</v>
      </c>
      <c r="E104" s="243">
        <v>1555</v>
      </c>
      <c r="F104" s="243">
        <v>2662.8</v>
      </c>
      <c r="G104" s="243">
        <v>2.02</v>
      </c>
      <c r="H104" s="243">
        <v>1975</v>
      </c>
      <c r="I104" s="243">
        <v>1700</v>
      </c>
      <c r="J104" s="243">
        <v>120</v>
      </c>
      <c r="K104" s="243">
        <v>65</v>
      </c>
      <c r="L104" s="243">
        <v>10</v>
      </c>
      <c r="M104" s="243">
        <v>0</v>
      </c>
      <c r="N104" s="243">
        <v>65</v>
      </c>
    </row>
    <row r="105" spans="1:14" ht="15.75" thickBot="1" x14ac:dyDescent="0.3">
      <c r="A105" s="242">
        <v>5410127.0099999998</v>
      </c>
      <c r="B105" s="243">
        <v>5895</v>
      </c>
      <c r="C105" s="243">
        <v>5885</v>
      </c>
      <c r="D105" s="243">
        <v>2315</v>
      </c>
      <c r="E105" s="243">
        <v>2136</v>
      </c>
      <c r="F105" s="243">
        <v>2521.6999999999998</v>
      </c>
      <c r="G105" s="243">
        <v>2.34</v>
      </c>
      <c r="H105" s="243">
        <v>2270</v>
      </c>
      <c r="I105" s="243">
        <v>1850</v>
      </c>
      <c r="J105" s="243">
        <v>235</v>
      </c>
      <c r="K105" s="243">
        <v>80</v>
      </c>
      <c r="L105" s="243">
        <v>45</v>
      </c>
      <c r="M105" s="243">
        <v>10</v>
      </c>
      <c r="N105" s="243">
        <v>45</v>
      </c>
    </row>
    <row r="106" spans="1:14" ht="15.75" thickBot="1" x14ac:dyDescent="0.3">
      <c r="A106" s="242">
        <v>5410127.0199999996</v>
      </c>
      <c r="B106" s="243">
        <v>4850</v>
      </c>
      <c r="C106" s="243">
        <v>4677</v>
      </c>
      <c r="D106" s="243">
        <v>2241</v>
      </c>
      <c r="E106" s="243">
        <v>2171</v>
      </c>
      <c r="F106" s="243">
        <v>1175.5</v>
      </c>
      <c r="G106" s="243">
        <v>4.13</v>
      </c>
      <c r="H106" s="243">
        <v>1715</v>
      </c>
      <c r="I106" s="243">
        <v>1395</v>
      </c>
      <c r="J106" s="243">
        <v>115</v>
      </c>
      <c r="K106" s="243">
        <v>65</v>
      </c>
      <c r="L106" s="243">
        <v>80</v>
      </c>
      <c r="M106" s="243">
        <v>35</v>
      </c>
      <c r="N106" s="243">
        <v>30</v>
      </c>
    </row>
    <row r="107" spans="1:14" ht="15.75" thickBot="1" x14ac:dyDescent="0.3">
      <c r="A107" s="242">
        <v>5410128</v>
      </c>
      <c r="B107" s="243">
        <v>2149</v>
      </c>
      <c r="C107" s="243">
        <v>2001</v>
      </c>
      <c r="D107" s="243">
        <v>1265</v>
      </c>
      <c r="E107" s="243">
        <v>1188</v>
      </c>
      <c r="F107" s="243">
        <v>4028.9</v>
      </c>
      <c r="G107" s="243">
        <v>0.53</v>
      </c>
      <c r="H107" s="243">
        <v>700</v>
      </c>
      <c r="I107" s="243">
        <v>515</v>
      </c>
      <c r="J107" s="243">
        <v>70</v>
      </c>
      <c r="K107" s="243">
        <v>40</v>
      </c>
      <c r="L107" s="243">
        <v>65</v>
      </c>
      <c r="M107" s="243">
        <v>0</v>
      </c>
      <c r="N107" s="243">
        <v>0</v>
      </c>
    </row>
    <row r="108" spans="1:14" ht="15.75" thickBot="1" x14ac:dyDescent="0.3">
      <c r="A108" s="242">
        <v>5410129.0099999998</v>
      </c>
      <c r="B108" s="243">
        <v>5810</v>
      </c>
      <c r="C108" s="243">
        <v>3469</v>
      </c>
      <c r="D108" s="243">
        <v>2030</v>
      </c>
      <c r="E108" s="243">
        <v>1940</v>
      </c>
      <c r="F108" s="243">
        <v>785.5</v>
      </c>
      <c r="G108" s="243">
        <v>7.4</v>
      </c>
      <c r="H108" s="243">
        <v>2040</v>
      </c>
      <c r="I108" s="243">
        <v>1655</v>
      </c>
      <c r="J108" s="243">
        <v>175</v>
      </c>
      <c r="K108" s="243">
        <v>170</v>
      </c>
      <c r="L108" s="243">
        <v>20</v>
      </c>
      <c r="M108" s="243">
        <v>0</v>
      </c>
      <c r="N108" s="243">
        <v>15</v>
      </c>
    </row>
    <row r="109" spans="1:14" ht="15.75" thickBot="1" x14ac:dyDescent="0.3">
      <c r="A109" s="242">
        <v>5410129.0199999996</v>
      </c>
      <c r="B109" s="243">
        <v>4160</v>
      </c>
      <c r="C109" s="243">
        <v>3976</v>
      </c>
      <c r="D109" s="243">
        <v>1802</v>
      </c>
      <c r="E109" s="243">
        <v>1766</v>
      </c>
      <c r="F109" s="243">
        <v>2239.9</v>
      </c>
      <c r="G109" s="243">
        <v>1.86</v>
      </c>
      <c r="H109" s="243">
        <v>1745</v>
      </c>
      <c r="I109" s="243">
        <v>1445</v>
      </c>
      <c r="J109" s="243">
        <v>135</v>
      </c>
      <c r="K109" s="243">
        <v>70</v>
      </c>
      <c r="L109" s="243">
        <v>70</v>
      </c>
      <c r="M109" s="243">
        <v>10</v>
      </c>
      <c r="N109" s="243">
        <v>20</v>
      </c>
    </row>
    <row r="110" spans="1:14" ht="15.75" thickBot="1" x14ac:dyDescent="0.3">
      <c r="A110" s="242">
        <v>5410130.0099999998</v>
      </c>
      <c r="B110" s="243">
        <v>5394</v>
      </c>
      <c r="C110" s="243">
        <v>2776</v>
      </c>
      <c r="D110" s="243">
        <v>1803</v>
      </c>
      <c r="E110" s="243">
        <v>1740</v>
      </c>
      <c r="F110" s="243">
        <v>154.4</v>
      </c>
      <c r="G110" s="243">
        <v>34.94</v>
      </c>
      <c r="H110" s="243">
        <v>1915</v>
      </c>
      <c r="I110" s="243">
        <v>1730</v>
      </c>
      <c r="J110" s="243">
        <v>110</v>
      </c>
      <c r="K110" s="243">
        <v>40</v>
      </c>
      <c r="L110" s="243">
        <v>15</v>
      </c>
      <c r="M110" s="243">
        <v>0</v>
      </c>
      <c r="N110" s="243">
        <v>25</v>
      </c>
    </row>
    <row r="111" spans="1:14" ht="15.75" thickBot="1" x14ac:dyDescent="0.3">
      <c r="A111" s="242">
        <v>5410130.0199999996</v>
      </c>
      <c r="B111" s="243">
        <v>6014</v>
      </c>
      <c r="C111" s="243">
        <v>5647</v>
      </c>
      <c r="D111" s="243">
        <v>1943</v>
      </c>
      <c r="E111" s="243">
        <v>1905</v>
      </c>
      <c r="F111" s="243">
        <v>2579.9</v>
      </c>
      <c r="G111" s="243">
        <v>2.33</v>
      </c>
      <c r="H111" s="243">
        <v>2000</v>
      </c>
      <c r="I111" s="243">
        <v>1840</v>
      </c>
      <c r="J111" s="243">
        <v>90</v>
      </c>
      <c r="K111" s="243">
        <v>25</v>
      </c>
      <c r="L111" s="243">
        <v>10</v>
      </c>
      <c r="M111" s="243">
        <v>0</v>
      </c>
      <c r="N111" s="243">
        <v>35</v>
      </c>
    </row>
    <row r="112" spans="1:14" ht="15.75" thickBot="1" x14ac:dyDescent="0.3">
      <c r="A112" s="242">
        <v>5410131.0099999998</v>
      </c>
      <c r="B112" s="243">
        <v>4012</v>
      </c>
      <c r="C112" s="243">
        <v>3776</v>
      </c>
      <c r="D112" s="243">
        <v>1794</v>
      </c>
      <c r="E112" s="243">
        <v>1710</v>
      </c>
      <c r="F112" s="243">
        <v>1231.7</v>
      </c>
      <c r="G112" s="243">
        <v>3.26</v>
      </c>
      <c r="H112" s="243">
        <v>1405</v>
      </c>
      <c r="I112" s="243">
        <v>1155</v>
      </c>
      <c r="J112" s="243">
        <v>85</v>
      </c>
      <c r="K112" s="243">
        <v>55</v>
      </c>
      <c r="L112" s="243">
        <v>70</v>
      </c>
      <c r="M112" s="243">
        <v>10</v>
      </c>
      <c r="N112" s="243">
        <v>35</v>
      </c>
    </row>
    <row r="113" spans="1:14" ht="15.75" thickBot="1" x14ac:dyDescent="0.3">
      <c r="A113" s="242">
        <v>5410131.0300000003</v>
      </c>
      <c r="B113" s="243">
        <v>5416</v>
      </c>
      <c r="C113" s="243">
        <v>5340</v>
      </c>
      <c r="D113" s="243">
        <v>1955</v>
      </c>
      <c r="E113" s="243">
        <v>1935</v>
      </c>
      <c r="F113" s="243">
        <v>2609.1</v>
      </c>
      <c r="G113" s="243">
        <v>2.08</v>
      </c>
      <c r="H113" s="243">
        <v>2030</v>
      </c>
      <c r="I113" s="243">
        <v>1835</v>
      </c>
      <c r="J113" s="243">
        <v>80</v>
      </c>
      <c r="K113" s="243">
        <v>35</v>
      </c>
      <c r="L113" s="243">
        <v>60</v>
      </c>
      <c r="M113" s="243">
        <v>0</v>
      </c>
      <c r="N113" s="243">
        <v>20</v>
      </c>
    </row>
    <row r="114" spans="1:14" ht="15.75" thickBot="1" x14ac:dyDescent="0.3">
      <c r="A114" s="242">
        <v>5410131.0499999998</v>
      </c>
      <c r="B114" s="243">
        <v>4189</v>
      </c>
      <c r="C114" s="243">
        <v>4240</v>
      </c>
      <c r="D114" s="243">
        <v>1384</v>
      </c>
      <c r="E114" s="243">
        <v>1367</v>
      </c>
      <c r="F114" s="243">
        <v>2727</v>
      </c>
      <c r="G114" s="243">
        <v>1.54</v>
      </c>
      <c r="H114" s="243">
        <v>1670</v>
      </c>
      <c r="I114" s="243">
        <v>1515</v>
      </c>
      <c r="J114" s="243">
        <v>95</v>
      </c>
      <c r="K114" s="243">
        <v>20</v>
      </c>
      <c r="L114" s="243">
        <v>10</v>
      </c>
      <c r="M114" s="243">
        <v>0</v>
      </c>
      <c r="N114" s="243">
        <v>35</v>
      </c>
    </row>
    <row r="115" spans="1:14" ht="15.75" thickBot="1" x14ac:dyDescent="0.3">
      <c r="A115" s="242">
        <v>5410131.0599999996</v>
      </c>
      <c r="B115" s="243">
        <v>4580</v>
      </c>
      <c r="C115" s="243">
        <v>4612</v>
      </c>
      <c r="D115" s="243">
        <v>1359</v>
      </c>
      <c r="E115" s="243">
        <v>1348</v>
      </c>
      <c r="F115" s="243">
        <v>3231.3</v>
      </c>
      <c r="G115" s="243">
        <v>1.42</v>
      </c>
      <c r="H115" s="243">
        <v>1815</v>
      </c>
      <c r="I115" s="243">
        <v>1600</v>
      </c>
      <c r="J115" s="243">
        <v>145</v>
      </c>
      <c r="K115" s="243">
        <v>25</v>
      </c>
      <c r="L115" s="243">
        <v>15</v>
      </c>
      <c r="M115" s="243">
        <v>0</v>
      </c>
      <c r="N115" s="243">
        <v>30</v>
      </c>
    </row>
    <row r="116" spans="1:14" ht="15.75" thickBot="1" x14ac:dyDescent="0.3">
      <c r="A116" s="242">
        <v>5410140.0099999998</v>
      </c>
      <c r="B116" s="243">
        <v>4803</v>
      </c>
      <c r="C116" s="243">
        <v>4961</v>
      </c>
      <c r="D116" s="243">
        <v>1743</v>
      </c>
      <c r="E116" s="243">
        <v>1696</v>
      </c>
      <c r="F116" s="243">
        <v>27.6</v>
      </c>
      <c r="G116" s="243">
        <v>174.02</v>
      </c>
      <c r="H116" s="243">
        <v>1735</v>
      </c>
      <c r="I116" s="243">
        <v>1530</v>
      </c>
      <c r="J116" s="243">
        <v>100</v>
      </c>
      <c r="K116" s="243">
        <v>10</v>
      </c>
      <c r="L116" s="243">
        <v>80</v>
      </c>
      <c r="M116" s="243">
        <v>0</v>
      </c>
      <c r="N116" s="243">
        <v>20</v>
      </c>
    </row>
    <row r="117" spans="1:14" ht="15.75" thickBot="1" x14ac:dyDescent="0.3">
      <c r="A117" s="242">
        <v>5410140.0199999996</v>
      </c>
      <c r="B117" s="243">
        <v>5816</v>
      </c>
      <c r="C117" s="243">
        <v>5254</v>
      </c>
      <c r="D117" s="243">
        <v>2025</v>
      </c>
      <c r="E117" s="243">
        <v>1993</v>
      </c>
      <c r="F117" s="243">
        <v>413.4</v>
      </c>
      <c r="G117" s="243">
        <v>14.07</v>
      </c>
      <c r="H117" s="243">
        <v>2270</v>
      </c>
      <c r="I117" s="243">
        <v>2055</v>
      </c>
      <c r="J117" s="243">
        <v>90</v>
      </c>
      <c r="K117" s="243">
        <v>0</v>
      </c>
      <c r="L117" s="243">
        <v>70</v>
      </c>
      <c r="M117" s="243">
        <v>10</v>
      </c>
      <c r="N117" s="243">
        <v>40</v>
      </c>
    </row>
    <row r="118" spans="1:14" ht="15.75" thickBot="1" x14ac:dyDescent="0.3">
      <c r="A118" s="242">
        <v>5410151</v>
      </c>
      <c r="B118" s="243">
        <v>6218</v>
      </c>
      <c r="C118" s="243">
        <v>6140</v>
      </c>
      <c r="D118" s="243">
        <v>2270</v>
      </c>
      <c r="E118" s="243">
        <v>2216</v>
      </c>
      <c r="F118" s="243">
        <v>27.9</v>
      </c>
      <c r="G118" s="243">
        <v>222.8</v>
      </c>
      <c r="H118" s="243">
        <v>2205</v>
      </c>
      <c r="I118" s="243">
        <v>1895</v>
      </c>
      <c r="J118" s="243">
        <v>155</v>
      </c>
      <c r="K118" s="243">
        <v>10</v>
      </c>
      <c r="L118" s="243">
        <v>95</v>
      </c>
      <c r="M118" s="243">
        <v>10</v>
      </c>
      <c r="N118" s="243">
        <v>40</v>
      </c>
    </row>
    <row r="119" spans="1:14" ht="15.75" thickBot="1" x14ac:dyDescent="0.3">
      <c r="A119" s="242">
        <v>5410152.0099999998</v>
      </c>
      <c r="B119" s="243">
        <v>6349</v>
      </c>
      <c r="C119" s="243">
        <v>5925</v>
      </c>
      <c r="D119" s="243">
        <v>2401</v>
      </c>
      <c r="E119" s="243">
        <v>2347</v>
      </c>
      <c r="F119" s="243">
        <v>756.6</v>
      </c>
      <c r="G119" s="243">
        <v>8.39</v>
      </c>
      <c r="H119" s="243">
        <v>2440</v>
      </c>
      <c r="I119" s="243">
        <v>2105</v>
      </c>
      <c r="J119" s="243">
        <v>145</v>
      </c>
      <c r="K119" s="243">
        <v>15</v>
      </c>
      <c r="L119" s="243">
        <v>105</v>
      </c>
      <c r="M119" s="243">
        <v>30</v>
      </c>
      <c r="N119" s="243">
        <v>50</v>
      </c>
    </row>
    <row r="120" spans="1:14" ht="15.75" thickBot="1" x14ac:dyDescent="0.3">
      <c r="A120" s="242">
        <v>5410152.0199999996</v>
      </c>
      <c r="B120" s="243">
        <v>2831</v>
      </c>
      <c r="C120" s="243">
        <v>2509</v>
      </c>
      <c r="D120" s="243">
        <v>1269</v>
      </c>
      <c r="E120" s="243">
        <v>1259</v>
      </c>
      <c r="F120" s="243">
        <v>166.6</v>
      </c>
      <c r="G120" s="243">
        <v>16.989999999999998</v>
      </c>
      <c r="H120" s="243">
        <v>685</v>
      </c>
      <c r="I120" s="243">
        <v>585</v>
      </c>
      <c r="J120" s="243">
        <v>60</v>
      </c>
      <c r="K120" s="243">
        <v>0</v>
      </c>
      <c r="L120" s="243">
        <v>20</v>
      </c>
      <c r="M120" s="243">
        <v>0</v>
      </c>
      <c r="N120" s="243">
        <v>10</v>
      </c>
    </row>
    <row r="121" spans="1:14" ht="15.75" thickBot="1" x14ac:dyDescent="0.3">
      <c r="A121" s="242">
        <v>5410153</v>
      </c>
      <c r="B121" s="243">
        <v>6031</v>
      </c>
      <c r="C121" s="243">
        <v>5971</v>
      </c>
      <c r="D121" s="243">
        <v>2095</v>
      </c>
      <c r="E121" s="243">
        <v>2069</v>
      </c>
      <c r="F121" s="243">
        <v>386.1</v>
      </c>
      <c r="G121" s="243">
        <v>15.62</v>
      </c>
      <c r="H121" s="243">
        <v>2185</v>
      </c>
      <c r="I121" s="243">
        <v>2000</v>
      </c>
      <c r="J121" s="243">
        <v>100</v>
      </c>
      <c r="K121" s="243">
        <v>10</v>
      </c>
      <c r="L121" s="243">
        <v>50</v>
      </c>
      <c r="M121" s="243">
        <v>0</v>
      </c>
      <c r="N121" s="243">
        <v>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F56A-21C4-43F7-8BAF-B63D352A8DA4}">
  <dimension ref="A1:D120"/>
  <sheetViews>
    <sheetView zoomScale="80" zoomScaleNormal="80" workbookViewId="0">
      <selection activeCell="D1" sqref="D1:D1048576"/>
    </sheetView>
  </sheetViews>
  <sheetFormatPr defaultRowHeight="15" x14ac:dyDescent="0.25"/>
  <cols>
    <col min="1" max="4" width="15.28515625" customWidth="1"/>
  </cols>
  <sheetData>
    <row r="1" spans="1:4" ht="16.5" thickBot="1" x14ac:dyDescent="0.3">
      <c r="A1" s="247" t="s">
        <v>301</v>
      </c>
      <c r="B1" s="247" t="s">
        <v>302</v>
      </c>
      <c r="C1" s="247" t="s">
        <v>303</v>
      </c>
      <c r="D1" s="247" t="s">
        <v>304</v>
      </c>
    </row>
    <row r="2" spans="1:4" ht="16.5" thickBot="1" x14ac:dyDescent="0.3">
      <c r="A2" s="246">
        <v>5410001.0099999998</v>
      </c>
      <c r="B2" s="246">
        <v>5410001.0099999998</v>
      </c>
      <c r="C2" s="246">
        <v>1</v>
      </c>
      <c r="D2" s="246">
        <v>1</v>
      </c>
    </row>
    <row r="3" spans="1:4" ht="16.5" thickBot="1" x14ac:dyDescent="0.3">
      <c r="A3" s="246">
        <v>5410001.0300000003</v>
      </c>
      <c r="B3" s="246">
        <v>5410001.0300000003</v>
      </c>
      <c r="C3" s="246">
        <v>1</v>
      </c>
      <c r="D3" s="246">
        <v>1</v>
      </c>
    </row>
    <row r="4" spans="1:4" ht="16.5" thickBot="1" x14ac:dyDescent="0.3">
      <c r="A4" s="246">
        <v>5410001.04</v>
      </c>
      <c r="B4" s="246">
        <v>5410001.0499999998</v>
      </c>
      <c r="C4" s="246">
        <v>0.48191811000000001</v>
      </c>
      <c r="D4" s="246">
        <v>0.47667632999999998</v>
      </c>
    </row>
    <row r="5" spans="1:4" ht="16.5" thickBot="1" x14ac:dyDescent="0.3">
      <c r="A5" s="246">
        <v>5410001.04</v>
      </c>
      <c r="B5" s="246">
        <v>5410001.0599999996</v>
      </c>
      <c r="C5" s="246">
        <v>0.51808189000000004</v>
      </c>
      <c r="D5" s="246">
        <v>0.52332367000000002</v>
      </c>
    </row>
    <row r="6" spans="1:4" ht="16.5" thickBot="1" x14ac:dyDescent="0.3">
      <c r="A6" s="246">
        <v>5410002.0099999998</v>
      </c>
      <c r="B6" s="246">
        <v>5410002.0099999998</v>
      </c>
      <c r="C6" s="246">
        <v>1</v>
      </c>
      <c r="D6" s="246">
        <v>1</v>
      </c>
    </row>
    <row r="7" spans="1:4" ht="16.5" thickBot="1" x14ac:dyDescent="0.3">
      <c r="A7" s="246">
        <v>5410002.0199999996</v>
      </c>
      <c r="B7" s="246">
        <v>5410002.0199999996</v>
      </c>
      <c r="C7" s="246">
        <v>1</v>
      </c>
      <c r="D7" s="246">
        <v>1</v>
      </c>
    </row>
    <row r="8" spans="1:4" ht="16.5" thickBot="1" x14ac:dyDescent="0.3">
      <c r="A8" s="246">
        <v>5410002.0300000003</v>
      </c>
      <c r="B8" s="246">
        <v>5410002.0300000003</v>
      </c>
      <c r="C8" s="246">
        <v>1</v>
      </c>
      <c r="D8" s="246">
        <v>1</v>
      </c>
    </row>
    <row r="9" spans="1:4" ht="16.5" thickBot="1" x14ac:dyDescent="0.3">
      <c r="A9" s="246">
        <v>5410002.04</v>
      </c>
      <c r="B9" s="246">
        <v>5410002.04</v>
      </c>
      <c r="C9" s="246">
        <v>1</v>
      </c>
      <c r="D9" s="246">
        <v>1</v>
      </c>
    </row>
    <row r="10" spans="1:4" ht="16.5" thickBot="1" x14ac:dyDescent="0.3">
      <c r="A10" s="246">
        <v>5410002.0599999996</v>
      </c>
      <c r="B10" s="246">
        <v>5410002.0599999996</v>
      </c>
      <c r="C10" s="246">
        <v>1</v>
      </c>
      <c r="D10" s="246">
        <v>1</v>
      </c>
    </row>
    <row r="11" spans="1:4" ht="16.5" thickBot="1" x14ac:dyDescent="0.3">
      <c r="A11" s="246">
        <v>5410002.0700000003</v>
      </c>
      <c r="B11" s="246">
        <v>5410002.0700000003</v>
      </c>
      <c r="C11" s="246">
        <v>1</v>
      </c>
      <c r="D11" s="246">
        <v>1</v>
      </c>
    </row>
    <row r="12" spans="1:4" ht="16.5" thickBot="1" x14ac:dyDescent="0.3">
      <c r="A12" s="246">
        <v>5410002.0899999999</v>
      </c>
      <c r="B12" s="246">
        <v>5410002.0899999999</v>
      </c>
      <c r="C12" s="246">
        <v>1</v>
      </c>
      <c r="D12" s="246">
        <v>1</v>
      </c>
    </row>
    <row r="13" spans="1:4" ht="16.5" thickBot="1" x14ac:dyDescent="0.3">
      <c r="A13" s="246">
        <v>5410002.0999999996</v>
      </c>
      <c r="B13" s="246">
        <v>5410002.1200000001</v>
      </c>
      <c r="C13" s="246">
        <v>0.62656495999999995</v>
      </c>
      <c r="D13" s="246">
        <v>0.62331382999999996</v>
      </c>
    </row>
    <row r="14" spans="1:4" ht="16.5" thickBot="1" x14ac:dyDescent="0.3">
      <c r="A14" s="246">
        <v>5410002.0999999996</v>
      </c>
      <c r="B14" s="246">
        <v>5410002.1299999999</v>
      </c>
      <c r="C14" s="246">
        <v>0.37343504</v>
      </c>
      <c r="D14" s="246">
        <v>0.37668616999999999</v>
      </c>
    </row>
    <row r="15" spans="1:4" ht="16.5" thickBot="1" x14ac:dyDescent="0.3">
      <c r="A15" s="246">
        <v>5410002.1100000003</v>
      </c>
      <c r="B15" s="246">
        <v>5410002.1399999997</v>
      </c>
      <c r="C15" s="246">
        <v>0.65754970000000001</v>
      </c>
      <c r="D15" s="246">
        <v>0.66811429</v>
      </c>
    </row>
    <row r="16" spans="1:4" ht="16.5" thickBot="1" x14ac:dyDescent="0.3">
      <c r="A16" s="246">
        <v>5410002.1100000003</v>
      </c>
      <c r="B16" s="246">
        <v>5410002.1500000004</v>
      </c>
      <c r="C16" s="246">
        <v>0.34245029999999999</v>
      </c>
      <c r="D16" s="246">
        <v>0.33188571</v>
      </c>
    </row>
    <row r="17" spans="1:4" ht="16.5" thickBot="1" x14ac:dyDescent="0.3">
      <c r="A17" s="246">
        <v>5410003</v>
      </c>
      <c r="B17" s="246">
        <v>5410003</v>
      </c>
      <c r="C17" s="246">
        <v>1</v>
      </c>
      <c r="D17" s="246">
        <v>1</v>
      </c>
    </row>
    <row r="18" spans="1:4" ht="16.5" thickBot="1" x14ac:dyDescent="0.3">
      <c r="A18" s="246">
        <v>5410004.0099999998</v>
      </c>
      <c r="B18" s="246">
        <v>5410004.0099999998</v>
      </c>
      <c r="C18" s="246">
        <v>1</v>
      </c>
      <c r="D18" s="246">
        <v>1</v>
      </c>
    </row>
    <row r="19" spans="1:4" ht="16.5" thickBot="1" x14ac:dyDescent="0.3">
      <c r="A19" s="246">
        <v>5410004.0199999996</v>
      </c>
      <c r="B19" s="246">
        <v>5410004.0199999996</v>
      </c>
      <c r="C19" s="246">
        <v>1</v>
      </c>
      <c r="D19" s="246">
        <v>1</v>
      </c>
    </row>
    <row r="20" spans="1:4" ht="16.5" thickBot="1" x14ac:dyDescent="0.3">
      <c r="A20" s="246">
        <v>5410005</v>
      </c>
      <c r="B20" s="246">
        <v>5410005.0099999998</v>
      </c>
      <c r="C20" s="246">
        <v>0.37760911000000003</v>
      </c>
      <c r="D20" s="246">
        <v>0.41581887000000001</v>
      </c>
    </row>
    <row r="21" spans="1:4" ht="16.5" thickBot="1" x14ac:dyDescent="0.3">
      <c r="A21" s="246">
        <v>5410005</v>
      </c>
      <c r="B21" s="246">
        <v>5410005.0199999996</v>
      </c>
      <c r="C21" s="246">
        <v>0.62239089000000003</v>
      </c>
      <c r="D21" s="246">
        <v>0.58418113000000005</v>
      </c>
    </row>
    <row r="22" spans="1:4" ht="16.5" thickBot="1" x14ac:dyDescent="0.3">
      <c r="A22" s="246">
        <v>5410006</v>
      </c>
      <c r="B22" s="246">
        <v>5410006</v>
      </c>
      <c r="C22" s="246">
        <v>1</v>
      </c>
      <c r="D22" s="246">
        <v>1</v>
      </c>
    </row>
    <row r="23" spans="1:4" ht="16.5" thickBot="1" x14ac:dyDescent="0.3">
      <c r="A23" s="246">
        <v>5410007</v>
      </c>
      <c r="B23" s="246">
        <v>5410007</v>
      </c>
      <c r="C23" s="246">
        <v>1</v>
      </c>
      <c r="D23" s="246">
        <v>1</v>
      </c>
    </row>
    <row r="24" spans="1:4" ht="16.5" thickBot="1" x14ac:dyDescent="0.3">
      <c r="A24" s="246">
        <v>5410008.0099999998</v>
      </c>
      <c r="B24" s="246">
        <v>5410008.0099999998</v>
      </c>
      <c r="C24" s="246">
        <v>1</v>
      </c>
      <c r="D24" s="246">
        <v>1</v>
      </c>
    </row>
    <row r="25" spans="1:4" ht="16.5" thickBot="1" x14ac:dyDescent="0.3">
      <c r="A25" s="246">
        <v>5410008.0199999996</v>
      </c>
      <c r="B25" s="246">
        <v>5410008.0199999996</v>
      </c>
      <c r="C25" s="246">
        <v>1</v>
      </c>
      <c r="D25" s="246">
        <v>1</v>
      </c>
    </row>
    <row r="26" spans="1:4" ht="16.5" thickBot="1" x14ac:dyDescent="0.3">
      <c r="A26" s="246">
        <v>5410008.04</v>
      </c>
      <c r="B26" s="246">
        <v>5410008.04</v>
      </c>
      <c r="C26" s="246">
        <v>1</v>
      </c>
      <c r="D26" s="246">
        <v>1</v>
      </c>
    </row>
    <row r="27" spans="1:4" ht="16.5" thickBot="1" x14ac:dyDescent="0.3">
      <c r="A27" s="246">
        <v>5410008.0499999998</v>
      </c>
      <c r="B27" s="246">
        <v>5410008.0499999998</v>
      </c>
      <c r="C27" s="246">
        <v>1</v>
      </c>
      <c r="D27" s="246">
        <v>1</v>
      </c>
    </row>
    <row r="28" spans="1:4" ht="16.5" thickBot="1" x14ac:dyDescent="0.3">
      <c r="A28" s="246">
        <v>5410008.0599999996</v>
      </c>
      <c r="B28" s="246">
        <v>5410008.0599999996</v>
      </c>
      <c r="C28" s="246">
        <v>1</v>
      </c>
      <c r="D28" s="246">
        <v>1</v>
      </c>
    </row>
    <row r="29" spans="1:4" ht="16.5" thickBot="1" x14ac:dyDescent="0.3">
      <c r="A29" s="246">
        <v>5410009.0099999998</v>
      </c>
      <c r="B29" s="246">
        <v>5410009.0099999998</v>
      </c>
      <c r="C29" s="246">
        <v>1</v>
      </c>
      <c r="D29" s="246">
        <v>1</v>
      </c>
    </row>
    <row r="30" spans="1:4" ht="16.5" thickBot="1" x14ac:dyDescent="0.3">
      <c r="A30" s="246">
        <v>5410009.0199999996</v>
      </c>
      <c r="B30" s="246">
        <v>5410009.0199999996</v>
      </c>
      <c r="C30" s="246">
        <v>1</v>
      </c>
      <c r="D30" s="246">
        <v>1</v>
      </c>
    </row>
    <row r="31" spans="1:4" ht="16.5" thickBot="1" x14ac:dyDescent="0.3">
      <c r="A31" s="246">
        <v>5410009.04</v>
      </c>
      <c r="B31" s="246">
        <v>5410009.04</v>
      </c>
      <c r="C31" s="246">
        <v>1</v>
      </c>
      <c r="D31" s="246">
        <v>1</v>
      </c>
    </row>
    <row r="32" spans="1:4" ht="16.5" thickBot="1" x14ac:dyDescent="0.3">
      <c r="A32" s="246">
        <v>5410009.0499999998</v>
      </c>
      <c r="B32" s="246">
        <v>5410009.0499999998</v>
      </c>
      <c r="C32" s="246">
        <v>1</v>
      </c>
      <c r="D32" s="246">
        <v>1</v>
      </c>
    </row>
    <row r="33" spans="1:4" ht="16.5" thickBot="1" x14ac:dyDescent="0.3">
      <c r="A33" s="246">
        <v>5410010</v>
      </c>
      <c r="B33" s="246">
        <v>5410010</v>
      </c>
      <c r="C33" s="246">
        <v>1</v>
      </c>
      <c r="D33" s="246">
        <v>1</v>
      </c>
    </row>
    <row r="34" spans="1:4" ht="16.5" thickBot="1" x14ac:dyDescent="0.3">
      <c r="A34" s="246">
        <v>5410011</v>
      </c>
      <c r="B34" s="246">
        <v>5410011</v>
      </c>
      <c r="C34" s="246">
        <v>1</v>
      </c>
      <c r="D34" s="246">
        <v>1</v>
      </c>
    </row>
    <row r="35" spans="1:4" ht="16.5" thickBot="1" x14ac:dyDescent="0.3">
      <c r="A35" s="246">
        <v>5410012</v>
      </c>
      <c r="B35" s="246">
        <v>5410012</v>
      </c>
      <c r="C35" s="246">
        <v>1</v>
      </c>
      <c r="D35" s="246">
        <v>1</v>
      </c>
    </row>
    <row r="36" spans="1:4" ht="16.5" thickBot="1" x14ac:dyDescent="0.3">
      <c r="A36" s="246">
        <v>5410013</v>
      </c>
      <c r="B36" s="246">
        <v>5410013</v>
      </c>
      <c r="C36" s="246">
        <v>1</v>
      </c>
      <c r="D36" s="246">
        <v>1</v>
      </c>
    </row>
    <row r="37" spans="1:4" ht="16.5" thickBot="1" x14ac:dyDescent="0.3">
      <c r="A37" s="246">
        <v>5410014.0199999996</v>
      </c>
      <c r="B37" s="246">
        <v>5410014.0199999996</v>
      </c>
      <c r="C37" s="246">
        <v>1</v>
      </c>
      <c r="D37" s="246">
        <v>1</v>
      </c>
    </row>
    <row r="38" spans="1:4" ht="16.5" thickBot="1" x14ac:dyDescent="0.3">
      <c r="A38" s="246">
        <v>5410014.0300000003</v>
      </c>
      <c r="B38" s="246">
        <v>5410014.0300000003</v>
      </c>
      <c r="C38" s="246">
        <v>1</v>
      </c>
      <c r="D38" s="246">
        <v>1</v>
      </c>
    </row>
    <row r="39" spans="1:4" ht="16.5" thickBot="1" x14ac:dyDescent="0.3">
      <c r="A39" s="246">
        <v>5410014.04</v>
      </c>
      <c r="B39" s="246">
        <v>5410014.04</v>
      </c>
      <c r="C39" s="246">
        <v>1</v>
      </c>
      <c r="D39" s="246">
        <v>1</v>
      </c>
    </row>
    <row r="40" spans="1:4" ht="16.5" thickBot="1" x14ac:dyDescent="0.3">
      <c r="A40" s="246">
        <v>5410014.0599999996</v>
      </c>
      <c r="B40" s="246">
        <v>5410014.0599999996</v>
      </c>
      <c r="C40" s="246">
        <v>1</v>
      </c>
      <c r="D40" s="246">
        <v>1</v>
      </c>
    </row>
    <row r="41" spans="1:4" ht="16.5" thickBot="1" x14ac:dyDescent="0.3">
      <c r="A41" s="246">
        <v>5410014.0700000003</v>
      </c>
      <c r="B41" s="246">
        <v>5410014.0800000001</v>
      </c>
      <c r="C41" s="246">
        <v>0.61133815000000002</v>
      </c>
      <c r="D41" s="246">
        <v>0.61337850999999999</v>
      </c>
    </row>
    <row r="42" spans="1:4" ht="16.5" thickBot="1" x14ac:dyDescent="0.3">
      <c r="A42" s="246">
        <v>5410014.0700000003</v>
      </c>
      <c r="B42" s="246">
        <v>5410014.0899999999</v>
      </c>
      <c r="C42" s="246">
        <v>0.38866184999999998</v>
      </c>
      <c r="D42" s="246">
        <v>0.38662149000000001</v>
      </c>
    </row>
    <row r="43" spans="1:4" ht="16.5" thickBot="1" x14ac:dyDescent="0.3">
      <c r="A43" s="246">
        <v>5410015</v>
      </c>
      <c r="B43" s="246">
        <v>5410015</v>
      </c>
      <c r="C43" s="246">
        <v>1</v>
      </c>
      <c r="D43" s="246">
        <v>1</v>
      </c>
    </row>
    <row r="44" spans="1:4" ht="16.5" thickBot="1" x14ac:dyDescent="0.3">
      <c r="A44" s="246">
        <v>5410016</v>
      </c>
      <c r="B44" s="246">
        <v>5410016</v>
      </c>
      <c r="C44" s="246">
        <v>1</v>
      </c>
      <c r="D44" s="246">
        <v>1</v>
      </c>
    </row>
    <row r="45" spans="1:4" ht="16.5" thickBot="1" x14ac:dyDescent="0.3">
      <c r="A45" s="246">
        <v>5410017</v>
      </c>
      <c r="B45" s="246">
        <v>5410017</v>
      </c>
      <c r="C45" s="246">
        <v>1</v>
      </c>
      <c r="D45" s="246">
        <v>1</v>
      </c>
    </row>
    <row r="46" spans="1:4" ht="16.5" thickBot="1" x14ac:dyDescent="0.3">
      <c r="A46" s="246">
        <v>5410018</v>
      </c>
      <c r="B46" s="246">
        <v>5410018</v>
      </c>
      <c r="C46" s="246">
        <v>1</v>
      </c>
      <c r="D46" s="246">
        <v>1</v>
      </c>
    </row>
    <row r="47" spans="1:4" ht="16.5" thickBot="1" x14ac:dyDescent="0.3">
      <c r="A47" s="246">
        <v>5410019</v>
      </c>
      <c r="B47" s="246">
        <v>5410019</v>
      </c>
      <c r="C47" s="246">
        <v>1</v>
      </c>
      <c r="D47" s="246">
        <v>1</v>
      </c>
    </row>
    <row r="48" spans="1:4" ht="16.5" thickBot="1" x14ac:dyDescent="0.3">
      <c r="A48" s="246">
        <v>5410020</v>
      </c>
      <c r="B48" s="246">
        <v>5410020</v>
      </c>
      <c r="C48" s="246">
        <v>1</v>
      </c>
      <c r="D48" s="246">
        <v>1</v>
      </c>
    </row>
    <row r="49" spans="1:4" ht="16.5" thickBot="1" x14ac:dyDescent="0.3">
      <c r="A49" s="246">
        <v>5410021</v>
      </c>
      <c r="B49" s="246">
        <v>5410021</v>
      </c>
      <c r="C49" s="246">
        <v>1</v>
      </c>
      <c r="D49" s="246">
        <v>1</v>
      </c>
    </row>
    <row r="50" spans="1:4" ht="16.5" thickBot="1" x14ac:dyDescent="0.3">
      <c r="A50" s="246">
        <v>5410022</v>
      </c>
      <c r="B50" s="246">
        <v>5410022</v>
      </c>
      <c r="C50" s="246">
        <v>1</v>
      </c>
      <c r="D50" s="246">
        <v>1</v>
      </c>
    </row>
    <row r="51" spans="1:4" ht="16.5" thickBot="1" x14ac:dyDescent="0.3">
      <c r="A51" s="246">
        <v>5410023</v>
      </c>
      <c r="B51" s="246">
        <v>5410023</v>
      </c>
      <c r="C51" s="246">
        <v>1</v>
      </c>
      <c r="D51" s="246">
        <v>1</v>
      </c>
    </row>
    <row r="52" spans="1:4" ht="16.5" thickBot="1" x14ac:dyDescent="0.3">
      <c r="A52" s="246">
        <v>5410024</v>
      </c>
      <c r="B52" s="246">
        <v>5410024</v>
      </c>
      <c r="C52" s="246">
        <v>1</v>
      </c>
      <c r="D52" s="246">
        <v>1</v>
      </c>
    </row>
    <row r="53" spans="1:4" ht="16.5" thickBot="1" x14ac:dyDescent="0.3">
      <c r="A53" s="246">
        <v>5410025</v>
      </c>
      <c r="B53" s="246">
        <v>5410025</v>
      </c>
      <c r="C53" s="246">
        <v>1</v>
      </c>
      <c r="D53" s="246">
        <v>1</v>
      </c>
    </row>
    <row r="54" spans="1:4" ht="16.5" thickBot="1" x14ac:dyDescent="0.3">
      <c r="A54" s="246">
        <v>5410100</v>
      </c>
      <c r="B54" s="246">
        <v>5410100</v>
      </c>
      <c r="C54" s="246">
        <v>1</v>
      </c>
      <c r="D54" s="246">
        <v>1</v>
      </c>
    </row>
    <row r="55" spans="1:4" ht="16.5" thickBot="1" x14ac:dyDescent="0.3">
      <c r="A55" s="246">
        <v>5410101.0099999998</v>
      </c>
      <c r="B55" s="246">
        <v>5410101.0099999998</v>
      </c>
      <c r="C55" s="246">
        <v>1</v>
      </c>
      <c r="D55" s="246">
        <v>1</v>
      </c>
    </row>
    <row r="56" spans="1:4" ht="16.5" thickBot="1" x14ac:dyDescent="0.3">
      <c r="A56" s="246">
        <v>5410101.0199999996</v>
      </c>
      <c r="B56" s="246">
        <v>5410101.0199999996</v>
      </c>
      <c r="C56" s="246">
        <v>1</v>
      </c>
      <c r="D56" s="246">
        <v>1</v>
      </c>
    </row>
    <row r="57" spans="1:4" ht="16.5" thickBot="1" x14ac:dyDescent="0.3">
      <c r="A57" s="246">
        <v>5410101.0300000003</v>
      </c>
      <c r="B57" s="246">
        <v>5410101.0300000003</v>
      </c>
      <c r="C57" s="246">
        <v>1</v>
      </c>
      <c r="D57" s="246">
        <v>1</v>
      </c>
    </row>
    <row r="58" spans="1:4" ht="16.5" thickBot="1" x14ac:dyDescent="0.3">
      <c r="A58" s="246">
        <v>5410101.04</v>
      </c>
      <c r="B58" s="246">
        <v>5410101.04</v>
      </c>
      <c r="C58" s="246">
        <v>1</v>
      </c>
      <c r="D58" s="246">
        <v>1</v>
      </c>
    </row>
    <row r="59" spans="1:4" ht="16.5" thickBot="1" x14ac:dyDescent="0.3">
      <c r="A59" s="246">
        <v>5410102</v>
      </c>
      <c r="B59" s="246">
        <v>5410102</v>
      </c>
      <c r="C59" s="246">
        <v>1</v>
      </c>
      <c r="D59" s="246">
        <v>1</v>
      </c>
    </row>
    <row r="60" spans="1:4" ht="16.5" thickBot="1" x14ac:dyDescent="0.3">
      <c r="A60" s="246">
        <v>5410103</v>
      </c>
      <c r="B60" s="246">
        <v>5410103</v>
      </c>
      <c r="C60" s="246">
        <v>1</v>
      </c>
      <c r="D60" s="246">
        <v>1</v>
      </c>
    </row>
    <row r="61" spans="1:4" ht="16.5" thickBot="1" x14ac:dyDescent="0.3">
      <c r="A61" s="246">
        <v>5410104</v>
      </c>
      <c r="B61" s="246">
        <v>5410104</v>
      </c>
      <c r="C61" s="246">
        <v>1</v>
      </c>
      <c r="D61" s="246">
        <v>1</v>
      </c>
    </row>
    <row r="62" spans="1:4" ht="16.5" thickBot="1" x14ac:dyDescent="0.3">
      <c r="A62" s="246">
        <v>5410105</v>
      </c>
      <c r="B62" s="246">
        <v>5410105</v>
      </c>
      <c r="C62" s="246">
        <v>1</v>
      </c>
      <c r="D62" s="246">
        <v>1</v>
      </c>
    </row>
    <row r="63" spans="1:4" ht="16.5" thickBot="1" x14ac:dyDescent="0.3">
      <c r="A63" s="246">
        <v>5410106.0099999998</v>
      </c>
      <c r="B63" s="246">
        <v>5410106.0099999998</v>
      </c>
      <c r="C63" s="246">
        <v>1</v>
      </c>
      <c r="D63" s="246">
        <v>1</v>
      </c>
    </row>
    <row r="64" spans="1:4" ht="16.5" thickBot="1" x14ac:dyDescent="0.3">
      <c r="A64" s="246">
        <v>5410106.0199999996</v>
      </c>
      <c r="B64" s="246">
        <v>5410106.0199999996</v>
      </c>
      <c r="C64" s="246">
        <v>1</v>
      </c>
      <c r="D64" s="246">
        <v>1</v>
      </c>
    </row>
    <row r="65" spans="1:4" ht="16.5" thickBot="1" x14ac:dyDescent="0.3">
      <c r="A65" s="246">
        <v>5410106.0300000003</v>
      </c>
      <c r="B65" s="246">
        <v>5410106.0300000003</v>
      </c>
      <c r="C65" s="246">
        <v>1</v>
      </c>
      <c r="D65" s="246">
        <v>1</v>
      </c>
    </row>
    <row r="66" spans="1:4" ht="16.5" thickBot="1" x14ac:dyDescent="0.3">
      <c r="A66" s="246">
        <v>5410107.0099999998</v>
      </c>
      <c r="B66" s="246">
        <v>5410107.0099999998</v>
      </c>
      <c r="C66" s="246">
        <v>1</v>
      </c>
      <c r="D66" s="246">
        <v>1</v>
      </c>
    </row>
    <row r="67" spans="1:4" ht="16.5" thickBot="1" x14ac:dyDescent="0.3">
      <c r="A67" s="246">
        <v>5410107.0199999996</v>
      </c>
      <c r="B67" s="246">
        <v>5410107.0199999996</v>
      </c>
      <c r="C67" s="246">
        <v>1</v>
      </c>
      <c r="D67" s="246">
        <v>1</v>
      </c>
    </row>
    <row r="68" spans="1:4" ht="16.5" thickBot="1" x14ac:dyDescent="0.3">
      <c r="A68" s="246">
        <v>5410108.0199999996</v>
      </c>
      <c r="B68" s="246">
        <v>5410108.0199999996</v>
      </c>
      <c r="C68" s="246">
        <v>1</v>
      </c>
      <c r="D68" s="246">
        <v>1</v>
      </c>
    </row>
    <row r="69" spans="1:4" ht="16.5" thickBot="1" x14ac:dyDescent="0.3">
      <c r="A69" s="246">
        <v>5410108.0300000003</v>
      </c>
      <c r="B69" s="246">
        <v>5410108.0300000003</v>
      </c>
      <c r="C69" s="246">
        <v>1</v>
      </c>
      <c r="D69" s="246">
        <v>1</v>
      </c>
    </row>
    <row r="70" spans="1:4" ht="16.5" thickBot="1" x14ac:dyDescent="0.3">
      <c r="A70" s="246">
        <v>5410108.04</v>
      </c>
      <c r="B70" s="246">
        <v>5410108.04</v>
      </c>
      <c r="C70" s="246">
        <v>1</v>
      </c>
      <c r="D70" s="246">
        <v>1</v>
      </c>
    </row>
    <row r="71" spans="1:4" ht="16.5" thickBot="1" x14ac:dyDescent="0.3">
      <c r="A71" s="246">
        <v>5410109.0099999998</v>
      </c>
      <c r="B71" s="246">
        <v>5410109.0099999998</v>
      </c>
      <c r="C71" s="246">
        <v>1</v>
      </c>
      <c r="D71" s="246">
        <v>1</v>
      </c>
    </row>
    <row r="72" spans="1:4" ht="16.5" thickBot="1" x14ac:dyDescent="0.3">
      <c r="A72" s="246">
        <v>5410109.0199999996</v>
      </c>
      <c r="B72" s="246">
        <v>5410109.0199999996</v>
      </c>
      <c r="C72" s="246">
        <v>1</v>
      </c>
      <c r="D72" s="246">
        <v>1</v>
      </c>
    </row>
    <row r="73" spans="1:4" ht="16.5" thickBot="1" x14ac:dyDescent="0.3">
      <c r="A73" s="246">
        <v>5410109.0499999998</v>
      </c>
      <c r="B73" s="246">
        <v>5410109.0499999998</v>
      </c>
      <c r="C73" s="246">
        <v>1</v>
      </c>
      <c r="D73" s="246">
        <v>1</v>
      </c>
    </row>
    <row r="74" spans="1:4" ht="16.5" thickBot="1" x14ac:dyDescent="0.3">
      <c r="A74" s="246">
        <v>5410109.0700000003</v>
      </c>
      <c r="B74" s="246">
        <v>5410109.0700000003</v>
      </c>
      <c r="C74" s="246">
        <v>1</v>
      </c>
      <c r="D74" s="246">
        <v>1</v>
      </c>
    </row>
    <row r="75" spans="1:4" ht="16.5" thickBot="1" x14ac:dyDescent="0.3">
      <c r="A75" s="246">
        <v>5410109.0800000001</v>
      </c>
      <c r="B75" s="246">
        <v>5410109.0800000001</v>
      </c>
      <c r="C75" s="246">
        <v>1</v>
      </c>
      <c r="D75" s="246">
        <v>1</v>
      </c>
    </row>
    <row r="76" spans="1:4" ht="16.5" thickBot="1" x14ac:dyDescent="0.3">
      <c r="A76" s="246">
        <v>5410109.0899999999</v>
      </c>
      <c r="B76" s="246">
        <v>5410109.0899999999</v>
      </c>
      <c r="C76" s="246">
        <v>1</v>
      </c>
      <c r="D76" s="246">
        <v>1</v>
      </c>
    </row>
    <row r="77" spans="1:4" ht="16.5" thickBot="1" x14ac:dyDescent="0.3">
      <c r="A77" s="246">
        <v>5410109.0999999996</v>
      </c>
      <c r="B77" s="246">
        <v>5410109.0999999996</v>
      </c>
      <c r="C77" s="246">
        <v>1</v>
      </c>
      <c r="D77" s="246">
        <v>1</v>
      </c>
    </row>
    <row r="78" spans="1:4" ht="16.5" thickBot="1" x14ac:dyDescent="0.3">
      <c r="A78" s="246">
        <v>5410110</v>
      </c>
      <c r="B78" s="246">
        <v>5410110</v>
      </c>
      <c r="C78" s="246">
        <v>1</v>
      </c>
      <c r="D78" s="246">
        <v>1</v>
      </c>
    </row>
    <row r="79" spans="1:4" ht="16.5" thickBot="1" x14ac:dyDescent="0.3">
      <c r="A79" s="246">
        <v>5410111.0300000003</v>
      </c>
      <c r="B79" s="246">
        <v>5410111.0899999999</v>
      </c>
      <c r="C79" s="246">
        <v>0.49858527000000002</v>
      </c>
      <c r="D79" s="246">
        <v>0.49927766000000001</v>
      </c>
    </row>
    <row r="80" spans="1:4" ht="16.5" thickBot="1" x14ac:dyDescent="0.3">
      <c r="A80" s="246">
        <v>5410111.0300000003</v>
      </c>
      <c r="B80" s="246">
        <v>5410111.0999999996</v>
      </c>
      <c r="C80" s="246">
        <v>0.50141473000000003</v>
      </c>
      <c r="D80" s="246">
        <v>0.50072234000000004</v>
      </c>
    </row>
    <row r="81" spans="1:4" ht="16.5" thickBot="1" x14ac:dyDescent="0.3">
      <c r="A81" s="246">
        <v>5410111.04</v>
      </c>
      <c r="B81" s="246">
        <v>5410111.04</v>
      </c>
      <c r="C81" s="246">
        <v>1</v>
      </c>
      <c r="D81" s="246">
        <v>1</v>
      </c>
    </row>
    <row r="82" spans="1:4" ht="16.5" thickBot="1" x14ac:dyDescent="0.3">
      <c r="A82" s="246">
        <v>5410111.0499999998</v>
      </c>
      <c r="B82" s="246">
        <v>5410111.0499999998</v>
      </c>
      <c r="C82" s="246">
        <v>1</v>
      </c>
      <c r="D82" s="246">
        <v>1</v>
      </c>
    </row>
    <row r="83" spans="1:4" ht="16.5" thickBot="1" x14ac:dyDescent="0.3">
      <c r="A83" s="246">
        <v>5410111.0700000003</v>
      </c>
      <c r="B83" s="246">
        <v>5410111.0700000003</v>
      </c>
      <c r="C83" s="246">
        <v>1</v>
      </c>
      <c r="D83" s="246">
        <v>1</v>
      </c>
    </row>
    <row r="84" spans="1:4" ht="16.5" thickBot="1" x14ac:dyDescent="0.3">
      <c r="A84" s="246">
        <v>5410111.0800000001</v>
      </c>
      <c r="B84" s="246">
        <v>5410111.0800000001</v>
      </c>
      <c r="C84" s="246">
        <v>1</v>
      </c>
      <c r="D84" s="246">
        <v>1</v>
      </c>
    </row>
    <row r="85" spans="1:4" ht="16.5" thickBot="1" x14ac:dyDescent="0.3">
      <c r="A85" s="246">
        <v>5410120.0099999998</v>
      </c>
      <c r="B85" s="246">
        <v>5410120.0300000003</v>
      </c>
      <c r="C85" s="246">
        <v>0.49491721</v>
      </c>
      <c r="D85" s="246">
        <v>0.55401518999999999</v>
      </c>
    </row>
    <row r="86" spans="1:4" ht="16.5" thickBot="1" x14ac:dyDescent="0.3">
      <c r="A86" s="246">
        <v>5410120.0099999998</v>
      </c>
      <c r="B86" s="246">
        <v>5410120.04</v>
      </c>
      <c r="C86" s="246">
        <v>0.50508279</v>
      </c>
      <c r="D86" s="246">
        <v>0.44598481000000001</v>
      </c>
    </row>
    <row r="87" spans="1:4" ht="16.5" thickBot="1" x14ac:dyDescent="0.3">
      <c r="A87" s="246">
        <v>5410120.0199999996</v>
      </c>
      <c r="B87" s="246">
        <v>5410120.0199999996</v>
      </c>
      <c r="C87" s="246">
        <v>1</v>
      </c>
      <c r="D87" s="246">
        <v>1</v>
      </c>
    </row>
    <row r="88" spans="1:4" ht="16.5" thickBot="1" x14ac:dyDescent="0.3">
      <c r="A88" s="246">
        <v>5410121</v>
      </c>
      <c r="B88" s="246">
        <v>5410121</v>
      </c>
      <c r="C88" s="246">
        <v>1</v>
      </c>
      <c r="D88" s="246">
        <v>1</v>
      </c>
    </row>
    <row r="89" spans="1:4" ht="16.5" thickBot="1" x14ac:dyDescent="0.3">
      <c r="A89" s="246">
        <v>5410122.0099999998</v>
      </c>
      <c r="B89" s="246">
        <v>5410122.0099999998</v>
      </c>
      <c r="C89" s="246">
        <v>1</v>
      </c>
      <c r="D89" s="246">
        <v>1</v>
      </c>
    </row>
    <row r="90" spans="1:4" ht="16.5" thickBot="1" x14ac:dyDescent="0.3">
      <c r="A90" s="246">
        <v>5410122.0199999996</v>
      </c>
      <c r="B90" s="246">
        <v>5410122.0199999996</v>
      </c>
      <c r="C90" s="246">
        <v>1</v>
      </c>
      <c r="D90" s="246">
        <v>1</v>
      </c>
    </row>
    <row r="91" spans="1:4" ht="16.5" thickBot="1" x14ac:dyDescent="0.3">
      <c r="A91" s="246">
        <v>5410123.0099999998</v>
      </c>
      <c r="B91" s="246">
        <v>5410123.0099999998</v>
      </c>
      <c r="C91" s="246">
        <v>1</v>
      </c>
      <c r="D91" s="246">
        <v>1</v>
      </c>
    </row>
    <row r="92" spans="1:4" ht="16.5" thickBot="1" x14ac:dyDescent="0.3">
      <c r="A92" s="246">
        <v>5410123.0199999996</v>
      </c>
      <c r="B92" s="246">
        <v>5410123.0199999996</v>
      </c>
      <c r="C92" s="246">
        <v>1</v>
      </c>
      <c r="D92" s="246">
        <v>1</v>
      </c>
    </row>
    <row r="93" spans="1:4" ht="16.5" thickBot="1" x14ac:dyDescent="0.3">
      <c r="A93" s="246">
        <v>5410124</v>
      </c>
      <c r="B93" s="246">
        <v>5410124</v>
      </c>
      <c r="C93" s="246">
        <v>1</v>
      </c>
      <c r="D93" s="246">
        <v>1</v>
      </c>
    </row>
    <row r="94" spans="1:4" ht="16.5" thickBot="1" x14ac:dyDescent="0.3">
      <c r="A94" s="246">
        <v>5410125</v>
      </c>
      <c r="B94" s="246">
        <v>5410125</v>
      </c>
      <c r="C94" s="246">
        <v>1</v>
      </c>
      <c r="D94" s="246">
        <v>1</v>
      </c>
    </row>
    <row r="95" spans="1:4" ht="16.5" thickBot="1" x14ac:dyDescent="0.3">
      <c r="A95" s="246">
        <v>5410126.0099999998</v>
      </c>
      <c r="B95" s="246">
        <v>5410126.0099999998</v>
      </c>
      <c r="C95" s="246">
        <v>1</v>
      </c>
      <c r="D95" s="246">
        <v>1</v>
      </c>
    </row>
    <row r="96" spans="1:4" ht="16.5" thickBot="1" x14ac:dyDescent="0.3">
      <c r="A96" s="246">
        <v>5410126.0199999996</v>
      </c>
      <c r="B96" s="246">
        <v>5410126.0199999996</v>
      </c>
      <c r="C96" s="246">
        <v>1</v>
      </c>
      <c r="D96" s="246">
        <v>1</v>
      </c>
    </row>
    <row r="97" spans="1:4" ht="16.5" thickBot="1" x14ac:dyDescent="0.3">
      <c r="A97" s="246">
        <v>5410126.0499999998</v>
      </c>
      <c r="B97" s="246">
        <v>5410126.0499999998</v>
      </c>
      <c r="C97" s="246">
        <v>1</v>
      </c>
      <c r="D97" s="246">
        <v>1</v>
      </c>
    </row>
    <row r="98" spans="1:4" ht="16.5" thickBot="1" x14ac:dyDescent="0.3">
      <c r="A98" s="246">
        <v>5410126.0599999996</v>
      </c>
      <c r="B98" s="246">
        <v>5410126.0999999996</v>
      </c>
      <c r="C98" s="246">
        <v>0.43435578000000002</v>
      </c>
      <c r="D98" s="246">
        <v>0.44351543999999998</v>
      </c>
    </row>
    <row r="99" spans="1:4" ht="16.5" thickBot="1" x14ac:dyDescent="0.3">
      <c r="A99" s="246">
        <v>5410126.0599999996</v>
      </c>
      <c r="B99" s="246">
        <v>5410126.1100000003</v>
      </c>
      <c r="C99" s="246">
        <v>0.56564422000000003</v>
      </c>
      <c r="D99" s="246">
        <v>0.55648456000000002</v>
      </c>
    </row>
    <row r="100" spans="1:4" ht="16.5" thickBot="1" x14ac:dyDescent="0.3">
      <c r="A100" s="246">
        <v>5410126.0700000003</v>
      </c>
      <c r="B100" s="246">
        <v>5410126.1200000001</v>
      </c>
      <c r="C100" s="246">
        <v>0.40692013999999999</v>
      </c>
      <c r="D100" s="246">
        <v>0.40201724</v>
      </c>
    </row>
    <row r="101" spans="1:4" ht="16.5" thickBot="1" x14ac:dyDescent="0.3">
      <c r="A101" s="246">
        <v>5410126.0700000003</v>
      </c>
      <c r="B101" s="246">
        <v>5410126.1299999999</v>
      </c>
      <c r="C101" s="246">
        <v>0.59307986000000001</v>
      </c>
      <c r="D101" s="246">
        <v>0.59798275999999995</v>
      </c>
    </row>
    <row r="102" spans="1:4" ht="16.5" thickBot="1" x14ac:dyDescent="0.3">
      <c r="A102" s="246">
        <v>5410126.0800000001</v>
      </c>
      <c r="B102" s="246">
        <v>5410126.0800000001</v>
      </c>
      <c r="C102" s="246">
        <v>1</v>
      </c>
      <c r="D102" s="246">
        <v>1</v>
      </c>
    </row>
    <row r="103" spans="1:4" ht="16.5" thickBot="1" x14ac:dyDescent="0.3">
      <c r="A103" s="246">
        <v>5410126.0899999999</v>
      </c>
      <c r="B103" s="246">
        <v>5410126.0899999999</v>
      </c>
      <c r="C103" s="246">
        <v>1</v>
      </c>
      <c r="D103" s="246">
        <v>1</v>
      </c>
    </row>
    <row r="104" spans="1:4" ht="16.5" thickBot="1" x14ac:dyDescent="0.3">
      <c r="A104" s="246">
        <v>5410127.0099999998</v>
      </c>
      <c r="B104" s="246">
        <v>5410127.0099999998</v>
      </c>
      <c r="C104" s="246">
        <v>1</v>
      </c>
      <c r="D104" s="246">
        <v>1</v>
      </c>
    </row>
    <row r="105" spans="1:4" ht="16.5" thickBot="1" x14ac:dyDescent="0.3">
      <c r="A105" s="246">
        <v>5410127.0199999996</v>
      </c>
      <c r="B105" s="246">
        <v>5410127.0199999996</v>
      </c>
      <c r="C105" s="246">
        <v>1</v>
      </c>
      <c r="D105" s="246">
        <v>1</v>
      </c>
    </row>
    <row r="106" spans="1:4" ht="16.5" thickBot="1" x14ac:dyDescent="0.3">
      <c r="A106" s="246">
        <v>5410128</v>
      </c>
      <c r="B106" s="246">
        <v>5410128</v>
      </c>
      <c r="C106" s="246">
        <v>1</v>
      </c>
      <c r="D106" s="246">
        <v>1</v>
      </c>
    </row>
    <row r="107" spans="1:4" ht="16.5" thickBot="1" x14ac:dyDescent="0.3">
      <c r="A107" s="246">
        <v>5410129.0099999998</v>
      </c>
      <c r="B107" s="246">
        <v>5410129.0099999998</v>
      </c>
      <c r="C107" s="246">
        <v>1</v>
      </c>
      <c r="D107" s="246">
        <v>1</v>
      </c>
    </row>
    <row r="108" spans="1:4" ht="16.5" thickBot="1" x14ac:dyDescent="0.3">
      <c r="A108" s="246">
        <v>5410129.0199999996</v>
      </c>
      <c r="B108" s="246">
        <v>5410129.0199999996</v>
      </c>
      <c r="C108" s="246">
        <v>1</v>
      </c>
      <c r="D108" s="246">
        <v>1</v>
      </c>
    </row>
    <row r="109" spans="1:4" ht="16.5" thickBot="1" x14ac:dyDescent="0.3">
      <c r="A109" s="246">
        <v>5410130</v>
      </c>
      <c r="B109" s="246">
        <v>5410130.0099999998</v>
      </c>
      <c r="C109" s="246">
        <v>0.32957887000000002</v>
      </c>
      <c r="D109" s="246">
        <v>0.35554516000000003</v>
      </c>
    </row>
    <row r="110" spans="1:4" ht="16.5" thickBot="1" x14ac:dyDescent="0.3">
      <c r="A110" s="246">
        <v>5410130</v>
      </c>
      <c r="B110" s="246">
        <v>5410130.0199999996</v>
      </c>
      <c r="C110" s="246">
        <v>0.67042113000000003</v>
      </c>
      <c r="D110" s="246">
        <v>0.64445483999999997</v>
      </c>
    </row>
    <row r="111" spans="1:4" ht="16.5" thickBot="1" x14ac:dyDescent="0.3">
      <c r="A111" s="246">
        <v>5410131.0099999998</v>
      </c>
      <c r="B111" s="246">
        <v>5410131.0099999998</v>
      </c>
      <c r="C111" s="246">
        <v>1</v>
      </c>
      <c r="D111" s="246">
        <v>1</v>
      </c>
    </row>
    <row r="112" spans="1:4" ht="16.5" thickBot="1" x14ac:dyDescent="0.3">
      <c r="A112" s="246">
        <v>5410131.0300000003</v>
      </c>
      <c r="B112" s="246">
        <v>5410131.0300000003</v>
      </c>
      <c r="C112" s="246">
        <v>1</v>
      </c>
      <c r="D112" s="246">
        <v>1</v>
      </c>
    </row>
    <row r="113" spans="1:4" ht="16.5" thickBot="1" x14ac:dyDescent="0.3">
      <c r="A113" s="246">
        <v>5410131.0499999998</v>
      </c>
      <c r="B113" s="246">
        <v>5410131.0499999998</v>
      </c>
      <c r="C113" s="246">
        <v>1</v>
      </c>
      <c r="D113" s="246">
        <v>1</v>
      </c>
    </row>
    <row r="114" spans="1:4" ht="16.5" thickBot="1" x14ac:dyDescent="0.3">
      <c r="A114" s="246">
        <v>5410131.0599999996</v>
      </c>
      <c r="B114" s="246">
        <v>5410131.0599999996</v>
      </c>
      <c r="C114" s="246">
        <v>1</v>
      </c>
      <c r="D114" s="246">
        <v>1</v>
      </c>
    </row>
    <row r="115" spans="1:4" ht="16.5" thickBot="1" x14ac:dyDescent="0.3">
      <c r="A115" s="246">
        <v>5410140.0099999998</v>
      </c>
      <c r="B115" s="246">
        <v>5410140.0099999998</v>
      </c>
      <c r="C115" s="246">
        <v>1</v>
      </c>
      <c r="D115" s="246">
        <v>1</v>
      </c>
    </row>
    <row r="116" spans="1:4" ht="16.5" thickBot="1" x14ac:dyDescent="0.3">
      <c r="A116" s="246">
        <v>5410140.0199999996</v>
      </c>
      <c r="B116" s="246">
        <v>5410140.0199999996</v>
      </c>
      <c r="C116" s="246">
        <v>1</v>
      </c>
      <c r="D116" s="246">
        <v>1</v>
      </c>
    </row>
    <row r="117" spans="1:4" ht="16.5" thickBot="1" x14ac:dyDescent="0.3">
      <c r="A117" s="246">
        <v>5410151</v>
      </c>
      <c r="B117" s="246">
        <v>5410151</v>
      </c>
      <c r="C117" s="246">
        <v>1</v>
      </c>
      <c r="D117" s="246">
        <v>1</v>
      </c>
    </row>
    <row r="118" spans="1:4" ht="16.5" thickBot="1" x14ac:dyDescent="0.3">
      <c r="A118" s="246">
        <v>5410152</v>
      </c>
      <c r="B118" s="246">
        <v>5410152.0099999998</v>
      </c>
      <c r="C118" s="246">
        <v>0.70251237</v>
      </c>
      <c r="D118" s="246">
        <v>0.66957719999999998</v>
      </c>
    </row>
    <row r="119" spans="1:4" ht="16.5" thickBot="1" x14ac:dyDescent="0.3">
      <c r="A119" s="246">
        <v>5410152</v>
      </c>
      <c r="B119" s="246">
        <v>5410152.0199999996</v>
      </c>
      <c r="C119" s="246">
        <v>0.29748763</v>
      </c>
      <c r="D119" s="246">
        <v>0.33042280000000002</v>
      </c>
    </row>
    <row r="120" spans="1:4" ht="16.5" thickBot="1" x14ac:dyDescent="0.3">
      <c r="A120" s="246">
        <v>5410153</v>
      </c>
      <c r="B120" s="246">
        <v>5410153</v>
      </c>
      <c r="C120" s="246">
        <v>1</v>
      </c>
      <c r="D120" s="246">
        <v>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29"/>
  <sheetViews>
    <sheetView tabSelected="1" zoomScale="80" zoomScaleNormal="80" workbookViewId="0">
      <pane ySplit="1" topLeftCell="A2" activePane="bottomLeft" state="frozen"/>
      <selection pane="bottomLeft" activeCell="L12" sqref="L12"/>
    </sheetView>
  </sheetViews>
  <sheetFormatPr defaultColWidth="15" defaultRowHeight="15" x14ac:dyDescent="0.25"/>
  <cols>
    <col min="1" max="1" width="32.42578125" style="289" bestFit="1" customWidth="1"/>
    <col min="2" max="2" width="15" style="290"/>
    <col min="3" max="4" width="15" style="291"/>
    <col min="5" max="5" width="15" style="292" hidden="1" customWidth="1"/>
    <col min="6" max="6" width="15" style="291" hidden="1" customWidth="1"/>
    <col min="7" max="8" width="15" style="4" hidden="1" customWidth="1"/>
    <col min="9" max="9" width="15" style="293" hidden="1" customWidth="1"/>
    <col min="10" max="10" width="15" style="292" hidden="1" customWidth="1"/>
    <col min="11" max="12" width="15" style="291"/>
    <col min="13" max="13" width="15" style="294"/>
    <col min="14" max="14" width="15" style="295"/>
    <col min="15" max="15" width="15" style="296"/>
    <col min="16" max="23" width="15" style="4"/>
    <col min="24" max="24" width="15" style="297"/>
    <col min="25" max="27" width="15" style="4"/>
    <col min="28" max="28" width="15" style="298"/>
    <col min="29" max="32" width="15" style="299"/>
    <col min="33" max="33" width="15" style="300"/>
    <col min="34" max="34" width="15" style="301"/>
    <col min="35" max="35" width="15" style="297"/>
    <col min="36" max="42" width="15" style="4"/>
    <col min="43" max="43" width="15" style="5"/>
    <col min="44" max="44" width="15" style="302"/>
    <col min="45" max="45" width="15" style="299"/>
    <col min="46" max="46" width="15" style="303"/>
    <col min="47" max="48" width="15" style="4"/>
    <col min="49" max="49" width="15" style="5"/>
    <col min="50" max="50" width="15" style="15"/>
    <col min="51" max="51" width="15" style="303"/>
    <col min="52" max="52" width="15" style="5"/>
    <col min="53" max="53" width="15" style="304"/>
    <col min="54" max="56" width="15" style="4"/>
    <col min="57" max="57" width="15" style="5"/>
    <col min="58" max="58" width="15" style="15"/>
    <col min="59" max="59" width="15" style="305"/>
    <col min="60" max="60" width="15" style="299"/>
    <col min="61" max="61" width="15" style="303"/>
    <col min="62" max="63" width="15" style="4"/>
    <col min="64" max="64" width="15" style="5"/>
    <col min="65" max="65" width="15" style="15"/>
    <col min="66" max="66" width="15" style="303"/>
    <col min="67" max="67" width="15" style="5"/>
    <col min="68" max="68" width="15" style="304"/>
    <col min="69" max="71" width="15" style="4"/>
    <col min="72" max="72" width="15" style="5"/>
    <col min="73" max="73" width="15" style="15"/>
    <col min="74" max="74" width="15" style="305"/>
    <col min="75" max="75" width="15" style="306"/>
    <col min="76" max="76" width="15" style="281"/>
    <col min="77" max="77" width="15" style="15"/>
    <col min="78" max="78" width="15" style="289"/>
    <col min="79" max="79" width="15" style="284"/>
  </cols>
  <sheetData>
    <row r="1" spans="1:80" s="264" customFormat="1" ht="78" customHeight="1" thickTop="1" thickBot="1" x14ac:dyDescent="0.3">
      <c r="A1" s="248" t="s">
        <v>155</v>
      </c>
      <c r="B1" s="249" t="s">
        <v>284</v>
      </c>
      <c r="C1" s="249" t="s">
        <v>232</v>
      </c>
      <c r="D1" s="250" t="s">
        <v>314</v>
      </c>
      <c r="E1" s="250" t="s">
        <v>233</v>
      </c>
      <c r="F1" s="251" t="s">
        <v>234</v>
      </c>
      <c r="G1" s="252" t="s">
        <v>235</v>
      </c>
      <c r="H1" s="252" t="s">
        <v>236</v>
      </c>
      <c r="I1" s="252" t="s">
        <v>237</v>
      </c>
      <c r="J1" s="249" t="s">
        <v>238</v>
      </c>
      <c r="K1" s="253" t="s">
        <v>285</v>
      </c>
      <c r="L1" s="254" t="s">
        <v>286</v>
      </c>
      <c r="M1" s="253" t="s">
        <v>239</v>
      </c>
      <c r="N1" s="254" t="s">
        <v>240</v>
      </c>
      <c r="O1" s="255" t="s">
        <v>287</v>
      </c>
      <c r="P1" s="255" t="s">
        <v>26</v>
      </c>
      <c r="Q1" s="255" t="s">
        <v>305</v>
      </c>
      <c r="R1" s="255" t="s">
        <v>241</v>
      </c>
      <c r="S1" s="255" t="s">
        <v>24</v>
      </c>
      <c r="T1" s="256" t="s">
        <v>288</v>
      </c>
      <c r="U1" s="256" t="s">
        <v>289</v>
      </c>
      <c r="V1" s="256" t="s">
        <v>290</v>
      </c>
      <c r="W1" s="252" t="s">
        <v>242</v>
      </c>
      <c r="X1" s="255" t="s">
        <v>243</v>
      </c>
      <c r="Y1" s="252" t="s">
        <v>244</v>
      </c>
      <c r="Z1" s="257" t="s">
        <v>292</v>
      </c>
      <c r="AA1" s="257" t="s">
        <v>315</v>
      </c>
      <c r="AB1" s="257" t="s">
        <v>39</v>
      </c>
      <c r="AC1" s="257" t="s">
        <v>330</v>
      </c>
      <c r="AD1" s="255" t="s">
        <v>37</v>
      </c>
      <c r="AE1" s="256" t="s">
        <v>293</v>
      </c>
      <c r="AF1" s="256" t="s">
        <v>294</v>
      </c>
      <c r="AG1" s="252" t="s">
        <v>245</v>
      </c>
      <c r="AH1" s="255" t="s">
        <v>246</v>
      </c>
      <c r="AI1" s="257" t="s">
        <v>291</v>
      </c>
      <c r="AJ1" s="257" t="s">
        <v>46</v>
      </c>
      <c r="AK1" s="255" t="s">
        <v>316</v>
      </c>
      <c r="AL1" s="255" t="s">
        <v>247</v>
      </c>
      <c r="AM1" s="256" t="s">
        <v>295</v>
      </c>
      <c r="AN1" s="256" t="s">
        <v>296</v>
      </c>
      <c r="AO1" s="256" t="s">
        <v>297</v>
      </c>
      <c r="AP1" s="252" t="s">
        <v>248</v>
      </c>
      <c r="AQ1" s="251" t="s">
        <v>249</v>
      </c>
      <c r="AR1" s="258" t="s">
        <v>250</v>
      </c>
      <c r="AS1" s="252" t="s">
        <v>251</v>
      </c>
      <c r="AT1" s="259" t="s">
        <v>333</v>
      </c>
      <c r="AU1" s="252" t="s">
        <v>334</v>
      </c>
      <c r="AV1" s="252" t="s">
        <v>335</v>
      </c>
      <c r="AW1" s="251" t="s">
        <v>343</v>
      </c>
      <c r="AX1" s="260" t="s">
        <v>344</v>
      </c>
      <c r="AY1" s="259" t="s">
        <v>345</v>
      </c>
      <c r="AZ1" s="251" t="s">
        <v>346</v>
      </c>
      <c r="BA1" s="260" t="s">
        <v>347</v>
      </c>
      <c r="BB1" s="252" t="s">
        <v>348</v>
      </c>
      <c r="BC1" s="252" t="s">
        <v>349</v>
      </c>
      <c r="BD1" s="252" t="s">
        <v>350</v>
      </c>
      <c r="BE1" s="251" t="s">
        <v>351</v>
      </c>
      <c r="BF1" s="251" t="s">
        <v>352</v>
      </c>
      <c r="BG1" s="261" t="s">
        <v>353</v>
      </c>
      <c r="BH1" s="252" t="s">
        <v>298</v>
      </c>
      <c r="BI1" s="259" t="s">
        <v>252</v>
      </c>
      <c r="BJ1" s="252" t="s">
        <v>253</v>
      </c>
      <c r="BK1" s="252" t="s">
        <v>254</v>
      </c>
      <c r="BL1" s="251" t="s">
        <v>255</v>
      </c>
      <c r="BM1" s="260" t="s">
        <v>256</v>
      </c>
      <c r="BN1" s="259" t="s">
        <v>257</v>
      </c>
      <c r="BO1" s="251" t="s">
        <v>258</v>
      </c>
      <c r="BP1" s="260" t="s">
        <v>259</v>
      </c>
      <c r="BQ1" s="252" t="s">
        <v>260</v>
      </c>
      <c r="BR1" s="252" t="s">
        <v>261</v>
      </c>
      <c r="BS1" s="252" t="s">
        <v>262</v>
      </c>
      <c r="BT1" s="251" t="s">
        <v>263</v>
      </c>
      <c r="BU1" s="251" t="s">
        <v>264</v>
      </c>
      <c r="BV1" s="261" t="s">
        <v>265</v>
      </c>
      <c r="BW1" s="262" t="s">
        <v>317</v>
      </c>
      <c r="BX1" s="262" t="s">
        <v>266</v>
      </c>
      <c r="BY1" s="263" t="s">
        <v>267</v>
      </c>
      <c r="BZ1" s="248" t="s">
        <v>9</v>
      </c>
    </row>
    <row r="2" spans="1:80" s="2" customFormat="1" ht="17.25" thickTop="1" thickBot="1" x14ac:dyDescent="0.3">
      <c r="A2" s="205" t="s">
        <v>299</v>
      </c>
      <c r="B2" s="411">
        <v>5410000</v>
      </c>
      <c r="C2" s="104">
        <v>5410000</v>
      </c>
      <c r="D2" s="411">
        <v>1</v>
      </c>
      <c r="E2" s="105"/>
      <c r="F2" s="104"/>
      <c r="G2" s="106"/>
      <c r="H2" s="106"/>
      <c r="I2" s="107"/>
      <c r="J2" s="108">
        <v>355410000</v>
      </c>
      <c r="K2" s="307">
        <v>1092.33</v>
      </c>
      <c r="L2" s="108">
        <v>109233</v>
      </c>
      <c r="M2" s="109">
        <v>1091.1600000000001</v>
      </c>
      <c r="N2" s="110">
        <v>109116.00000000001</v>
      </c>
      <c r="O2" s="307">
        <v>575847</v>
      </c>
      <c r="P2" s="106">
        <v>523894</v>
      </c>
      <c r="Q2" s="106">
        <v>523894</v>
      </c>
      <c r="R2" s="106">
        <v>496383</v>
      </c>
      <c r="S2" s="111">
        <v>451235</v>
      </c>
      <c r="T2" s="111">
        <v>51953</v>
      </c>
      <c r="U2" s="244">
        <v>9.9167007066314941E-2</v>
      </c>
      <c r="V2" s="307">
        <v>527.20000000000005</v>
      </c>
      <c r="W2" s="112">
        <v>72659</v>
      </c>
      <c r="X2" s="113">
        <v>0.16102252706461156</v>
      </c>
      <c r="Y2" s="114">
        <v>480.1</v>
      </c>
      <c r="Z2" s="307">
        <v>229809</v>
      </c>
      <c r="AA2" s="308">
        <v>1</v>
      </c>
      <c r="AB2" s="115">
        <v>210896</v>
      </c>
      <c r="AC2" s="106">
        <v>210896</v>
      </c>
      <c r="AD2" s="111">
        <v>177879</v>
      </c>
      <c r="AE2" s="111">
        <v>18913</v>
      </c>
      <c r="AF2" s="244">
        <v>8.9679273196267353E-2</v>
      </c>
      <c r="AG2" s="106">
        <v>33017</v>
      </c>
      <c r="AH2" s="116">
        <v>0.18561494049325666</v>
      </c>
      <c r="AI2" s="307">
        <v>219060</v>
      </c>
      <c r="AJ2" s="106">
        <v>200495</v>
      </c>
      <c r="AK2" s="106">
        <v>200495</v>
      </c>
      <c r="AL2" s="111">
        <v>169156</v>
      </c>
      <c r="AM2" s="111">
        <v>18565</v>
      </c>
      <c r="AN2" s="244">
        <v>9.2595825332302553E-2</v>
      </c>
      <c r="AO2" s="245">
        <v>2.0054379171129604</v>
      </c>
      <c r="AP2" s="112">
        <v>31339</v>
      </c>
      <c r="AQ2" s="117">
        <v>0.18526685426470241</v>
      </c>
      <c r="AR2" s="118">
        <v>1.8374482202426772</v>
      </c>
      <c r="AS2" s="106">
        <v>253445</v>
      </c>
      <c r="AT2" s="119">
        <v>205190</v>
      </c>
      <c r="AU2" s="106">
        <v>17070</v>
      </c>
      <c r="AV2" s="112">
        <v>222260</v>
      </c>
      <c r="AW2" s="120">
        <v>0.87695555248673285</v>
      </c>
      <c r="AX2" s="121">
        <v>0.99999948969701202</v>
      </c>
      <c r="AY2" s="119">
        <v>15280</v>
      </c>
      <c r="AZ2" s="120">
        <v>6.0289214622501926E-2</v>
      </c>
      <c r="BA2" s="122">
        <v>1.0000035598948718</v>
      </c>
      <c r="BB2" s="106">
        <v>11090</v>
      </c>
      <c r="BC2" s="106">
        <v>2835</v>
      </c>
      <c r="BD2" s="112">
        <v>13925</v>
      </c>
      <c r="BE2" s="120">
        <v>5.494288701690702E-2</v>
      </c>
      <c r="BF2" s="123">
        <v>0.99999794363079963</v>
      </c>
      <c r="BG2" s="124">
        <v>1985</v>
      </c>
      <c r="BH2" s="307">
        <v>196995</v>
      </c>
      <c r="BI2" s="307">
        <v>160470</v>
      </c>
      <c r="BJ2" s="307">
        <v>15130</v>
      </c>
      <c r="BK2" s="112">
        <v>175600</v>
      </c>
      <c r="BL2" s="120">
        <v>0.89139318256808553</v>
      </c>
      <c r="BM2" s="121">
        <v>1.0164628357273175</v>
      </c>
      <c r="BN2" s="307">
        <v>9110</v>
      </c>
      <c r="BO2" s="120">
        <v>4.6244828548947944E-2</v>
      </c>
      <c r="BP2" s="122">
        <v>0.76705250624405685</v>
      </c>
      <c r="BQ2" s="307">
        <v>6990</v>
      </c>
      <c r="BR2" s="307">
        <v>1370</v>
      </c>
      <c r="BS2" s="112">
        <v>8360</v>
      </c>
      <c r="BT2" s="120">
        <v>4.2437625320439605E-2</v>
      </c>
      <c r="BU2" s="123">
        <v>0.77239366835519729</v>
      </c>
      <c r="BV2" s="307">
        <v>3930</v>
      </c>
      <c r="BW2" s="125" t="s">
        <v>23</v>
      </c>
      <c r="BX2" s="125" t="s">
        <v>23</v>
      </c>
      <c r="BY2" s="125" t="s">
        <v>153</v>
      </c>
      <c r="BZ2" s="365"/>
      <c r="CB2"/>
    </row>
    <row r="3" spans="1:80" ht="16.5" thickBot="1" x14ac:dyDescent="0.3">
      <c r="A3" s="206" t="s">
        <v>354</v>
      </c>
      <c r="B3" s="316">
        <v>5410001.0099999998</v>
      </c>
      <c r="C3" s="149">
        <v>5410001.0099999998</v>
      </c>
      <c r="D3" s="317">
        <v>1</v>
      </c>
      <c r="E3" s="150"/>
      <c r="F3" s="149"/>
      <c r="G3" s="151"/>
      <c r="H3" s="151"/>
      <c r="I3" s="152"/>
      <c r="J3" s="153" t="s">
        <v>51</v>
      </c>
      <c r="K3" s="318">
        <v>4.6399999999999997</v>
      </c>
      <c r="L3" s="319">
        <v>463.99999999999994</v>
      </c>
      <c r="M3" s="154">
        <v>4.6399999999999997</v>
      </c>
      <c r="N3" s="155">
        <v>463.99999999999994</v>
      </c>
      <c r="O3" s="318">
        <v>7091</v>
      </c>
      <c r="P3" s="151">
        <v>5988</v>
      </c>
      <c r="Q3" s="151">
        <v>5988</v>
      </c>
      <c r="R3" s="151">
        <v>5900</v>
      </c>
      <c r="S3" s="156">
        <v>5923</v>
      </c>
      <c r="T3" s="320">
        <v>1103</v>
      </c>
      <c r="U3" s="321">
        <v>0.18420173680694724</v>
      </c>
      <c r="V3" s="318">
        <v>1527.2</v>
      </c>
      <c r="W3" s="157">
        <v>65</v>
      </c>
      <c r="X3" s="158">
        <v>1.0974168495694749E-2</v>
      </c>
      <c r="Y3" s="159">
        <v>1289.9000000000001</v>
      </c>
      <c r="Z3" s="318">
        <v>3180</v>
      </c>
      <c r="AA3" s="317">
        <v>1</v>
      </c>
      <c r="AB3" s="160">
        <v>2827</v>
      </c>
      <c r="AC3" s="151">
        <v>2827</v>
      </c>
      <c r="AD3" s="156">
        <v>2755</v>
      </c>
      <c r="AE3" s="320">
        <v>353</v>
      </c>
      <c r="AF3" s="321">
        <v>0.12486735054828441</v>
      </c>
      <c r="AG3" s="151">
        <v>72</v>
      </c>
      <c r="AH3" s="161">
        <v>2.6134301270417423E-2</v>
      </c>
      <c r="AI3" s="318">
        <v>2947</v>
      </c>
      <c r="AJ3" s="151">
        <v>2633</v>
      </c>
      <c r="AK3" s="151">
        <v>2633</v>
      </c>
      <c r="AL3" s="156">
        <v>2538</v>
      </c>
      <c r="AM3" s="320">
        <v>314</v>
      </c>
      <c r="AN3" s="321">
        <v>0.11925560197493354</v>
      </c>
      <c r="AO3" s="322">
        <v>6.3512931034482767</v>
      </c>
      <c r="AP3" s="157">
        <v>95</v>
      </c>
      <c r="AQ3" s="162">
        <v>3.743104806934594E-2</v>
      </c>
      <c r="AR3" s="163">
        <v>5.674568965517242</v>
      </c>
      <c r="AS3" s="151">
        <v>2955</v>
      </c>
      <c r="AT3" s="164">
        <v>2480</v>
      </c>
      <c r="AU3" s="151">
        <v>150</v>
      </c>
      <c r="AV3" s="157">
        <v>2630</v>
      </c>
      <c r="AW3" s="165">
        <v>0.89001692047377323</v>
      </c>
      <c r="AX3" s="166">
        <v>1.0148934729607566</v>
      </c>
      <c r="AY3" s="164">
        <v>225</v>
      </c>
      <c r="AZ3" s="165">
        <v>7.6142131979695438E-2</v>
      </c>
      <c r="BA3" s="167">
        <v>1.2629523126888063</v>
      </c>
      <c r="BB3" s="151">
        <v>80</v>
      </c>
      <c r="BC3" s="151">
        <v>10</v>
      </c>
      <c r="BD3" s="157">
        <v>90</v>
      </c>
      <c r="BE3" s="165">
        <v>3.0456852791878174E-2</v>
      </c>
      <c r="BF3" s="168">
        <v>0.55433545295812336</v>
      </c>
      <c r="BG3" s="169">
        <v>10</v>
      </c>
      <c r="BH3" s="318">
        <v>2760</v>
      </c>
      <c r="BI3" s="318">
        <v>2170</v>
      </c>
      <c r="BJ3" s="318">
        <v>205</v>
      </c>
      <c r="BK3" s="157">
        <v>2375</v>
      </c>
      <c r="BL3" s="165">
        <v>0.86050724637681164</v>
      </c>
      <c r="BM3" s="166">
        <v>0.98124335357396686</v>
      </c>
      <c r="BN3" s="318">
        <v>265</v>
      </c>
      <c r="BO3" s="165">
        <v>9.6014492753623185E-2</v>
      </c>
      <c r="BP3" s="167">
        <v>1.5925706638627806</v>
      </c>
      <c r="BQ3" s="318">
        <v>65</v>
      </c>
      <c r="BR3" s="318">
        <v>20</v>
      </c>
      <c r="BS3" s="157">
        <v>85</v>
      </c>
      <c r="BT3" s="165">
        <v>3.0797101449275364E-2</v>
      </c>
      <c r="BU3" s="168">
        <v>0.5605282101318706</v>
      </c>
      <c r="BV3" s="318">
        <v>35</v>
      </c>
      <c r="BW3" s="414" t="s">
        <v>6</v>
      </c>
      <c r="BX3" s="147" t="s">
        <v>7</v>
      </c>
      <c r="BY3" s="148" t="s">
        <v>7</v>
      </c>
      <c r="BZ3" s="278"/>
      <c r="CA3"/>
    </row>
    <row r="4" spans="1:80" s="282" customFormat="1" ht="16.5" thickBot="1" x14ac:dyDescent="0.3">
      <c r="A4" s="204" t="s">
        <v>189</v>
      </c>
      <c r="B4" s="323">
        <v>5410001.0300000003</v>
      </c>
      <c r="C4" s="126">
        <v>5410001.0300000003</v>
      </c>
      <c r="D4" s="324">
        <v>1</v>
      </c>
      <c r="E4" s="195">
        <v>5410001.0199999996</v>
      </c>
      <c r="F4" s="148">
        <v>0.476888009</v>
      </c>
      <c r="G4" s="193">
        <v>8902</v>
      </c>
      <c r="H4" s="193">
        <v>2808</v>
      </c>
      <c r="I4" s="194">
        <v>2731</v>
      </c>
      <c r="J4" s="130"/>
      <c r="K4" s="325">
        <v>2.82</v>
      </c>
      <c r="L4" s="326">
        <v>282</v>
      </c>
      <c r="M4" s="131">
        <v>2.82</v>
      </c>
      <c r="N4" s="132">
        <v>282</v>
      </c>
      <c r="O4" s="325">
        <v>6254</v>
      </c>
      <c r="P4" s="128">
        <v>4939</v>
      </c>
      <c r="Q4" s="128">
        <v>4939</v>
      </c>
      <c r="R4" s="128">
        <v>4166</v>
      </c>
      <c r="S4" s="133">
        <v>4245.257056118</v>
      </c>
      <c r="T4" s="327">
        <v>1315</v>
      </c>
      <c r="U4" s="328">
        <v>0.26624822838631301</v>
      </c>
      <c r="V4" s="325">
        <v>2216.6</v>
      </c>
      <c r="W4" s="134">
        <v>693.74294388199996</v>
      </c>
      <c r="X4" s="135">
        <v>0.16341600395722111</v>
      </c>
      <c r="Y4" s="136">
        <v>1750.8</v>
      </c>
      <c r="Z4" s="325">
        <v>2128</v>
      </c>
      <c r="AA4" s="324">
        <v>1</v>
      </c>
      <c r="AB4" s="137">
        <v>1708</v>
      </c>
      <c r="AC4" s="128">
        <v>1708</v>
      </c>
      <c r="AD4" s="133">
        <v>1339.1015292720001</v>
      </c>
      <c r="AE4" s="327">
        <v>420</v>
      </c>
      <c r="AF4" s="328">
        <v>0.24590163934426229</v>
      </c>
      <c r="AG4" s="128">
        <v>368.89847072799989</v>
      </c>
      <c r="AH4" s="138">
        <v>0.2754820770972839</v>
      </c>
      <c r="AI4" s="325">
        <v>2079</v>
      </c>
      <c r="AJ4" s="128">
        <v>1671</v>
      </c>
      <c r="AK4" s="128">
        <v>1671</v>
      </c>
      <c r="AL4" s="133">
        <v>1302.3811525789999</v>
      </c>
      <c r="AM4" s="327">
        <v>408</v>
      </c>
      <c r="AN4" s="328">
        <v>0.24416517055655296</v>
      </c>
      <c r="AO4" s="329">
        <v>7.3723404255319149</v>
      </c>
      <c r="AP4" s="134">
        <v>368.61884742100005</v>
      </c>
      <c r="AQ4" s="139">
        <v>0.28303453769355769</v>
      </c>
      <c r="AR4" s="140">
        <v>5.9255319148936172</v>
      </c>
      <c r="AS4" s="128">
        <v>2470</v>
      </c>
      <c r="AT4" s="141">
        <v>2170</v>
      </c>
      <c r="AU4" s="128">
        <v>135</v>
      </c>
      <c r="AV4" s="134">
        <v>2305</v>
      </c>
      <c r="AW4" s="142">
        <v>0.9331983805668016</v>
      </c>
      <c r="AX4" s="143">
        <v>1.0641336401903878</v>
      </c>
      <c r="AY4" s="141">
        <v>80</v>
      </c>
      <c r="AZ4" s="142">
        <v>3.2388663967611336E-2</v>
      </c>
      <c r="BA4" s="144">
        <v>0.53722343989137877</v>
      </c>
      <c r="BB4" s="128">
        <v>55</v>
      </c>
      <c r="BC4" s="128">
        <v>15</v>
      </c>
      <c r="BD4" s="134">
        <v>70</v>
      </c>
      <c r="BE4" s="142">
        <v>2.8340080971659919E-2</v>
      </c>
      <c r="BF4" s="145">
        <v>0.51580876493201899</v>
      </c>
      <c r="BG4" s="146">
        <v>15</v>
      </c>
      <c r="BH4" s="325">
        <v>2265</v>
      </c>
      <c r="BI4" s="325">
        <v>1835</v>
      </c>
      <c r="BJ4" s="325">
        <v>225</v>
      </c>
      <c r="BK4" s="134">
        <v>2060</v>
      </c>
      <c r="BL4" s="142">
        <v>0.90949227373068431</v>
      </c>
      <c r="BM4" s="143">
        <v>1.0371013753605476</v>
      </c>
      <c r="BN4" s="325">
        <v>90</v>
      </c>
      <c r="BO4" s="142">
        <v>3.9735099337748346E-2</v>
      </c>
      <c r="BP4" s="144">
        <v>0.65907710092634386</v>
      </c>
      <c r="BQ4" s="325">
        <v>50</v>
      </c>
      <c r="BR4" s="325">
        <v>0</v>
      </c>
      <c r="BS4" s="134">
        <v>50</v>
      </c>
      <c r="BT4" s="142">
        <v>2.2075055187637971E-2</v>
      </c>
      <c r="BU4" s="145">
        <v>0.40178103102557144</v>
      </c>
      <c r="BV4" s="325">
        <v>60</v>
      </c>
      <c r="BW4" s="147" t="s">
        <v>7</v>
      </c>
      <c r="BX4" s="147" t="s">
        <v>7</v>
      </c>
      <c r="BY4" s="148" t="s">
        <v>7</v>
      </c>
      <c r="BZ4" s="364"/>
      <c r="CB4"/>
    </row>
    <row r="5" spans="1:80" ht="16.5" thickBot="1" x14ac:dyDescent="0.3">
      <c r="A5" s="204" t="s">
        <v>355</v>
      </c>
      <c r="B5" s="323">
        <v>5410001.0499999998</v>
      </c>
      <c r="C5" s="126">
        <v>5410001.04</v>
      </c>
      <c r="D5" s="324">
        <v>0.48191811000000001</v>
      </c>
      <c r="E5" s="127">
        <v>5410001.0199999996</v>
      </c>
      <c r="F5" s="148">
        <v>0.52311199100000005</v>
      </c>
      <c r="G5" s="193">
        <v>8902</v>
      </c>
      <c r="H5" s="193">
        <v>2808</v>
      </c>
      <c r="I5" s="194">
        <v>2731</v>
      </c>
      <c r="J5" s="130"/>
      <c r="K5" s="325">
        <v>1.91</v>
      </c>
      <c r="L5" s="326">
        <v>191</v>
      </c>
      <c r="M5" s="131">
        <v>7</v>
      </c>
      <c r="N5" s="132">
        <v>700</v>
      </c>
      <c r="O5" s="325">
        <v>3656</v>
      </c>
      <c r="P5" s="128">
        <v>7715</v>
      </c>
      <c r="Q5" s="128">
        <v>3717.9982186500001</v>
      </c>
      <c r="R5" s="128">
        <v>6266</v>
      </c>
      <c r="S5" s="133">
        <v>4656.7429438820009</v>
      </c>
      <c r="T5" s="327">
        <v>-61.998218650000126</v>
      </c>
      <c r="U5" s="328">
        <v>-1.6675160934453485E-2</v>
      </c>
      <c r="V5" s="325">
        <v>1913.9</v>
      </c>
      <c r="W5" s="134">
        <v>3058.2570561179991</v>
      </c>
      <c r="X5" s="135">
        <v>0.65673735762802143</v>
      </c>
      <c r="Y5" s="136">
        <v>1101.7</v>
      </c>
      <c r="Z5" s="325">
        <v>1090</v>
      </c>
      <c r="AA5" s="324">
        <v>0.47667632999999998</v>
      </c>
      <c r="AB5" s="137">
        <v>2251</v>
      </c>
      <c r="AC5" s="128">
        <v>1072.99841883</v>
      </c>
      <c r="AD5" s="133">
        <v>1468.8984707280001</v>
      </c>
      <c r="AE5" s="327">
        <v>17.001581170000009</v>
      </c>
      <c r="AF5" s="328">
        <v>1.5844926582966053E-2</v>
      </c>
      <c r="AG5" s="128">
        <v>782.10152927199988</v>
      </c>
      <c r="AH5" s="138">
        <v>0.53244083567217748</v>
      </c>
      <c r="AI5" s="325">
        <v>1075</v>
      </c>
      <c r="AJ5" s="128">
        <v>2205</v>
      </c>
      <c r="AK5" s="128">
        <v>1051.0713076499999</v>
      </c>
      <c r="AL5" s="133">
        <v>1428.6188474210001</v>
      </c>
      <c r="AM5" s="327">
        <v>-1130</v>
      </c>
      <c r="AN5" s="328">
        <v>-1.0750935657509955</v>
      </c>
      <c r="AO5" s="329">
        <v>5.6282722513089007</v>
      </c>
      <c r="AP5" s="134">
        <v>776.38115257899995</v>
      </c>
      <c r="AQ5" s="139">
        <v>0.54344876800453412</v>
      </c>
      <c r="AR5" s="140">
        <v>3.15</v>
      </c>
      <c r="AS5" s="128">
        <v>3690</v>
      </c>
      <c r="AT5" s="141">
        <v>3395</v>
      </c>
      <c r="AU5" s="128">
        <v>150</v>
      </c>
      <c r="AV5" s="134">
        <v>3545</v>
      </c>
      <c r="AW5" s="142">
        <v>0.96070460704607041</v>
      </c>
      <c r="AX5" s="143">
        <v>1.0954992120996612</v>
      </c>
      <c r="AY5" s="141">
        <v>65</v>
      </c>
      <c r="AZ5" s="142">
        <v>1.7615176151761516E-2</v>
      </c>
      <c r="BA5" s="144">
        <v>0.29217894063198124</v>
      </c>
      <c r="BB5" s="128">
        <v>40</v>
      </c>
      <c r="BC5" s="128">
        <v>30</v>
      </c>
      <c r="BD5" s="134">
        <v>70</v>
      </c>
      <c r="BE5" s="142">
        <v>1.8970189701897018E-2</v>
      </c>
      <c r="BF5" s="145">
        <v>0.3452703656862024</v>
      </c>
      <c r="BG5" s="146">
        <v>10</v>
      </c>
      <c r="BH5" s="325">
        <v>1205</v>
      </c>
      <c r="BI5" s="325">
        <v>1060</v>
      </c>
      <c r="BJ5" s="325">
        <v>85</v>
      </c>
      <c r="BK5" s="134">
        <v>1145</v>
      </c>
      <c r="BL5" s="142">
        <v>0.950207468879668</v>
      </c>
      <c r="BM5" s="143">
        <v>1.0835292407825114</v>
      </c>
      <c r="BN5" s="325">
        <v>20</v>
      </c>
      <c r="BO5" s="142">
        <v>1.6597510373443983E-2</v>
      </c>
      <c r="BP5" s="144">
        <v>0.27529914865803018</v>
      </c>
      <c r="BQ5" s="325">
        <v>20</v>
      </c>
      <c r="BR5" s="325">
        <v>0</v>
      </c>
      <c r="BS5" s="134">
        <v>20</v>
      </c>
      <c r="BT5" s="142">
        <v>1.6597510373443983E-2</v>
      </c>
      <c r="BU5" s="145">
        <v>0.3020859868125873</v>
      </c>
      <c r="BV5" s="325">
        <v>15</v>
      </c>
      <c r="BW5" s="410" t="s">
        <v>7</v>
      </c>
      <c r="BX5" s="147" t="s">
        <v>7</v>
      </c>
      <c r="BY5" s="148" t="s">
        <v>7</v>
      </c>
      <c r="BZ5" s="364" t="s">
        <v>331</v>
      </c>
      <c r="CA5"/>
    </row>
    <row r="6" spans="1:80" ht="16.5" thickBot="1" x14ac:dyDescent="0.3">
      <c r="A6" s="204"/>
      <c r="B6" s="323">
        <v>5410001.0599999996</v>
      </c>
      <c r="C6" s="126"/>
      <c r="D6" s="324">
        <v>0.51808189000000004</v>
      </c>
      <c r="E6" s="127"/>
      <c r="F6" s="148"/>
      <c r="G6" s="193"/>
      <c r="H6" s="193"/>
      <c r="I6" s="194"/>
      <c r="J6" s="130"/>
      <c r="K6" s="325">
        <v>5.0999999999999996</v>
      </c>
      <c r="L6" s="326">
        <v>509.99999999999994</v>
      </c>
      <c r="M6" s="131"/>
      <c r="N6" s="132"/>
      <c r="O6" s="325">
        <v>7904</v>
      </c>
      <c r="P6" s="128"/>
      <c r="Q6" s="128">
        <v>3997.0017813500003</v>
      </c>
      <c r="R6" s="128"/>
      <c r="S6" s="133"/>
      <c r="T6" s="327">
        <v>3906.9982186499997</v>
      </c>
      <c r="U6" s="328">
        <v>0.97748223102627652</v>
      </c>
      <c r="V6" s="325">
        <v>1549.2</v>
      </c>
      <c r="W6" s="134"/>
      <c r="X6" s="135"/>
      <c r="Y6" s="136"/>
      <c r="Z6" s="325">
        <v>2309</v>
      </c>
      <c r="AA6" s="324">
        <v>0.52332367000000002</v>
      </c>
      <c r="AB6" s="137"/>
      <c r="AC6" s="128">
        <v>1178.00158117</v>
      </c>
      <c r="AD6" s="133"/>
      <c r="AE6" s="327">
        <v>1130.99841883</v>
      </c>
      <c r="AF6" s="328">
        <v>0.9600992366297878</v>
      </c>
      <c r="AG6" s="128"/>
      <c r="AH6" s="138"/>
      <c r="AI6" s="325">
        <v>2239</v>
      </c>
      <c r="AJ6" s="128"/>
      <c r="AK6" s="128">
        <v>1153.9286923500001</v>
      </c>
      <c r="AL6" s="133"/>
      <c r="AM6" s="327"/>
      <c r="AN6" s="328">
        <v>0</v>
      </c>
      <c r="AO6" s="329"/>
      <c r="AP6" s="134"/>
      <c r="AQ6" s="139"/>
      <c r="AR6" s="140"/>
      <c r="AS6" s="128"/>
      <c r="AT6" s="141"/>
      <c r="AU6" s="128"/>
      <c r="AV6" s="134"/>
      <c r="AW6" s="142"/>
      <c r="AX6" s="143"/>
      <c r="AY6" s="141"/>
      <c r="AZ6" s="142"/>
      <c r="BA6" s="144"/>
      <c r="BB6" s="128"/>
      <c r="BC6" s="128"/>
      <c r="BD6" s="134"/>
      <c r="BE6" s="142"/>
      <c r="BF6" s="145"/>
      <c r="BG6" s="146"/>
      <c r="BH6" s="325">
        <v>2600</v>
      </c>
      <c r="BI6" s="325">
        <v>2300</v>
      </c>
      <c r="BJ6" s="325">
        <v>155</v>
      </c>
      <c r="BK6" s="134">
        <v>2455</v>
      </c>
      <c r="BL6" s="142">
        <v>0.94423076923076921</v>
      </c>
      <c r="BM6" s="143">
        <v>1.0767139619670421</v>
      </c>
      <c r="BN6" s="325">
        <v>50</v>
      </c>
      <c r="BO6" s="142">
        <v>1.9230769230769232E-2</v>
      </c>
      <c r="BP6" s="144">
        <v>0.31897641743550614</v>
      </c>
      <c r="BQ6" s="325">
        <v>15</v>
      </c>
      <c r="BR6" s="325">
        <v>0</v>
      </c>
      <c r="BS6" s="134">
        <v>15</v>
      </c>
      <c r="BT6" s="142">
        <v>5.7692307692307696E-3</v>
      </c>
      <c r="BU6" s="145">
        <v>0.1050039271468753</v>
      </c>
      <c r="BV6" s="325">
        <v>65</v>
      </c>
      <c r="BW6" s="147" t="s">
        <v>7</v>
      </c>
      <c r="BX6" s="147"/>
      <c r="BY6" s="148"/>
      <c r="BZ6" s="364"/>
      <c r="CA6"/>
    </row>
    <row r="7" spans="1:80" s="283" customFormat="1" ht="16.5" thickBot="1" x14ac:dyDescent="0.3">
      <c r="A7" s="204" t="s">
        <v>184</v>
      </c>
      <c r="B7" s="323">
        <v>5410002.0099999998</v>
      </c>
      <c r="C7" s="126">
        <v>5410002.0099999998</v>
      </c>
      <c r="D7" s="324">
        <v>1</v>
      </c>
      <c r="E7" s="127"/>
      <c r="F7" s="148"/>
      <c r="G7" s="128"/>
      <c r="H7" s="128"/>
      <c r="I7" s="129"/>
      <c r="J7" s="130" t="s">
        <v>53</v>
      </c>
      <c r="K7" s="325">
        <v>5.5</v>
      </c>
      <c r="L7" s="326">
        <v>550</v>
      </c>
      <c r="M7" s="131">
        <v>5.5</v>
      </c>
      <c r="N7" s="132">
        <v>550</v>
      </c>
      <c r="O7" s="325">
        <v>4653</v>
      </c>
      <c r="P7" s="128">
        <v>4006</v>
      </c>
      <c r="Q7" s="128">
        <v>4006</v>
      </c>
      <c r="R7" s="128">
        <v>2954</v>
      </c>
      <c r="S7" s="133">
        <v>2316</v>
      </c>
      <c r="T7" s="327">
        <v>647</v>
      </c>
      <c r="U7" s="328">
        <v>0.16150773839241139</v>
      </c>
      <c r="V7" s="325">
        <v>846</v>
      </c>
      <c r="W7" s="134">
        <v>1690</v>
      </c>
      <c r="X7" s="135">
        <v>0.72970639032815199</v>
      </c>
      <c r="Y7" s="136">
        <v>728</v>
      </c>
      <c r="Z7" s="325">
        <v>2079</v>
      </c>
      <c r="AA7" s="324">
        <v>1</v>
      </c>
      <c r="AB7" s="137">
        <v>1864</v>
      </c>
      <c r="AC7" s="128">
        <v>1864</v>
      </c>
      <c r="AD7" s="133">
        <v>1009</v>
      </c>
      <c r="AE7" s="327">
        <v>215</v>
      </c>
      <c r="AF7" s="328">
        <v>0.11534334763948498</v>
      </c>
      <c r="AG7" s="128">
        <v>855</v>
      </c>
      <c r="AH7" s="138">
        <v>0.84737363726461845</v>
      </c>
      <c r="AI7" s="325">
        <v>2026</v>
      </c>
      <c r="AJ7" s="128">
        <v>1762</v>
      </c>
      <c r="AK7" s="128">
        <v>1762</v>
      </c>
      <c r="AL7" s="133">
        <v>980</v>
      </c>
      <c r="AM7" s="327">
        <v>264</v>
      </c>
      <c r="AN7" s="328">
        <v>0.14982973893303064</v>
      </c>
      <c r="AO7" s="329">
        <v>3.6836363636363636</v>
      </c>
      <c r="AP7" s="134">
        <v>782</v>
      </c>
      <c r="AQ7" s="139">
        <v>0.79795918367346941</v>
      </c>
      <c r="AR7" s="140">
        <v>3.2036363636363636</v>
      </c>
      <c r="AS7" s="128">
        <v>1995</v>
      </c>
      <c r="AT7" s="141">
        <v>1625</v>
      </c>
      <c r="AU7" s="128">
        <v>195</v>
      </c>
      <c r="AV7" s="134">
        <v>1820</v>
      </c>
      <c r="AW7" s="142">
        <v>0.91228070175438591</v>
      </c>
      <c r="AX7" s="143">
        <v>1.0402810423263948</v>
      </c>
      <c r="AY7" s="141">
        <v>125</v>
      </c>
      <c r="AZ7" s="142">
        <v>6.2656641604010022E-2</v>
      </c>
      <c r="BA7" s="144">
        <v>1.0392715355041553</v>
      </c>
      <c r="BB7" s="128">
        <v>40</v>
      </c>
      <c r="BC7" s="128">
        <v>0</v>
      </c>
      <c r="BD7" s="134">
        <v>40</v>
      </c>
      <c r="BE7" s="142">
        <v>2.0050125313283207E-2</v>
      </c>
      <c r="BF7" s="145">
        <v>0.36492592893149639</v>
      </c>
      <c r="BG7" s="146">
        <v>15</v>
      </c>
      <c r="BH7" s="325">
        <v>1670</v>
      </c>
      <c r="BI7" s="325">
        <v>1380</v>
      </c>
      <c r="BJ7" s="325">
        <v>130</v>
      </c>
      <c r="BK7" s="134">
        <v>1510</v>
      </c>
      <c r="BL7" s="142">
        <v>0.90419161676646709</v>
      </c>
      <c r="BM7" s="143">
        <v>1.0310569934711287</v>
      </c>
      <c r="BN7" s="325">
        <v>75</v>
      </c>
      <c r="BO7" s="142">
        <v>4.4910179640718563E-2</v>
      </c>
      <c r="BP7" s="144">
        <v>0.74491498682543356</v>
      </c>
      <c r="BQ7" s="325">
        <v>45</v>
      </c>
      <c r="BR7" s="325">
        <v>0</v>
      </c>
      <c r="BS7" s="134">
        <v>45</v>
      </c>
      <c r="BT7" s="142">
        <v>2.6946107784431138E-2</v>
      </c>
      <c r="BU7" s="145">
        <v>0.49043750403929781</v>
      </c>
      <c r="BV7" s="325">
        <v>30</v>
      </c>
      <c r="BW7" s="147" t="s">
        <v>7</v>
      </c>
      <c r="BX7" s="147" t="s">
        <v>7</v>
      </c>
      <c r="BY7" s="148" t="s">
        <v>7</v>
      </c>
      <c r="BZ7" s="278" t="s">
        <v>185</v>
      </c>
      <c r="CB7"/>
    </row>
    <row r="8" spans="1:80" ht="16.5" thickBot="1" x14ac:dyDescent="0.3">
      <c r="A8" s="204" t="s">
        <v>356</v>
      </c>
      <c r="B8" s="323">
        <v>5410002.0199999996</v>
      </c>
      <c r="C8" s="126">
        <v>5410002.0199999996</v>
      </c>
      <c r="D8" s="324">
        <v>1</v>
      </c>
      <c r="E8" s="127"/>
      <c r="F8" s="148"/>
      <c r="G8" s="128"/>
      <c r="H8" s="128"/>
      <c r="I8" s="129"/>
      <c r="J8" s="130" t="s">
        <v>54</v>
      </c>
      <c r="K8" s="325">
        <v>1.94</v>
      </c>
      <c r="L8" s="326">
        <v>194</v>
      </c>
      <c r="M8" s="131">
        <v>1.94</v>
      </c>
      <c r="N8" s="132">
        <v>194</v>
      </c>
      <c r="O8" s="325">
        <v>5942</v>
      </c>
      <c r="P8" s="128">
        <v>5876</v>
      </c>
      <c r="Q8" s="128">
        <v>5876</v>
      </c>
      <c r="R8" s="128">
        <v>5954</v>
      </c>
      <c r="S8" s="133">
        <v>6026</v>
      </c>
      <c r="T8" s="327">
        <v>66</v>
      </c>
      <c r="U8" s="328">
        <v>1.123213070115725E-2</v>
      </c>
      <c r="V8" s="325">
        <v>3070</v>
      </c>
      <c r="W8" s="134">
        <v>-150</v>
      </c>
      <c r="X8" s="135">
        <v>-2.4892134085628941E-2</v>
      </c>
      <c r="Y8" s="136">
        <v>3036.1</v>
      </c>
      <c r="Z8" s="325">
        <v>2423</v>
      </c>
      <c r="AA8" s="324">
        <v>1</v>
      </c>
      <c r="AB8" s="137">
        <v>2420</v>
      </c>
      <c r="AC8" s="128">
        <v>2420</v>
      </c>
      <c r="AD8" s="133">
        <v>2379</v>
      </c>
      <c r="AE8" s="327">
        <v>3</v>
      </c>
      <c r="AF8" s="328">
        <v>1.2396694214876034E-3</v>
      </c>
      <c r="AG8" s="128">
        <v>41</v>
      </c>
      <c r="AH8" s="138">
        <v>1.7234131988230348E-2</v>
      </c>
      <c r="AI8" s="325">
        <v>2337</v>
      </c>
      <c r="AJ8" s="128">
        <v>2359</v>
      </c>
      <c r="AK8" s="128">
        <v>2359</v>
      </c>
      <c r="AL8" s="133">
        <v>2296</v>
      </c>
      <c r="AM8" s="327">
        <v>-22</v>
      </c>
      <c r="AN8" s="328">
        <v>-9.3259855871131829E-3</v>
      </c>
      <c r="AO8" s="329">
        <v>12.046391752577319</v>
      </c>
      <c r="AP8" s="134">
        <v>63</v>
      </c>
      <c r="AQ8" s="139">
        <v>2.7439024390243903E-2</v>
      </c>
      <c r="AR8" s="140">
        <v>12.159793814432989</v>
      </c>
      <c r="AS8" s="128">
        <v>2680</v>
      </c>
      <c r="AT8" s="141">
        <v>2100</v>
      </c>
      <c r="AU8" s="128">
        <v>205</v>
      </c>
      <c r="AV8" s="134">
        <v>2305</v>
      </c>
      <c r="AW8" s="142">
        <v>0.8600746268656716</v>
      </c>
      <c r="AX8" s="143">
        <v>0.98075003405606631</v>
      </c>
      <c r="AY8" s="141">
        <v>230</v>
      </c>
      <c r="AZ8" s="142">
        <v>8.5820895522388058E-2</v>
      </c>
      <c r="BA8" s="144">
        <v>1.4234917733315871</v>
      </c>
      <c r="BB8" s="128">
        <v>95</v>
      </c>
      <c r="BC8" s="128">
        <v>20</v>
      </c>
      <c r="BD8" s="134">
        <v>115</v>
      </c>
      <c r="BE8" s="142">
        <v>4.2910447761194029E-2</v>
      </c>
      <c r="BF8" s="145">
        <v>0.78099935862974412</v>
      </c>
      <c r="BG8" s="146">
        <v>25</v>
      </c>
      <c r="BH8" s="325">
        <v>2005</v>
      </c>
      <c r="BI8" s="325">
        <v>1585</v>
      </c>
      <c r="BJ8" s="325">
        <v>190</v>
      </c>
      <c r="BK8" s="134">
        <v>1775</v>
      </c>
      <c r="BL8" s="142">
        <v>0.88528678304239405</v>
      </c>
      <c r="BM8" s="143">
        <v>1.0094996590962306</v>
      </c>
      <c r="BN8" s="325">
        <v>110</v>
      </c>
      <c r="BO8" s="142">
        <v>5.4862842892768077E-2</v>
      </c>
      <c r="BP8" s="144">
        <v>0.90999755996563347</v>
      </c>
      <c r="BQ8" s="325">
        <v>75</v>
      </c>
      <c r="BR8" s="325">
        <v>10</v>
      </c>
      <c r="BS8" s="134">
        <v>85</v>
      </c>
      <c r="BT8" s="142">
        <v>4.2394014962593519E-2</v>
      </c>
      <c r="BU8" s="145">
        <v>0.7715999301565899</v>
      </c>
      <c r="BV8" s="325">
        <v>35</v>
      </c>
      <c r="BW8" s="410" t="s">
        <v>7</v>
      </c>
      <c r="BX8" s="147" t="s">
        <v>7</v>
      </c>
      <c r="BY8" s="171" t="s">
        <v>6</v>
      </c>
      <c r="BZ8" s="278"/>
      <c r="CA8"/>
    </row>
    <row r="9" spans="1:80" ht="16.5" thickBot="1" x14ac:dyDescent="0.3">
      <c r="A9" s="204" t="s">
        <v>357</v>
      </c>
      <c r="B9" s="323">
        <v>5410002.0300000003</v>
      </c>
      <c r="C9" s="126">
        <v>5410002.0300000003</v>
      </c>
      <c r="D9" s="324">
        <v>1</v>
      </c>
      <c r="E9" s="127"/>
      <c r="F9" s="126"/>
      <c r="G9" s="128"/>
      <c r="H9" s="128"/>
      <c r="I9" s="129"/>
      <c r="J9" s="130" t="s">
        <v>55</v>
      </c>
      <c r="K9" s="325">
        <v>1.08</v>
      </c>
      <c r="L9" s="326">
        <v>108</v>
      </c>
      <c r="M9" s="131">
        <v>1.08</v>
      </c>
      <c r="N9" s="132">
        <v>108</v>
      </c>
      <c r="O9" s="325">
        <v>3055</v>
      </c>
      <c r="P9" s="128">
        <v>2868</v>
      </c>
      <c r="Q9" s="128">
        <v>2868</v>
      </c>
      <c r="R9" s="128">
        <v>2964</v>
      </c>
      <c r="S9" s="133">
        <v>2897</v>
      </c>
      <c r="T9" s="327">
        <v>187</v>
      </c>
      <c r="U9" s="328">
        <v>6.5202231520223156E-2</v>
      </c>
      <c r="V9" s="325">
        <v>2817.7</v>
      </c>
      <c r="W9" s="134">
        <v>-29</v>
      </c>
      <c r="X9" s="135">
        <v>-1.0010355540214014E-2</v>
      </c>
      <c r="Y9" s="136">
        <v>2644.8</v>
      </c>
      <c r="Z9" s="325">
        <v>1378</v>
      </c>
      <c r="AA9" s="324">
        <v>1</v>
      </c>
      <c r="AB9" s="137">
        <v>1295</v>
      </c>
      <c r="AC9" s="128">
        <v>1295</v>
      </c>
      <c r="AD9" s="133">
        <v>1278</v>
      </c>
      <c r="AE9" s="327">
        <v>83</v>
      </c>
      <c r="AF9" s="328">
        <v>6.4092664092664092E-2</v>
      </c>
      <c r="AG9" s="128">
        <v>17</v>
      </c>
      <c r="AH9" s="138">
        <v>1.3302034428794992E-2</v>
      </c>
      <c r="AI9" s="325">
        <v>1340</v>
      </c>
      <c r="AJ9" s="128">
        <v>1281</v>
      </c>
      <c r="AK9" s="128">
        <v>1281</v>
      </c>
      <c r="AL9" s="133">
        <v>1218</v>
      </c>
      <c r="AM9" s="327">
        <v>59</v>
      </c>
      <c r="AN9" s="328">
        <v>4.6057767369242782E-2</v>
      </c>
      <c r="AO9" s="329">
        <v>12.407407407407407</v>
      </c>
      <c r="AP9" s="134">
        <v>63</v>
      </c>
      <c r="AQ9" s="139">
        <v>5.1724137931034482E-2</v>
      </c>
      <c r="AR9" s="140">
        <v>11.861111111111111</v>
      </c>
      <c r="AS9" s="128">
        <v>1635</v>
      </c>
      <c r="AT9" s="141">
        <v>1335</v>
      </c>
      <c r="AU9" s="128">
        <v>100</v>
      </c>
      <c r="AV9" s="134">
        <v>1435</v>
      </c>
      <c r="AW9" s="142">
        <v>0.8776758409785933</v>
      </c>
      <c r="AX9" s="143">
        <v>1.0008208404738588</v>
      </c>
      <c r="AY9" s="141">
        <v>140</v>
      </c>
      <c r="AZ9" s="142">
        <v>8.5626911314984705E-2</v>
      </c>
      <c r="BA9" s="144">
        <v>1.4202742011807246</v>
      </c>
      <c r="BB9" s="128">
        <v>35</v>
      </c>
      <c r="BC9" s="128">
        <v>10</v>
      </c>
      <c r="BD9" s="134">
        <v>45</v>
      </c>
      <c r="BE9" s="142">
        <v>2.7522935779816515E-2</v>
      </c>
      <c r="BF9" s="145">
        <v>0.5009361662052767</v>
      </c>
      <c r="BG9" s="146">
        <v>0</v>
      </c>
      <c r="BH9" s="325">
        <v>1345</v>
      </c>
      <c r="BI9" s="325">
        <v>1035</v>
      </c>
      <c r="BJ9" s="325">
        <v>140</v>
      </c>
      <c r="BK9" s="134">
        <v>1175</v>
      </c>
      <c r="BL9" s="142">
        <v>0.87360594795539037</v>
      </c>
      <c r="BM9" s="143">
        <v>0.99617990863326145</v>
      </c>
      <c r="BN9" s="325">
        <v>85</v>
      </c>
      <c r="BO9" s="142">
        <v>6.3197026022304828E-2</v>
      </c>
      <c r="BP9" s="144">
        <v>1.0482347695650089</v>
      </c>
      <c r="BQ9" s="325">
        <v>45</v>
      </c>
      <c r="BR9" s="325">
        <v>10</v>
      </c>
      <c r="BS9" s="134">
        <v>55</v>
      </c>
      <c r="BT9" s="142">
        <v>4.0892193308550186E-2</v>
      </c>
      <c r="BU9" s="145">
        <v>0.74426575375480386</v>
      </c>
      <c r="BV9" s="325">
        <v>15</v>
      </c>
      <c r="BW9" s="410" t="s">
        <v>7</v>
      </c>
      <c r="BX9" s="147" t="s">
        <v>7</v>
      </c>
      <c r="BY9" s="148" t="s">
        <v>7</v>
      </c>
      <c r="BZ9" s="278"/>
      <c r="CA9"/>
    </row>
    <row r="10" spans="1:80" ht="16.5" thickBot="1" x14ac:dyDescent="0.3">
      <c r="A10" s="204" t="s">
        <v>358</v>
      </c>
      <c r="B10" s="323">
        <v>5410002.04</v>
      </c>
      <c r="C10" s="126">
        <v>5410002.04</v>
      </c>
      <c r="D10" s="324">
        <v>1</v>
      </c>
      <c r="E10" s="127"/>
      <c r="F10" s="126"/>
      <c r="G10" s="128"/>
      <c r="H10" s="128"/>
      <c r="I10" s="129"/>
      <c r="J10" s="130" t="s">
        <v>56</v>
      </c>
      <c r="K10" s="325">
        <v>1.04</v>
      </c>
      <c r="L10" s="326">
        <v>104</v>
      </c>
      <c r="M10" s="131">
        <v>1.04</v>
      </c>
      <c r="N10" s="132">
        <v>104</v>
      </c>
      <c r="O10" s="325">
        <v>4561</v>
      </c>
      <c r="P10" s="128">
        <v>4484</v>
      </c>
      <c r="Q10" s="128">
        <v>4484</v>
      </c>
      <c r="R10" s="128">
        <v>4470</v>
      </c>
      <c r="S10" s="133">
        <v>4183</v>
      </c>
      <c r="T10" s="327">
        <v>77</v>
      </c>
      <c r="U10" s="328">
        <v>1.7172167707404103E-2</v>
      </c>
      <c r="V10" s="325">
        <v>4402.8999999999996</v>
      </c>
      <c r="W10" s="134">
        <v>301</v>
      </c>
      <c r="X10" s="135">
        <v>7.1957924934257705E-2</v>
      </c>
      <c r="Y10" s="136">
        <v>4328.6000000000004</v>
      </c>
      <c r="Z10" s="325">
        <v>1916</v>
      </c>
      <c r="AA10" s="324">
        <v>1</v>
      </c>
      <c r="AB10" s="137">
        <v>1847</v>
      </c>
      <c r="AC10" s="128">
        <v>1847</v>
      </c>
      <c r="AD10" s="133">
        <v>1610</v>
      </c>
      <c r="AE10" s="327">
        <v>69</v>
      </c>
      <c r="AF10" s="328">
        <v>3.7357877639415268E-2</v>
      </c>
      <c r="AG10" s="128">
        <v>237</v>
      </c>
      <c r="AH10" s="138">
        <v>0.14720496894409937</v>
      </c>
      <c r="AI10" s="325">
        <v>1881</v>
      </c>
      <c r="AJ10" s="128">
        <v>1832</v>
      </c>
      <c r="AK10" s="128">
        <v>1832</v>
      </c>
      <c r="AL10" s="133">
        <v>1565</v>
      </c>
      <c r="AM10" s="327">
        <v>49</v>
      </c>
      <c r="AN10" s="328">
        <v>2.6746724890829694E-2</v>
      </c>
      <c r="AO10" s="329">
        <v>18.08653846153846</v>
      </c>
      <c r="AP10" s="134">
        <v>267</v>
      </c>
      <c r="AQ10" s="139">
        <v>0.17060702875399361</v>
      </c>
      <c r="AR10" s="140">
        <v>17.615384615384617</v>
      </c>
      <c r="AS10" s="128">
        <v>2135</v>
      </c>
      <c r="AT10" s="141">
        <v>1725</v>
      </c>
      <c r="AU10" s="128">
        <v>140</v>
      </c>
      <c r="AV10" s="134">
        <v>1865</v>
      </c>
      <c r="AW10" s="142">
        <v>0.87353629976580793</v>
      </c>
      <c r="AX10" s="143">
        <v>0.99610048824092423</v>
      </c>
      <c r="AY10" s="141">
        <v>185</v>
      </c>
      <c r="AZ10" s="142">
        <v>8.6651053864168617E-2</v>
      </c>
      <c r="BA10" s="144">
        <v>1.437261421887386</v>
      </c>
      <c r="BB10" s="128">
        <v>60</v>
      </c>
      <c r="BC10" s="128">
        <v>10</v>
      </c>
      <c r="BD10" s="134">
        <v>70</v>
      </c>
      <c r="BE10" s="142">
        <v>3.2786885245901641E-2</v>
      </c>
      <c r="BF10" s="145">
        <v>0.59674362968716022</v>
      </c>
      <c r="BG10" s="146">
        <v>10</v>
      </c>
      <c r="BH10" s="325">
        <v>1595</v>
      </c>
      <c r="BI10" s="325">
        <v>1285</v>
      </c>
      <c r="BJ10" s="325">
        <v>130</v>
      </c>
      <c r="BK10" s="134">
        <v>1415</v>
      </c>
      <c r="BL10" s="142">
        <v>0.88714733542319746</v>
      </c>
      <c r="BM10" s="143">
        <v>1.0116212619825824</v>
      </c>
      <c r="BN10" s="325">
        <v>110</v>
      </c>
      <c r="BO10" s="142">
        <v>6.8965517241379309E-2</v>
      </c>
      <c r="BP10" s="144">
        <v>1.1439154280445738</v>
      </c>
      <c r="BQ10" s="325">
        <v>65</v>
      </c>
      <c r="BR10" s="325">
        <v>0</v>
      </c>
      <c r="BS10" s="134">
        <v>65</v>
      </c>
      <c r="BT10" s="142">
        <v>4.0752351097178681E-2</v>
      </c>
      <c r="BU10" s="145">
        <v>0.74172053031648588</v>
      </c>
      <c r="BV10" s="325">
        <v>10</v>
      </c>
      <c r="BW10" s="147" t="s">
        <v>7</v>
      </c>
      <c r="BX10" s="147" t="s">
        <v>7</v>
      </c>
      <c r="BY10" s="148" t="s">
        <v>7</v>
      </c>
      <c r="BZ10" s="278"/>
      <c r="CA10"/>
    </row>
    <row r="11" spans="1:80" ht="16.5" thickBot="1" x14ac:dyDescent="0.3">
      <c r="A11" s="204" t="s">
        <v>359</v>
      </c>
      <c r="B11" s="323">
        <v>5410002.0599999996</v>
      </c>
      <c r="C11" s="126">
        <v>5410002.0599999996</v>
      </c>
      <c r="D11" s="324">
        <v>1</v>
      </c>
      <c r="E11" s="127"/>
      <c r="F11" s="126"/>
      <c r="G11" s="128"/>
      <c r="H11" s="128"/>
      <c r="I11" s="129"/>
      <c r="J11" s="130" t="s">
        <v>57</v>
      </c>
      <c r="K11" s="325">
        <v>0.91</v>
      </c>
      <c r="L11" s="326">
        <v>91</v>
      </c>
      <c r="M11" s="131">
        <v>0.91</v>
      </c>
      <c r="N11" s="132">
        <v>91</v>
      </c>
      <c r="O11" s="325">
        <v>3509</v>
      </c>
      <c r="P11" s="128">
        <v>3436</v>
      </c>
      <c r="Q11" s="128">
        <v>3436</v>
      </c>
      <c r="R11" s="128">
        <v>3280</v>
      </c>
      <c r="S11" s="133">
        <v>3060</v>
      </c>
      <c r="T11" s="327">
        <v>73</v>
      </c>
      <c r="U11" s="328">
        <v>2.1245634458672877E-2</v>
      </c>
      <c r="V11" s="325">
        <v>3841.7</v>
      </c>
      <c r="W11" s="134">
        <v>376</v>
      </c>
      <c r="X11" s="135">
        <v>0.12287581699346405</v>
      </c>
      <c r="Y11" s="136">
        <v>3762.6</v>
      </c>
      <c r="Z11" s="325">
        <v>1323</v>
      </c>
      <c r="AA11" s="324">
        <v>1</v>
      </c>
      <c r="AB11" s="137">
        <v>1306</v>
      </c>
      <c r="AC11" s="128">
        <v>1306</v>
      </c>
      <c r="AD11" s="133">
        <v>1073</v>
      </c>
      <c r="AE11" s="327">
        <v>17</v>
      </c>
      <c r="AF11" s="328">
        <v>1.3016845329249618E-2</v>
      </c>
      <c r="AG11" s="128">
        <v>233</v>
      </c>
      <c r="AH11" s="138">
        <v>0.21714818266542404</v>
      </c>
      <c r="AI11" s="325">
        <v>1293</v>
      </c>
      <c r="AJ11" s="128">
        <v>1255</v>
      </c>
      <c r="AK11" s="128">
        <v>1255</v>
      </c>
      <c r="AL11" s="133">
        <v>1039</v>
      </c>
      <c r="AM11" s="327">
        <v>38</v>
      </c>
      <c r="AN11" s="328">
        <v>3.0278884462151396E-2</v>
      </c>
      <c r="AO11" s="329">
        <v>14.208791208791208</v>
      </c>
      <c r="AP11" s="134">
        <v>216</v>
      </c>
      <c r="AQ11" s="139">
        <v>0.2078922040423484</v>
      </c>
      <c r="AR11" s="140">
        <v>13.791208791208792</v>
      </c>
      <c r="AS11" s="128">
        <v>1690</v>
      </c>
      <c r="AT11" s="141">
        <v>1270</v>
      </c>
      <c r="AU11" s="128">
        <v>170</v>
      </c>
      <c r="AV11" s="134">
        <v>1440</v>
      </c>
      <c r="AW11" s="142">
        <v>0.85207100591715978</v>
      </c>
      <c r="AX11" s="143">
        <v>0.97162344053425698</v>
      </c>
      <c r="AY11" s="141">
        <v>140</v>
      </c>
      <c r="AZ11" s="142">
        <v>8.2840236686390539E-2</v>
      </c>
      <c r="BA11" s="144">
        <v>1.3740522597221805</v>
      </c>
      <c r="BB11" s="128">
        <v>70</v>
      </c>
      <c r="BC11" s="128">
        <v>10</v>
      </c>
      <c r="BD11" s="134">
        <v>80</v>
      </c>
      <c r="BE11" s="142">
        <v>4.7337278106508875E-2</v>
      </c>
      <c r="BF11" s="145">
        <v>0.86157068428205363</v>
      </c>
      <c r="BG11" s="146">
        <v>25</v>
      </c>
      <c r="BH11" s="325">
        <v>1295</v>
      </c>
      <c r="BI11" s="325">
        <v>1010</v>
      </c>
      <c r="BJ11" s="325">
        <v>145</v>
      </c>
      <c r="BK11" s="134">
        <v>1155</v>
      </c>
      <c r="BL11" s="142">
        <v>0.89189189189189189</v>
      </c>
      <c r="BM11" s="143">
        <v>1.0170315179916574</v>
      </c>
      <c r="BN11" s="325">
        <v>55</v>
      </c>
      <c r="BO11" s="142">
        <v>4.2471042471042469E-2</v>
      </c>
      <c r="BP11" s="144">
        <v>0.70445757055254632</v>
      </c>
      <c r="BQ11" s="325">
        <v>25</v>
      </c>
      <c r="BR11" s="325">
        <v>10</v>
      </c>
      <c r="BS11" s="134">
        <v>35</v>
      </c>
      <c r="BT11" s="142">
        <v>2.7027027027027029E-2</v>
      </c>
      <c r="BU11" s="145">
        <v>0.4919102893367131</v>
      </c>
      <c r="BV11" s="325">
        <v>50</v>
      </c>
      <c r="BW11" s="147" t="s">
        <v>7</v>
      </c>
      <c r="BX11" s="147" t="s">
        <v>7</v>
      </c>
      <c r="BY11" s="148" t="s">
        <v>7</v>
      </c>
      <c r="BZ11" s="278"/>
      <c r="CA11"/>
    </row>
    <row r="12" spans="1:80" ht="16.5" thickBot="1" x14ac:dyDescent="0.3">
      <c r="A12" s="204" t="s">
        <v>360</v>
      </c>
      <c r="B12" s="323">
        <v>5410002.0700000003</v>
      </c>
      <c r="C12" s="126">
        <v>5410002.0700000003</v>
      </c>
      <c r="D12" s="324">
        <v>1</v>
      </c>
      <c r="E12" s="127"/>
      <c r="F12" s="126"/>
      <c r="G12" s="128"/>
      <c r="H12" s="128"/>
      <c r="I12" s="129"/>
      <c r="J12" s="130" t="s">
        <v>58</v>
      </c>
      <c r="K12" s="325">
        <v>2.0499999999999998</v>
      </c>
      <c r="L12" s="326">
        <v>204.99999999999997</v>
      </c>
      <c r="M12" s="131">
        <v>2.0499999999999998</v>
      </c>
      <c r="N12" s="132">
        <v>204.99999999999997</v>
      </c>
      <c r="O12" s="325">
        <v>6511</v>
      </c>
      <c r="P12" s="128">
        <v>6630</v>
      </c>
      <c r="Q12" s="128">
        <v>6630</v>
      </c>
      <c r="R12" s="128">
        <v>6662</v>
      </c>
      <c r="S12" s="133">
        <v>6744</v>
      </c>
      <c r="T12" s="327">
        <v>-119</v>
      </c>
      <c r="U12" s="328">
        <v>-1.7948717948717947E-2</v>
      </c>
      <c r="V12" s="325">
        <v>3174.1</v>
      </c>
      <c r="W12" s="134">
        <v>-114</v>
      </c>
      <c r="X12" s="135">
        <v>-1.6903914590747332E-2</v>
      </c>
      <c r="Y12" s="136">
        <v>3232.3</v>
      </c>
      <c r="Z12" s="325">
        <v>2259</v>
      </c>
      <c r="AA12" s="324">
        <v>1</v>
      </c>
      <c r="AB12" s="137">
        <v>2269</v>
      </c>
      <c r="AC12" s="128">
        <v>2269</v>
      </c>
      <c r="AD12" s="133">
        <v>1999</v>
      </c>
      <c r="AE12" s="327">
        <v>-10</v>
      </c>
      <c r="AF12" s="328">
        <v>-4.4072278536800352E-3</v>
      </c>
      <c r="AG12" s="128">
        <v>270</v>
      </c>
      <c r="AH12" s="138">
        <v>0.13506753376688344</v>
      </c>
      <c r="AI12" s="325">
        <v>2232</v>
      </c>
      <c r="AJ12" s="128">
        <v>2241</v>
      </c>
      <c r="AK12" s="128">
        <v>2241</v>
      </c>
      <c r="AL12" s="133">
        <v>1979</v>
      </c>
      <c r="AM12" s="327">
        <v>-9</v>
      </c>
      <c r="AN12" s="328">
        <v>-4.0160642570281121E-3</v>
      </c>
      <c r="AO12" s="329">
        <v>10.887804878048781</v>
      </c>
      <c r="AP12" s="134">
        <v>262</v>
      </c>
      <c r="AQ12" s="139">
        <v>0.13239009600808488</v>
      </c>
      <c r="AR12" s="140">
        <v>10.931707317073172</v>
      </c>
      <c r="AS12" s="128">
        <v>3395</v>
      </c>
      <c r="AT12" s="141">
        <v>2765</v>
      </c>
      <c r="AU12" s="128">
        <v>315</v>
      </c>
      <c r="AV12" s="134">
        <v>3080</v>
      </c>
      <c r="AW12" s="142">
        <v>0.90721649484536082</v>
      </c>
      <c r="AX12" s="143">
        <v>1.0345062863420296</v>
      </c>
      <c r="AY12" s="141">
        <v>205</v>
      </c>
      <c r="AZ12" s="142">
        <v>6.0382916053019146E-2</v>
      </c>
      <c r="BA12" s="144">
        <v>1.00155776431885</v>
      </c>
      <c r="BB12" s="128">
        <v>65</v>
      </c>
      <c r="BC12" s="128">
        <v>15</v>
      </c>
      <c r="BD12" s="134">
        <v>80</v>
      </c>
      <c r="BE12" s="142">
        <v>2.3564064801178203E-2</v>
      </c>
      <c r="BF12" s="145">
        <v>0.4288820195689752</v>
      </c>
      <c r="BG12" s="146">
        <v>30</v>
      </c>
      <c r="BH12" s="325">
        <v>2530</v>
      </c>
      <c r="BI12" s="325">
        <v>2075</v>
      </c>
      <c r="BJ12" s="325">
        <v>255</v>
      </c>
      <c r="BK12" s="134">
        <v>2330</v>
      </c>
      <c r="BL12" s="142">
        <v>0.92094861660079053</v>
      </c>
      <c r="BM12" s="143">
        <v>1.0501651355379182</v>
      </c>
      <c r="BN12" s="325">
        <v>105</v>
      </c>
      <c r="BO12" s="142">
        <v>4.1501976284584984E-2</v>
      </c>
      <c r="BP12" s="144">
        <v>0.68838388901101333</v>
      </c>
      <c r="BQ12" s="325">
        <v>50</v>
      </c>
      <c r="BR12" s="325">
        <v>20</v>
      </c>
      <c r="BS12" s="134">
        <v>70</v>
      </c>
      <c r="BT12" s="142">
        <v>2.766798418972332E-2</v>
      </c>
      <c r="BU12" s="145">
        <v>0.5035761460008249</v>
      </c>
      <c r="BV12" s="325">
        <v>20</v>
      </c>
      <c r="BW12" s="147" t="s">
        <v>7</v>
      </c>
      <c r="BX12" s="147" t="s">
        <v>7</v>
      </c>
      <c r="BY12" s="148" t="s">
        <v>7</v>
      </c>
      <c r="BZ12" s="278"/>
      <c r="CA12"/>
    </row>
    <row r="13" spans="1:80" ht="16.5" thickBot="1" x14ac:dyDescent="0.3">
      <c r="A13" s="204" t="s">
        <v>361</v>
      </c>
      <c r="B13" s="323">
        <v>5410002.0899999999</v>
      </c>
      <c r="C13" s="126">
        <v>5410002.0899999999</v>
      </c>
      <c r="D13" s="324">
        <v>1</v>
      </c>
      <c r="E13" s="127">
        <v>5410002.0800000001</v>
      </c>
      <c r="F13" s="148">
        <v>0.30500429400000001</v>
      </c>
      <c r="G13" s="128">
        <v>14430</v>
      </c>
      <c r="H13" s="128">
        <v>4739</v>
      </c>
      <c r="I13" s="129">
        <v>4542</v>
      </c>
      <c r="J13" s="130"/>
      <c r="K13" s="325">
        <v>2.65</v>
      </c>
      <c r="L13" s="326">
        <v>265</v>
      </c>
      <c r="M13" s="131">
        <v>2.65</v>
      </c>
      <c r="N13" s="132">
        <v>265</v>
      </c>
      <c r="O13" s="325">
        <v>5102</v>
      </c>
      <c r="P13" s="128">
        <v>4922</v>
      </c>
      <c r="Q13" s="128">
        <v>4922</v>
      </c>
      <c r="R13" s="128">
        <v>4670</v>
      </c>
      <c r="S13" s="133">
        <v>4401.2119624200004</v>
      </c>
      <c r="T13" s="327">
        <v>180</v>
      </c>
      <c r="U13" s="328">
        <v>3.6570499796830559E-2</v>
      </c>
      <c r="V13" s="325">
        <v>1925.4</v>
      </c>
      <c r="W13" s="134">
        <v>520.78803757999958</v>
      </c>
      <c r="X13" s="135">
        <v>0.11832832456759138</v>
      </c>
      <c r="Y13" s="136">
        <v>1857.9</v>
      </c>
      <c r="Z13" s="325">
        <v>1634</v>
      </c>
      <c r="AA13" s="324">
        <v>1</v>
      </c>
      <c r="AB13" s="137">
        <v>1572</v>
      </c>
      <c r="AC13" s="128">
        <v>1572</v>
      </c>
      <c r="AD13" s="133">
        <v>1445.415349266</v>
      </c>
      <c r="AE13" s="327">
        <v>62</v>
      </c>
      <c r="AF13" s="328">
        <v>3.9440203562340966E-2</v>
      </c>
      <c r="AG13" s="128">
        <v>126.58465073399998</v>
      </c>
      <c r="AH13" s="138">
        <v>8.7576661475389228E-2</v>
      </c>
      <c r="AI13" s="325">
        <v>1609</v>
      </c>
      <c r="AJ13" s="128">
        <v>1553</v>
      </c>
      <c r="AK13" s="128">
        <v>1553</v>
      </c>
      <c r="AL13" s="133">
        <v>1385.3295033480001</v>
      </c>
      <c r="AM13" s="327">
        <v>56</v>
      </c>
      <c r="AN13" s="328">
        <v>3.6059240180296201E-2</v>
      </c>
      <c r="AO13" s="329">
        <v>6.0716981132075469</v>
      </c>
      <c r="AP13" s="134">
        <v>167.67049665199988</v>
      </c>
      <c r="AQ13" s="139">
        <v>0.12103293566388473</v>
      </c>
      <c r="AR13" s="140">
        <v>5.8603773584905658</v>
      </c>
      <c r="AS13" s="128">
        <v>2535</v>
      </c>
      <c r="AT13" s="141">
        <v>2110</v>
      </c>
      <c r="AU13" s="128">
        <v>220</v>
      </c>
      <c r="AV13" s="134">
        <v>2330</v>
      </c>
      <c r="AW13" s="142">
        <v>0.9191321499013807</v>
      </c>
      <c r="AX13" s="143">
        <v>1.0480938039096384</v>
      </c>
      <c r="AY13" s="141">
        <v>140</v>
      </c>
      <c r="AZ13" s="142">
        <v>5.5226824457593686E-2</v>
      </c>
      <c r="BA13" s="144">
        <v>0.91603483981478684</v>
      </c>
      <c r="BB13" s="128">
        <v>50</v>
      </c>
      <c r="BC13" s="128">
        <v>10</v>
      </c>
      <c r="BD13" s="134">
        <v>60</v>
      </c>
      <c r="BE13" s="142">
        <v>2.3668639053254437E-2</v>
      </c>
      <c r="BF13" s="145">
        <v>0.43078534214102682</v>
      </c>
      <c r="BG13" s="146">
        <v>10</v>
      </c>
      <c r="BH13" s="325">
        <v>1865</v>
      </c>
      <c r="BI13" s="325">
        <v>1610</v>
      </c>
      <c r="BJ13" s="325">
        <v>150</v>
      </c>
      <c r="BK13" s="134">
        <v>1760</v>
      </c>
      <c r="BL13" s="142">
        <v>0.94369973190348522</v>
      </c>
      <c r="BM13" s="143">
        <v>1.076108415819591</v>
      </c>
      <c r="BN13" s="325">
        <v>55</v>
      </c>
      <c r="BO13" s="142">
        <v>2.9490616621983913E-2</v>
      </c>
      <c r="BP13" s="144">
        <v>0.48915418437830965</v>
      </c>
      <c r="BQ13" s="325">
        <v>30</v>
      </c>
      <c r="BR13" s="325">
        <v>0</v>
      </c>
      <c r="BS13" s="134">
        <v>30</v>
      </c>
      <c r="BT13" s="142">
        <v>1.6085790884718499E-2</v>
      </c>
      <c r="BU13" s="145">
        <v>0.29277234378753436</v>
      </c>
      <c r="BV13" s="325">
        <v>20</v>
      </c>
      <c r="BW13" s="147" t="s">
        <v>7</v>
      </c>
      <c r="BX13" s="147" t="s">
        <v>7</v>
      </c>
      <c r="BY13" s="148" t="s">
        <v>7</v>
      </c>
      <c r="BZ13" s="364"/>
      <c r="CA13"/>
    </row>
    <row r="14" spans="1:80" ht="16.5" thickBot="1" x14ac:dyDescent="0.3">
      <c r="A14" s="204" t="s">
        <v>362</v>
      </c>
      <c r="B14" s="323">
        <v>5410002.1200000001</v>
      </c>
      <c r="C14" s="126">
        <v>5410002.0999999996</v>
      </c>
      <c r="D14" s="324">
        <v>0.62656495999999995</v>
      </c>
      <c r="E14" s="127">
        <v>5410002.0800000001</v>
      </c>
      <c r="F14" s="148">
        <v>0.478937269</v>
      </c>
      <c r="G14" s="128">
        <v>14430</v>
      </c>
      <c r="H14" s="128">
        <v>4739</v>
      </c>
      <c r="I14" s="129">
        <v>4542</v>
      </c>
      <c r="J14" s="130"/>
      <c r="K14" s="325">
        <v>2.06</v>
      </c>
      <c r="L14" s="326">
        <v>206</v>
      </c>
      <c r="M14" s="131">
        <v>3.02</v>
      </c>
      <c r="N14" s="132">
        <v>302</v>
      </c>
      <c r="O14" s="325">
        <v>7461</v>
      </c>
      <c r="P14" s="128">
        <v>10931</v>
      </c>
      <c r="Q14" s="128">
        <v>6848.9815777599997</v>
      </c>
      <c r="R14" s="128">
        <v>9646</v>
      </c>
      <c r="S14" s="133">
        <v>6911.06479167</v>
      </c>
      <c r="T14" s="327">
        <v>612.01842224000029</v>
      </c>
      <c r="U14" s="328">
        <v>8.9359040507182172E-2</v>
      </c>
      <c r="V14" s="325">
        <v>3618.7</v>
      </c>
      <c r="W14" s="134">
        <v>4019.93520833</v>
      </c>
      <c r="X14" s="135">
        <v>0.58166654915104865</v>
      </c>
      <c r="Y14" s="136">
        <v>3618</v>
      </c>
      <c r="Z14" s="325">
        <v>2243</v>
      </c>
      <c r="AA14" s="324">
        <v>0.62331382999999996</v>
      </c>
      <c r="AB14" s="137">
        <v>3191</v>
      </c>
      <c r="AC14" s="128">
        <v>1988.9944315299999</v>
      </c>
      <c r="AD14" s="133">
        <v>2269.6837177910002</v>
      </c>
      <c r="AE14" s="327">
        <v>254.00556847000007</v>
      </c>
      <c r="AF14" s="328">
        <v>0.12770552015804823</v>
      </c>
      <c r="AG14" s="128">
        <v>921.31628220899984</v>
      </c>
      <c r="AH14" s="138">
        <v>0.40592276139059724</v>
      </c>
      <c r="AI14" s="325">
        <v>2206</v>
      </c>
      <c r="AJ14" s="128">
        <v>3170</v>
      </c>
      <c r="AK14" s="128">
        <v>1975.9048410999999</v>
      </c>
      <c r="AL14" s="133">
        <v>2175.3330757980002</v>
      </c>
      <c r="AM14" s="327">
        <v>-964</v>
      </c>
      <c r="AN14" s="328">
        <v>-0.48787774590568567</v>
      </c>
      <c r="AO14" s="329">
        <v>10.708737864077669</v>
      </c>
      <c r="AP14" s="134">
        <v>994.66692420199979</v>
      </c>
      <c r="AQ14" s="139">
        <v>0.45724810387352555</v>
      </c>
      <c r="AR14" s="140">
        <v>10.496688741721854</v>
      </c>
      <c r="AS14" s="128">
        <v>5610</v>
      </c>
      <c r="AT14" s="141">
        <v>4880</v>
      </c>
      <c r="AU14" s="128">
        <v>300</v>
      </c>
      <c r="AV14" s="134">
        <v>5180</v>
      </c>
      <c r="AW14" s="142">
        <v>0.92335115864527628</v>
      </c>
      <c r="AX14" s="143">
        <v>1.0529047736092534</v>
      </c>
      <c r="AY14" s="141">
        <v>270</v>
      </c>
      <c r="AZ14" s="142">
        <v>4.8128342245989303E-2</v>
      </c>
      <c r="BA14" s="144">
        <v>0.7982939217102506</v>
      </c>
      <c r="BB14" s="128">
        <v>110</v>
      </c>
      <c r="BC14" s="128">
        <v>15</v>
      </c>
      <c r="BD14" s="134">
        <v>125</v>
      </c>
      <c r="BE14" s="142">
        <v>2.2281639928698752E-2</v>
      </c>
      <c r="BF14" s="145">
        <v>0.40554101393623854</v>
      </c>
      <c r="BG14" s="146">
        <v>35</v>
      </c>
      <c r="BH14" s="325">
        <v>2895</v>
      </c>
      <c r="BI14" s="325">
        <v>2495</v>
      </c>
      <c r="BJ14" s="325">
        <v>210</v>
      </c>
      <c r="BK14" s="134">
        <v>2705</v>
      </c>
      <c r="BL14" s="142">
        <v>0.9343696027633851</v>
      </c>
      <c r="BM14" s="143">
        <v>1.0654691943077932</v>
      </c>
      <c r="BN14" s="325">
        <v>95</v>
      </c>
      <c r="BO14" s="142">
        <v>3.281519861830743E-2</v>
      </c>
      <c r="BP14" s="144">
        <v>0.5442982736205183</v>
      </c>
      <c r="BQ14" s="325">
        <v>45</v>
      </c>
      <c r="BR14" s="325">
        <v>0</v>
      </c>
      <c r="BS14" s="134">
        <v>45</v>
      </c>
      <c r="BT14" s="142">
        <v>1.5544041450777202E-2</v>
      </c>
      <c r="BU14" s="145">
        <v>0.28291213531800596</v>
      </c>
      <c r="BV14" s="325">
        <v>40</v>
      </c>
      <c r="BW14" s="147" t="s">
        <v>7</v>
      </c>
      <c r="BX14" s="147" t="s">
        <v>7</v>
      </c>
      <c r="BY14" s="148" t="s">
        <v>7</v>
      </c>
      <c r="BZ14" s="364" t="s">
        <v>331</v>
      </c>
      <c r="CA14"/>
    </row>
    <row r="15" spans="1:80" ht="16.5" thickBot="1" x14ac:dyDescent="0.3">
      <c r="A15" s="204" t="s">
        <v>183</v>
      </c>
      <c r="B15" s="323">
        <v>5410002.1299999999</v>
      </c>
      <c r="C15" s="126"/>
      <c r="D15" s="324">
        <v>0.37343504</v>
      </c>
      <c r="E15" s="127"/>
      <c r="F15" s="148"/>
      <c r="G15" s="128"/>
      <c r="H15" s="128"/>
      <c r="I15" s="129"/>
      <c r="J15" s="130"/>
      <c r="K15" s="325">
        <v>0.96</v>
      </c>
      <c r="L15" s="326">
        <v>96</v>
      </c>
      <c r="M15" s="131"/>
      <c r="N15" s="132"/>
      <c r="O15" s="325">
        <v>4294</v>
      </c>
      <c r="P15" s="128"/>
      <c r="Q15" s="128">
        <v>4082.0184222399998</v>
      </c>
      <c r="R15" s="128"/>
      <c r="S15" s="133"/>
      <c r="T15" s="327">
        <v>211.98157776000016</v>
      </c>
      <c r="U15" s="328">
        <v>5.1930578413136037E-2</v>
      </c>
      <c r="V15" s="325">
        <v>4466.3999999999996</v>
      </c>
      <c r="W15" s="134"/>
      <c r="X15" s="135"/>
      <c r="Y15" s="136"/>
      <c r="Z15" s="325">
        <v>1364</v>
      </c>
      <c r="AA15" s="324">
        <v>0.37668616999999999</v>
      </c>
      <c r="AB15" s="137"/>
      <c r="AC15" s="128">
        <v>1202.0055684700001</v>
      </c>
      <c r="AD15" s="133"/>
      <c r="AE15" s="327">
        <v>161.99443152999993</v>
      </c>
      <c r="AF15" s="328">
        <v>0.13477011735993719</v>
      </c>
      <c r="AG15" s="128"/>
      <c r="AH15" s="138"/>
      <c r="AI15" s="325">
        <v>1334</v>
      </c>
      <c r="AJ15" s="128"/>
      <c r="AK15" s="128">
        <v>1194.0951588999999</v>
      </c>
      <c r="AL15" s="133"/>
      <c r="AM15" s="327"/>
      <c r="AN15" s="328">
        <v>0</v>
      </c>
      <c r="AO15" s="329"/>
      <c r="AP15" s="134"/>
      <c r="AQ15" s="139"/>
      <c r="AR15" s="140"/>
      <c r="AS15" s="128"/>
      <c r="AT15" s="141"/>
      <c r="AU15" s="128"/>
      <c r="AV15" s="134"/>
      <c r="AW15" s="142"/>
      <c r="AX15" s="143"/>
      <c r="AY15" s="141"/>
      <c r="AZ15" s="142"/>
      <c r="BA15" s="144"/>
      <c r="BB15" s="128"/>
      <c r="BC15" s="128"/>
      <c r="BD15" s="134"/>
      <c r="BE15" s="142"/>
      <c r="BF15" s="145"/>
      <c r="BG15" s="146"/>
      <c r="BH15" s="325">
        <v>1545</v>
      </c>
      <c r="BI15" s="325">
        <v>1310</v>
      </c>
      <c r="BJ15" s="325">
        <v>105</v>
      </c>
      <c r="BK15" s="134">
        <v>1415</v>
      </c>
      <c r="BL15" s="142">
        <v>0.91585760517799353</v>
      </c>
      <c r="BM15" s="143">
        <v>1.0443598141503034</v>
      </c>
      <c r="BN15" s="325">
        <v>65</v>
      </c>
      <c r="BO15" s="142">
        <v>4.2071197411003236E-2</v>
      </c>
      <c r="BP15" s="144">
        <v>0.69782543102395522</v>
      </c>
      <c r="BQ15" s="325">
        <v>45</v>
      </c>
      <c r="BR15" s="325">
        <v>0</v>
      </c>
      <c r="BS15" s="134">
        <v>45</v>
      </c>
      <c r="BT15" s="142">
        <v>2.9126213592233011E-2</v>
      </c>
      <c r="BU15" s="145">
        <v>0.53011691375121506</v>
      </c>
      <c r="BV15" s="325">
        <v>30</v>
      </c>
      <c r="BW15" s="147" t="s">
        <v>7</v>
      </c>
      <c r="BX15" s="147"/>
      <c r="BY15" s="148"/>
      <c r="BZ15" s="364"/>
      <c r="CA15"/>
    </row>
    <row r="16" spans="1:80" ht="16.5" thickBot="1" x14ac:dyDescent="0.3">
      <c r="A16" s="204" t="s">
        <v>363</v>
      </c>
      <c r="B16" s="323">
        <v>5410002.1399999997</v>
      </c>
      <c r="C16" s="126">
        <v>5410002.1100000003</v>
      </c>
      <c r="D16" s="324">
        <v>0.65754970000000001</v>
      </c>
      <c r="E16" s="127">
        <v>5410002.0800000001</v>
      </c>
      <c r="F16" s="148">
        <v>0.21605843699999999</v>
      </c>
      <c r="G16" s="128">
        <v>14430</v>
      </c>
      <c r="H16" s="128">
        <v>4739</v>
      </c>
      <c r="I16" s="129">
        <v>4542</v>
      </c>
      <c r="J16" s="130"/>
      <c r="K16" s="325">
        <v>10.73</v>
      </c>
      <c r="L16" s="326">
        <v>1073</v>
      </c>
      <c r="M16" s="131">
        <v>24.88</v>
      </c>
      <c r="N16" s="132">
        <v>2488</v>
      </c>
      <c r="O16" s="325">
        <v>9831</v>
      </c>
      <c r="P16" s="128">
        <v>10591</v>
      </c>
      <c r="Q16" s="128">
        <v>6964.1088727000006</v>
      </c>
      <c r="R16" s="128">
        <v>6588</v>
      </c>
      <c r="S16" s="133">
        <v>3117.7232459100001</v>
      </c>
      <c r="T16" s="327">
        <v>2866.8911272999994</v>
      </c>
      <c r="U16" s="328">
        <v>0.41166661517003245</v>
      </c>
      <c r="V16" s="325">
        <v>915.8</v>
      </c>
      <c r="W16" s="134">
        <v>7473.2767540900004</v>
      </c>
      <c r="X16" s="135">
        <v>2.3970301930724141</v>
      </c>
      <c r="Y16" s="136">
        <v>425.8</v>
      </c>
      <c r="Z16" s="325">
        <v>3188</v>
      </c>
      <c r="AA16" s="324">
        <v>0.66811429</v>
      </c>
      <c r="AB16" s="137">
        <v>3474</v>
      </c>
      <c r="AC16" s="128">
        <v>2321.0290434600001</v>
      </c>
      <c r="AD16" s="133">
        <v>1023.9009329429999</v>
      </c>
      <c r="AE16" s="327">
        <v>866.97095653999986</v>
      </c>
      <c r="AF16" s="328">
        <v>0.3735286979638956</v>
      </c>
      <c r="AG16" s="128">
        <v>2450.099067057</v>
      </c>
      <c r="AH16" s="138">
        <v>2.3929063723134587</v>
      </c>
      <c r="AI16" s="325">
        <v>3111</v>
      </c>
      <c r="AJ16" s="128">
        <v>3437</v>
      </c>
      <c r="AK16" s="128">
        <v>2296.30881473</v>
      </c>
      <c r="AL16" s="133">
        <v>981.33742085400002</v>
      </c>
      <c r="AM16" s="327">
        <v>-326</v>
      </c>
      <c r="AN16" s="328">
        <v>-0.14196696799177294</v>
      </c>
      <c r="AO16" s="329">
        <v>2.8993476234855544</v>
      </c>
      <c r="AP16" s="134">
        <v>2455.6625791460001</v>
      </c>
      <c r="AQ16" s="139">
        <v>2.5023631290947632</v>
      </c>
      <c r="AR16" s="140">
        <v>1.3814308681672025</v>
      </c>
      <c r="AS16" s="128">
        <v>5715</v>
      </c>
      <c r="AT16" s="141">
        <v>5175</v>
      </c>
      <c r="AU16" s="128">
        <v>325</v>
      </c>
      <c r="AV16" s="134">
        <v>5500</v>
      </c>
      <c r="AW16" s="142">
        <v>0.96237970253718286</v>
      </c>
      <c r="AX16" s="143">
        <v>1.0974093369988722</v>
      </c>
      <c r="AY16" s="141">
        <v>145</v>
      </c>
      <c r="AZ16" s="142">
        <v>2.5371828521434821E-2</v>
      </c>
      <c r="BA16" s="144">
        <v>0.42083677820887427</v>
      </c>
      <c r="BB16" s="128">
        <v>40</v>
      </c>
      <c r="BC16" s="128">
        <v>10</v>
      </c>
      <c r="BD16" s="134">
        <v>50</v>
      </c>
      <c r="BE16" s="142">
        <v>8.7489063867016627E-3</v>
      </c>
      <c r="BF16" s="145">
        <v>0.15923605166630259</v>
      </c>
      <c r="BG16" s="146">
        <v>25</v>
      </c>
      <c r="BH16" s="325">
        <v>3260</v>
      </c>
      <c r="BI16" s="325">
        <v>2795</v>
      </c>
      <c r="BJ16" s="325">
        <v>220</v>
      </c>
      <c r="BK16" s="134">
        <v>3015</v>
      </c>
      <c r="BL16" s="142">
        <v>0.92484662576687116</v>
      </c>
      <c r="BM16" s="143">
        <v>1.0546100668298879</v>
      </c>
      <c r="BN16" s="325">
        <v>135</v>
      </c>
      <c r="BO16" s="142">
        <v>4.1411042944785273E-2</v>
      </c>
      <c r="BP16" s="144">
        <v>0.68687559828136591</v>
      </c>
      <c r="BQ16" s="325">
        <v>30</v>
      </c>
      <c r="BR16" s="325">
        <v>0</v>
      </c>
      <c r="BS16" s="134">
        <v>30</v>
      </c>
      <c r="BT16" s="142">
        <v>9.202453987730062E-3</v>
      </c>
      <c r="BU16" s="145">
        <v>0.16749092673734711</v>
      </c>
      <c r="BV16" s="325">
        <v>80</v>
      </c>
      <c r="BW16" s="148" t="s">
        <v>7</v>
      </c>
      <c r="BX16" s="147" t="s">
        <v>7</v>
      </c>
      <c r="BY16" s="148" t="s">
        <v>7</v>
      </c>
      <c r="BZ16" s="364" t="s">
        <v>331</v>
      </c>
      <c r="CA16"/>
    </row>
    <row r="17" spans="1:79" ht="16.5" thickBot="1" x14ac:dyDescent="0.3">
      <c r="A17" s="204" t="s">
        <v>364</v>
      </c>
      <c r="B17" s="323">
        <v>5410002.1500000004</v>
      </c>
      <c r="C17" s="126"/>
      <c r="D17" s="324">
        <v>0.34245029999999999</v>
      </c>
      <c r="E17" s="127"/>
      <c r="F17" s="148"/>
      <c r="G17" s="128"/>
      <c r="H17" s="128"/>
      <c r="I17" s="129"/>
      <c r="J17" s="130"/>
      <c r="K17" s="325">
        <v>14.17</v>
      </c>
      <c r="L17" s="326">
        <v>1417</v>
      </c>
      <c r="M17" s="131"/>
      <c r="N17" s="132"/>
      <c r="O17" s="325">
        <v>5555</v>
      </c>
      <c r="P17" s="128"/>
      <c r="Q17" s="128">
        <v>3626.8911272999999</v>
      </c>
      <c r="R17" s="128"/>
      <c r="S17" s="133"/>
      <c r="T17" s="327">
        <v>1928.1088727000001</v>
      </c>
      <c r="U17" s="328">
        <v>0.53161476455328838</v>
      </c>
      <c r="V17" s="325">
        <v>392.1</v>
      </c>
      <c r="W17" s="134"/>
      <c r="X17" s="135"/>
      <c r="Y17" s="136"/>
      <c r="Z17" s="325">
        <v>1743</v>
      </c>
      <c r="AA17" s="324">
        <v>0.33188571</v>
      </c>
      <c r="AB17" s="137"/>
      <c r="AC17" s="128">
        <v>1152.9709565400001</v>
      </c>
      <c r="AD17" s="133"/>
      <c r="AE17" s="327">
        <v>590.02904345999991</v>
      </c>
      <c r="AF17" s="328">
        <v>0.51174666639534727</v>
      </c>
      <c r="AG17" s="128"/>
      <c r="AH17" s="138"/>
      <c r="AI17" s="325">
        <v>1668</v>
      </c>
      <c r="AJ17" s="128"/>
      <c r="AK17" s="128">
        <v>1140.69118527</v>
      </c>
      <c r="AL17" s="133"/>
      <c r="AM17" s="327"/>
      <c r="AN17" s="328">
        <v>0</v>
      </c>
      <c r="AO17" s="329"/>
      <c r="AP17" s="134"/>
      <c r="AQ17" s="139"/>
      <c r="AR17" s="140"/>
      <c r="AS17" s="128"/>
      <c r="AT17" s="141"/>
      <c r="AU17" s="128"/>
      <c r="AV17" s="134"/>
      <c r="AW17" s="142"/>
      <c r="AX17" s="143"/>
      <c r="AY17" s="141"/>
      <c r="AZ17" s="142"/>
      <c r="BA17" s="144"/>
      <c r="BB17" s="128"/>
      <c r="BC17" s="128"/>
      <c r="BD17" s="134"/>
      <c r="BE17" s="142"/>
      <c r="BF17" s="145"/>
      <c r="BG17" s="146"/>
      <c r="BH17" s="325">
        <v>2250</v>
      </c>
      <c r="BI17" s="325">
        <v>1975</v>
      </c>
      <c r="BJ17" s="325">
        <v>185</v>
      </c>
      <c r="BK17" s="134">
        <v>2160</v>
      </c>
      <c r="BL17" s="142">
        <v>0.96</v>
      </c>
      <c r="BM17" s="143">
        <v>1.0946957430019295</v>
      </c>
      <c r="BN17" s="325">
        <v>50</v>
      </c>
      <c r="BO17" s="142">
        <v>2.2222222222222223E-2</v>
      </c>
      <c r="BP17" s="144">
        <v>0.36859497125880714</v>
      </c>
      <c r="BQ17" s="325">
        <v>10</v>
      </c>
      <c r="BR17" s="325">
        <v>0</v>
      </c>
      <c r="BS17" s="134">
        <v>10</v>
      </c>
      <c r="BT17" s="142">
        <v>4.4444444444444444E-3</v>
      </c>
      <c r="BU17" s="145">
        <v>8.0891914246481705E-2</v>
      </c>
      <c r="BV17" s="325">
        <v>25</v>
      </c>
      <c r="BW17" s="147" t="s">
        <v>7</v>
      </c>
      <c r="BX17" s="147"/>
      <c r="BY17" s="148"/>
      <c r="BZ17" s="364"/>
      <c r="CA17"/>
    </row>
    <row r="18" spans="1:79" ht="16.5" thickBot="1" x14ac:dyDescent="0.3">
      <c r="A18" s="206" t="s">
        <v>365</v>
      </c>
      <c r="B18" s="316">
        <v>5410003</v>
      </c>
      <c r="C18" s="149">
        <v>5410003</v>
      </c>
      <c r="D18" s="317">
        <v>1</v>
      </c>
      <c r="E18" s="150"/>
      <c r="F18" s="149"/>
      <c r="G18" s="151"/>
      <c r="H18" s="151"/>
      <c r="I18" s="152"/>
      <c r="J18" s="153" t="s">
        <v>60</v>
      </c>
      <c r="K18" s="318">
        <v>6.29</v>
      </c>
      <c r="L18" s="319">
        <v>629</v>
      </c>
      <c r="M18" s="154">
        <v>6.29</v>
      </c>
      <c r="N18" s="155">
        <v>629</v>
      </c>
      <c r="O18" s="318">
        <v>4969</v>
      </c>
      <c r="P18" s="151">
        <v>4522</v>
      </c>
      <c r="Q18" s="151">
        <v>4522</v>
      </c>
      <c r="R18" s="151">
        <v>4346</v>
      </c>
      <c r="S18" s="156">
        <v>3989</v>
      </c>
      <c r="T18" s="320">
        <v>447</v>
      </c>
      <c r="U18" s="321">
        <v>9.8850066342326404E-2</v>
      </c>
      <c r="V18" s="318">
        <v>790.3</v>
      </c>
      <c r="W18" s="157">
        <v>533</v>
      </c>
      <c r="X18" s="158">
        <v>0.13361744798195035</v>
      </c>
      <c r="Y18" s="159">
        <v>719.4</v>
      </c>
      <c r="Z18" s="318">
        <v>1936</v>
      </c>
      <c r="AA18" s="317">
        <v>1</v>
      </c>
      <c r="AB18" s="160">
        <v>1916</v>
      </c>
      <c r="AC18" s="151">
        <v>1916</v>
      </c>
      <c r="AD18" s="156">
        <v>1821</v>
      </c>
      <c r="AE18" s="320">
        <v>20</v>
      </c>
      <c r="AF18" s="321">
        <v>1.0438413361169102E-2</v>
      </c>
      <c r="AG18" s="151">
        <v>95</v>
      </c>
      <c r="AH18" s="161">
        <v>5.216913783635365E-2</v>
      </c>
      <c r="AI18" s="318">
        <v>1883</v>
      </c>
      <c r="AJ18" s="151">
        <v>1829</v>
      </c>
      <c r="AK18" s="151">
        <v>1829</v>
      </c>
      <c r="AL18" s="156">
        <v>1676</v>
      </c>
      <c r="AM18" s="320">
        <v>54</v>
      </c>
      <c r="AN18" s="321">
        <v>2.9524330235101148E-2</v>
      </c>
      <c r="AO18" s="322">
        <v>2.9936406995230525</v>
      </c>
      <c r="AP18" s="157">
        <v>153</v>
      </c>
      <c r="AQ18" s="162">
        <v>9.1288782816229111E-2</v>
      </c>
      <c r="AR18" s="163">
        <v>2.9077901430842608</v>
      </c>
      <c r="AS18" s="151">
        <v>2135</v>
      </c>
      <c r="AT18" s="164">
        <v>1520</v>
      </c>
      <c r="AU18" s="151">
        <v>160</v>
      </c>
      <c r="AV18" s="157">
        <v>1680</v>
      </c>
      <c r="AW18" s="165">
        <v>0.78688524590163933</v>
      </c>
      <c r="AX18" s="166">
        <v>0.89729159262453229</v>
      </c>
      <c r="AY18" s="164">
        <v>310</v>
      </c>
      <c r="AZ18" s="165">
        <v>0.14519906323185011</v>
      </c>
      <c r="BA18" s="167">
        <v>2.4083840042437279</v>
      </c>
      <c r="BB18" s="151">
        <v>110</v>
      </c>
      <c r="BC18" s="151">
        <v>30</v>
      </c>
      <c r="BD18" s="157">
        <v>140</v>
      </c>
      <c r="BE18" s="165">
        <v>6.5573770491803282E-2</v>
      </c>
      <c r="BF18" s="168">
        <v>1.1934872593743204</v>
      </c>
      <c r="BG18" s="169">
        <v>0</v>
      </c>
      <c r="BH18" s="318">
        <v>2035</v>
      </c>
      <c r="BI18" s="318">
        <v>1350</v>
      </c>
      <c r="BJ18" s="318">
        <v>250</v>
      </c>
      <c r="BK18" s="157">
        <v>1600</v>
      </c>
      <c r="BL18" s="165">
        <v>0.78624078624078619</v>
      </c>
      <c r="BM18" s="166">
        <v>0.89655671007529025</v>
      </c>
      <c r="BN18" s="318">
        <v>265</v>
      </c>
      <c r="BO18" s="165">
        <v>0.13022113022113022</v>
      </c>
      <c r="BP18" s="167">
        <v>2.1599484188016089</v>
      </c>
      <c r="BQ18" s="318">
        <v>120</v>
      </c>
      <c r="BR18" s="318">
        <v>20</v>
      </c>
      <c r="BS18" s="157">
        <v>140</v>
      </c>
      <c r="BT18" s="165">
        <v>6.8796068796068796E-2</v>
      </c>
      <c r="BU18" s="168">
        <v>1.2521352819479969</v>
      </c>
      <c r="BV18" s="318">
        <v>25</v>
      </c>
      <c r="BW18" s="414" t="s">
        <v>6</v>
      </c>
      <c r="BX18" s="170" t="s">
        <v>6</v>
      </c>
      <c r="BY18" s="171" t="s">
        <v>6</v>
      </c>
      <c r="BZ18" s="278"/>
      <c r="CA18"/>
    </row>
    <row r="19" spans="1:79" ht="16.5" thickBot="1" x14ac:dyDescent="0.3">
      <c r="A19" s="204" t="s">
        <v>366</v>
      </c>
      <c r="B19" s="323">
        <v>5410004.0099999998</v>
      </c>
      <c r="C19" s="126">
        <v>5410004.0099999998</v>
      </c>
      <c r="D19" s="324">
        <v>1</v>
      </c>
      <c r="E19" s="127"/>
      <c r="F19" s="126"/>
      <c r="G19" s="128"/>
      <c r="H19" s="128"/>
      <c r="I19" s="129"/>
      <c r="J19" s="130" t="s">
        <v>61</v>
      </c>
      <c r="K19" s="325">
        <v>3.32</v>
      </c>
      <c r="L19" s="326">
        <v>332</v>
      </c>
      <c r="M19" s="131">
        <v>3.33</v>
      </c>
      <c r="N19" s="132">
        <v>333</v>
      </c>
      <c r="O19" s="325">
        <v>6017</v>
      </c>
      <c r="P19" s="128">
        <v>5733</v>
      </c>
      <c r="Q19" s="128">
        <v>5733</v>
      </c>
      <c r="R19" s="128">
        <v>5712</v>
      </c>
      <c r="S19" s="133">
        <v>5812</v>
      </c>
      <c r="T19" s="327">
        <v>284</v>
      </c>
      <c r="U19" s="328">
        <v>4.9537763823478111E-2</v>
      </c>
      <c r="V19" s="325">
        <v>1810.6</v>
      </c>
      <c r="W19" s="134">
        <v>-79</v>
      </c>
      <c r="X19" s="135">
        <v>-1.3592567102546456E-2</v>
      </c>
      <c r="Y19" s="136">
        <v>1723.4</v>
      </c>
      <c r="Z19" s="325">
        <v>2486</v>
      </c>
      <c r="AA19" s="324">
        <v>1</v>
      </c>
      <c r="AB19" s="137">
        <v>2410</v>
      </c>
      <c r="AC19" s="128">
        <v>2410</v>
      </c>
      <c r="AD19" s="133">
        <v>2364</v>
      </c>
      <c r="AE19" s="327">
        <v>76</v>
      </c>
      <c r="AF19" s="328">
        <v>3.1535269709543567E-2</v>
      </c>
      <c r="AG19" s="128">
        <v>46</v>
      </c>
      <c r="AH19" s="138">
        <v>1.94585448392555E-2</v>
      </c>
      <c r="AI19" s="325">
        <v>2413</v>
      </c>
      <c r="AJ19" s="128">
        <v>2340</v>
      </c>
      <c r="AK19" s="128">
        <v>2340</v>
      </c>
      <c r="AL19" s="133">
        <v>2240</v>
      </c>
      <c r="AM19" s="327">
        <v>73</v>
      </c>
      <c r="AN19" s="328">
        <v>3.1196581196581197E-2</v>
      </c>
      <c r="AO19" s="329">
        <v>7.2680722891566267</v>
      </c>
      <c r="AP19" s="134">
        <v>100</v>
      </c>
      <c r="AQ19" s="139">
        <v>4.4642857142857144E-2</v>
      </c>
      <c r="AR19" s="140">
        <v>7.0270270270270272</v>
      </c>
      <c r="AS19" s="128">
        <v>2690</v>
      </c>
      <c r="AT19" s="141">
        <v>2150</v>
      </c>
      <c r="AU19" s="128">
        <v>235</v>
      </c>
      <c r="AV19" s="134">
        <v>2385</v>
      </c>
      <c r="AW19" s="142">
        <v>0.88661710037174724</v>
      </c>
      <c r="AX19" s="143">
        <v>1.0110166306767354</v>
      </c>
      <c r="AY19" s="141">
        <v>215</v>
      </c>
      <c r="AZ19" s="142">
        <v>7.9925650557620811E-2</v>
      </c>
      <c r="BA19" s="144">
        <v>1.3257086791557466</v>
      </c>
      <c r="BB19" s="128">
        <v>65</v>
      </c>
      <c r="BC19" s="128">
        <v>0</v>
      </c>
      <c r="BD19" s="134">
        <v>65</v>
      </c>
      <c r="BE19" s="142">
        <v>2.4163568773234202E-2</v>
      </c>
      <c r="BF19" s="145">
        <v>0.43979339994602046</v>
      </c>
      <c r="BG19" s="146">
        <v>15</v>
      </c>
      <c r="BH19" s="325">
        <v>1925</v>
      </c>
      <c r="BI19" s="325">
        <v>1550</v>
      </c>
      <c r="BJ19" s="325">
        <v>160</v>
      </c>
      <c r="BK19" s="134">
        <v>1710</v>
      </c>
      <c r="BL19" s="142">
        <v>0.88831168831168827</v>
      </c>
      <c r="BM19" s="143">
        <v>1.0129489829725646</v>
      </c>
      <c r="BN19" s="325">
        <v>130</v>
      </c>
      <c r="BO19" s="142">
        <v>6.7532467532467527E-2</v>
      </c>
      <c r="BP19" s="144">
        <v>1.1201457568124786</v>
      </c>
      <c r="BQ19" s="325">
        <v>40</v>
      </c>
      <c r="BR19" s="325">
        <v>0</v>
      </c>
      <c r="BS19" s="134">
        <v>40</v>
      </c>
      <c r="BT19" s="142">
        <v>2.0779220779220779E-2</v>
      </c>
      <c r="BU19" s="145">
        <v>0.37819596271082356</v>
      </c>
      <c r="BV19" s="325">
        <v>40</v>
      </c>
      <c r="BW19" s="148" t="s">
        <v>7</v>
      </c>
      <c r="BX19" s="147" t="s">
        <v>7</v>
      </c>
      <c r="BY19" s="148" t="s">
        <v>7</v>
      </c>
      <c r="BZ19" s="278"/>
      <c r="CA19"/>
    </row>
    <row r="20" spans="1:79" ht="16.5" thickBot="1" x14ac:dyDescent="0.3">
      <c r="A20" s="204" t="s">
        <v>367</v>
      </c>
      <c r="B20" s="323">
        <v>5410004.0199999996</v>
      </c>
      <c r="C20" s="126">
        <v>5410004.0199999996</v>
      </c>
      <c r="D20" s="324">
        <v>1</v>
      </c>
      <c r="E20" s="127"/>
      <c r="F20" s="126"/>
      <c r="G20" s="128"/>
      <c r="H20" s="128"/>
      <c r="I20" s="129"/>
      <c r="J20" s="130" t="s">
        <v>62</v>
      </c>
      <c r="K20" s="325">
        <v>2.84</v>
      </c>
      <c r="L20" s="326">
        <v>284</v>
      </c>
      <c r="M20" s="131">
        <v>2.84</v>
      </c>
      <c r="N20" s="132">
        <v>284</v>
      </c>
      <c r="O20" s="325">
        <v>7586</v>
      </c>
      <c r="P20" s="128">
        <v>7251</v>
      </c>
      <c r="Q20" s="128">
        <v>7251</v>
      </c>
      <c r="R20" s="128">
        <v>7252</v>
      </c>
      <c r="S20" s="133">
        <v>7282</v>
      </c>
      <c r="T20" s="327">
        <v>335</v>
      </c>
      <c r="U20" s="328">
        <v>4.620052406564612E-2</v>
      </c>
      <c r="V20" s="325">
        <v>2672</v>
      </c>
      <c r="W20" s="134">
        <v>-31</v>
      </c>
      <c r="X20" s="135">
        <v>-4.257072232903049E-3</v>
      </c>
      <c r="Y20" s="136">
        <v>2551.8000000000002</v>
      </c>
      <c r="Z20" s="325">
        <v>3097</v>
      </c>
      <c r="AA20" s="324">
        <v>1</v>
      </c>
      <c r="AB20" s="137">
        <v>2895</v>
      </c>
      <c r="AC20" s="128">
        <v>2895</v>
      </c>
      <c r="AD20" s="133">
        <v>2771</v>
      </c>
      <c r="AE20" s="327">
        <v>202</v>
      </c>
      <c r="AF20" s="328">
        <v>6.9775474956822112E-2</v>
      </c>
      <c r="AG20" s="128">
        <v>124</v>
      </c>
      <c r="AH20" s="138">
        <v>4.474918801876579E-2</v>
      </c>
      <c r="AI20" s="325">
        <v>2927</v>
      </c>
      <c r="AJ20" s="128">
        <v>2802</v>
      </c>
      <c r="AK20" s="128">
        <v>2802</v>
      </c>
      <c r="AL20" s="133">
        <v>2677</v>
      </c>
      <c r="AM20" s="327">
        <v>125</v>
      </c>
      <c r="AN20" s="328">
        <v>4.4610992148465381E-2</v>
      </c>
      <c r="AO20" s="329">
        <v>10.306338028169014</v>
      </c>
      <c r="AP20" s="134">
        <v>125</v>
      </c>
      <c r="AQ20" s="139">
        <v>4.6694060515502428E-2</v>
      </c>
      <c r="AR20" s="140">
        <v>9.8661971830985919</v>
      </c>
      <c r="AS20" s="128">
        <v>3130</v>
      </c>
      <c r="AT20" s="141">
        <v>2420</v>
      </c>
      <c r="AU20" s="128">
        <v>250</v>
      </c>
      <c r="AV20" s="134">
        <v>2670</v>
      </c>
      <c r="AW20" s="142">
        <v>0.85303514376996803</v>
      </c>
      <c r="AX20" s="143">
        <v>0.97272285470419051</v>
      </c>
      <c r="AY20" s="141">
        <v>320</v>
      </c>
      <c r="AZ20" s="142">
        <v>0.10223642172523961</v>
      </c>
      <c r="BA20" s="144">
        <v>1.695772391733809</v>
      </c>
      <c r="BB20" s="128">
        <v>100</v>
      </c>
      <c r="BC20" s="128">
        <v>25</v>
      </c>
      <c r="BD20" s="134">
        <v>125</v>
      </c>
      <c r="BE20" s="142">
        <v>3.9936102236421724E-2</v>
      </c>
      <c r="BF20" s="145">
        <v>0.72686424542565431</v>
      </c>
      <c r="BG20" s="146">
        <v>15</v>
      </c>
      <c r="BH20" s="325">
        <v>2640</v>
      </c>
      <c r="BI20" s="325">
        <v>2105</v>
      </c>
      <c r="BJ20" s="325">
        <v>265</v>
      </c>
      <c r="BK20" s="134">
        <v>2370</v>
      </c>
      <c r="BL20" s="142">
        <v>0.89772727272727271</v>
      </c>
      <c r="BM20" s="143">
        <v>1.0236856498242475</v>
      </c>
      <c r="BN20" s="325">
        <v>165</v>
      </c>
      <c r="BO20" s="142">
        <v>6.25E-2</v>
      </c>
      <c r="BP20" s="144">
        <v>1.036673356665395</v>
      </c>
      <c r="BQ20" s="325">
        <v>65</v>
      </c>
      <c r="BR20" s="325">
        <v>0</v>
      </c>
      <c r="BS20" s="134">
        <v>65</v>
      </c>
      <c r="BT20" s="142">
        <v>2.462121212121212E-2</v>
      </c>
      <c r="BU20" s="145">
        <v>0.44812282039954354</v>
      </c>
      <c r="BV20" s="325">
        <v>40</v>
      </c>
      <c r="BW20" s="147" t="s">
        <v>7</v>
      </c>
      <c r="BX20" s="170" t="s">
        <v>6</v>
      </c>
      <c r="BY20" s="148" t="s">
        <v>7</v>
      </c>
      <c r="BZ20" s="278" t="s">
        <v>165</v>
      </c>
      <c r="CA20"/>
    </row>
    <row r="21" spans="1:79" ht="16.5" thickBot="1" x14ac:dyDescent="0.3">
      <c r="A21" s="204" t="s">
        <v>368</v>
      </c>
      <c r="B21" s="323">
        <v>5410005.0099999998</v>
      </c>
      <c r="C21" s="126">
        <v>5410005</v>
      </c>
      <c r="D21" s="324">
        <v>0.37760911000000003</v>
      </c>
      <c r="E21" s="127"/>
      <c r="F21" s="126"/>
      <c r="G21" s="128"/>
      <c r="H21" s="128"/>
      <c r="I21" s="129"/>
      <c r="J21" s="130" t="s">
        <v>63</v>
      </c>
      <c r="K21" s="325">
        <v>0.9</v>
      </c>
      <c r="L21" s="326">
        <v>90</v>
      </c>
      <c r="M21" s="131">
        <v>1.5</v>
      </c>
      <c r="N21" s="132">
        <v>150</v>
      </c>
      <c r="O21" s="325">
        <v>3104</v>
      </c>
      <c r="P21" s="128">
        <v>7762</v>
      </c>
      <c r="Q21" s="128">
        <v>2931.0019118200003</v>
      </c>
      <c r="R21" s="128">
        <v>7323</v>
      </c>
      <c r="S21" s="133">
        <v>7379</v>
      </c>
      <c r="T21" s="327">
        <v>172.99808817999974</v>
      </c>
      <c r="U21" s="328">
        <v>5.9023533039109108E-2</v>
      </c>
      <c r="V21" s="325">
        <v>3440.5</v>
      </c>
      <c r="W21" s="134">
        <v>383</v>
      </c>
      <c r="X21" s="135">
        <v>5.1904052039571755E-2</v>
      </c>
      <c r="Y21" s="136">
        <v>5182.3</v>
      </c>
      <c r="Z21" s="325">
        <v>1458</v>
      </c>
      <c r="AA21" s="324">
        <v>0.41581887000000001</v>
      </c>
      <c r="AB21" s="137">
        <v>3439</v>
      </c>
      <c r="AC21" s="128">
        <v>1430.00109393</v>
      </c>
      <c r="AD21" s="133">
        <v>3379</v>
      </c>
      <c r="AE21" s="327">
        <v>27.998906069999975</v>
      </c>
      <c r="AF21" s="328">
        <v>1.9579639616255112E-2</v>
      </c>
      <c r="AG21" s="128">
        <v>60</v>
      </c>
      <c r="AH21" s="138">
        <v>1.7756732761171946E-2</v>
      </c>
      <c r="AI21" s="325">
        <v>1400</v>
      </c>
      <c r="AJ21" s="128">
        <v>3321</v>
      </c>
      <c r="AK21" s="128">
        <v>1380.9344672699999</v>
      </c>
      <c r="AL21" s="133">
        <v>3212</v>
      </c>
      <c r="AM21" s="327">
        <v>-1921</v>
      </c>
      <c r="AN21" s="328">
        <v>-1.3910870106658049</v>
      </c>
      <c r="AO21" s="329">
        <v>15.555555555555555</v>
      </c>
      <c r="AP21" s="134">
        <v>109</v>
      </c>
      <c r="AQ21" s="139">
        <v>3.3935242839352425E-2</v>
      </c>
      <c r="AR21" s="140">
        <v>22.14</v>
      </c>
      <c r="AS21" s="128">
        <v>3470</v>
      </c>
      <c r="AT21" s="141">
        <v>2340</v>
      </c>
      <c r="AU21" s="128">
        <v>275</v>
      </c>
      <c r="AV21" s="134">
        <v>2615</v>
      </c>
      <c r="AW21" s="142">
        <v>0.75360230547550433</v>
      </c>
      <c r="AX21" s="143">
        <v>0.85933878720882728</v>
      </c>
      <c r="AY21" s="141">
        <v>595</v>
      </c>
      <c r="AZ21" s="142">
        <v>0.17146974063400577</v>
      </c>
      <c r="BA21" s="144">
        <v>2.8441297854335912</v>
      </c>
      <c r="BB21" s="128">
        <v>220</v>
      </c>
      <c r="BC21" s="128">
        <v>30</v>
      </c>
      <c r="BD21" s="134">
        <v>250</v>
      </c>
      <c r="BE21" s="142">
        <v>7.2046109510086456E-2</v>
      </c>
      <c r="BF21" s="145">
        <v>1.3112882352635724</v>
      </c>
      <c r="BG21" s="146">
        <v>15</v>
      </c>
      <c r="BH21" s="325">
        <v>1195</v>
      </c>
      <c r="BI21" s="325">
        <v>910</v>
      </c>
      <c r="BJ21" s="325">
        <v>150</v>
      </c>
      <c r="BK21" s="134">
        <v>1060</v>
      </c>
      <c r="BL21" s="142">
        <v>0.88702928870292885</v>
      </c>
      <c r="BM21" s="143">
        <v>1.0114866523553392</v>
      </c>
      <c r="BN21" s="325">
        <v>80</v>
      </c>
      <c r="BO21" s="142">
        <v>6.6945606694560664E-2</v>
      </c>
      <c r="BP21" s="144">
        <v>1.1104116288968247</v>
      </c>
      <c r="BQ21" s="325">
        <v>20</v>
      </c>
      <c r="BR21" s="325">
        <v>10</v>
      </c>
      <c r="BS21" s="134">
        <v>30</v>
      </c>
      <c r="BT21" s="142">
        <v>2.5104602510460251E-2</v>
      </c>
      <c r="BU21" s="145">
        <v>0.45692085453033598</v>
      </c>
      <c r="BV21" s="325">
        <v>30</v>
      </c>
      <c r="BW21" s="147" t="s">
        <v>7</v>
      </c>
      <c r="BX21" s="170" t="s">
        <v>6</v>
      </c>
      <c r="BY21" s="171" t="s">
        <v>6</v>
      </c>
      <c r="BZ21" s="278" t="s">
        <v>331</v>
      </c>
      <c r="CA21"/>
    </row>
    <row r="22" spans="1:79" ht="16.5" thickBot="1" x14ac:dyDescent="0.3">
      <c r="A22" s="206" t="s">
        <v>369</v>
      </c>
      <c r="B22" s="316">
        <v>5410005.0199999996</v>
      </c>
      <c r="C22" s="149"/>
      <c r="D22" s="317">
        <v>0.62239089000000003</v>
      </c>
      <c r="E22" s="150"/>
      <c r="F22" s="149"/>
      <c r="G22" s="151"/>
      <c r="H22" s="151"/>
      <c r="I22" s="152"/>
      <c r="J22" s="153"/>
      <c r="K22" s="318">
        <v>0.6</v>
      </c>
      <c r="L22" s="319">
        <v>60</v>
      </c>
      <c r="M22" s="154"/>
      <c r="N22" s="155"/>
      <c r="O22" s="318">
        <v>5104</v>
      </c>
      <c r="P22" s="151"/>
      <c r="Q22" s="151">
        <v>4830.9980881800002</v>
      </c>
      <c r="R22" s="151"/>
      <c r="S22" s="156"/>
      <c r="T22" s="320">
        <v>273.0019118199998</v>
      </c>
      <c r="U22" s="321">
        <v>5.6510457432792906E-2</v>
      </c>
      <c r="V22" s="318">
        <v>8568.1</v>
      </c>
      <c r="W22" s="157"/>
      <c r="X22" s="158"/>
      <c r="Y22" s="159"/>
      <c r="Z22" s="318">
        <v>2016</v>
      </c>
      <c r="AA22" s="317">
        <v>0.58418113000000005</v>
      </c>
      <c r="AB22" s="160"/>
      <c r="AC22" s="151">
        <v>2008.9989060700002</v>
      </c>
      <c r="AD22" s="156"/>
      <c r="AE22" s="320">
        <v>7.0010939299997972</v>
      </c>
      <c r="AF22" s="321">
        <v>3.4848669697363469E-3</v>
      </c>
      <c r="AG22" s="151"/>
      <c r="AH22" s="161"/>
      <c r="AI22" s="318">
        <v>1970</v>
      </c>
      <c r="AJ22" s="151"/>
      <c r="AK22" s="151">
        <v>1940.0655327300001</v>
      </c>
      <c r="AL22" s="156"/>
      <c r="AM22" s="320"/>
      <c r="AN22" s="321">
        <v>0</v>
      </c>
      <c r="AO22" s="322"/>
      <c r="AP22" s="157"/>
      <c r="AQ22" s="162"/>
      <c r="AR22" s="163"/>
      <c r="AS22" s="151"/>
      <c r="AT22" s="164"/>
      <c r="AU22" s="151"/>
      <c r="AV22" s="157"/>
      <c r="AW22" s="165"/>
      <c r="AX22" s="166"/>
      <c r="AY22" s="164"/>
      <c r="AZ22" s="165"/>
      <c r="BA22" s="167"/>
      <c r="BB22" s="151"/>
      <c r="BC22" s="151"/>
      <c r="BD22" s="157"/>
      <c r="BE22" s="165"/>
      <c r="BF22" s="168"/>
      <c r="BG22" s="169"/>
      <c r="BH22" s="318">
        <v>1820</v>
      </c>
      <c r="BI22" s="318">
        <v>1185</v>
      </c>
      <c r="BJ22" s="318">
        <v>180</v>
      </c>
      <c r="BK22" s="157">
        <v>1365</v>
      </c>
      <c r="BL22" s="165">
        <v>0.75</v>
      </c>
      <c r="BM22" s="166">
        <v>0.85523104922025739</v>
      </c>
      <c r="BN22" s="318">
        <v>345</v>
      </c>
      <c r="BO22" s="165">
        <v>0.18956043956043955</v>
      </c>
      <c r="BP22" s="167">
        <v>3.1441961147214177</v>
      </c>
      <c r="BQ22" s="318">
        <v>85</v>
      </c>
      <c r="BR22" s="318">
        <v>10</v>
      </c>
      <c r="BS22" s="157">
        <v>95</v>
      </c>
      <c r="BT22" s="165">
        <v>5.21978021978022E-2</v>
      </c>
      <c r="BU22" s="168">
        <v>0.95003553132887175</v>
      </c>
      <c r="BV22" s="318">
        <v>15</v>
      </c>
      <c r="BW22" s="170" t="s">
        <v>6</v>
      </c>
      <c r="BX22" s="170"/>
      <c r="BY22" s="171"/>
      <c r="BZ22" s="278"/>
      <c r="CA22"/>
    </row>
    <row r="23" spans="1:79" ht="16.5" thickBot="1" x14ac:dyDescent="0.3">
      <c r="A23" s="204" t="s">
        <v>171</v>
      </c>
      <c r="B23" s="323">
        <v>5410006</v>
      </c>
      <c r="C23" s="126">
        <v>5410006</v>
      </c>
      <c r="D23" s="324">
        <v>1</v>
      </c>
      <c r="E23" s="127"/>
      <c r="F23" s="126"/>
      <c r="G23" s="128"/>
      <c r="H23" s="128"/>
      <c r="I23" s="129"/>
      <c r="J23" s="130" t="s">
        <v>64</v>
      </c>
      <c r="K23" s="325">
        <v>1.18</v>
      </c>
      <c r="L23" s="326">
        <v>118</v>
      </c>
      <c r="M23" s="131">
        <v>1.18</v>
      </c>
      <c r="N23" s="132">
        <v>118</v>
      </c>
      <c r="O23" s="325">
        <v>1276</v>
      </c>
      <c r="P23" s="128">
        <v>1255</v>
      </c>
      <c r="Q23" s="128">
        <v>1255</v>
      </c>
      <c r="R23" s="128">
        <v>1274</v>
      </c>
      <c r="S23" s="133">
        <v>1183</v>
      </c>
      <c r="T23" s="327">
        <v>21</v>
      </c>
      <c r="U23" s="328">
        <v>1.6733067729083666E-2</v>
      </c>
      <c r="V23" s="325">
        <v>1082.3</v>
      </c>
      <c r="W23" s="134">
        <v>72</v>
      </c>
      <c r="X23" s="135">
        <v>6.0862214708368556E-2</v>
      </c>
      <c r="Y23" s="136">
        <v>1062.5999999999999</v>
      </c>
      <c r="Z23" s="325">
        <v>625</v>
      </c>
      <c r="AA23" s="324">
        <v>1</v>
      </c>
      <c r="AB23" s="137">
        <v>612</v>
      </c>
      <c r="AC23" s="128">
        <v>612</v>
      </c>
      <c r="AD23" s="133">
        <v>597</v>
      </c>
      <c r="AE23" s="327">
        <v>13</v>
      </c>
      <c r="AF23" s="328">
        <v>2.1241830065359478E-2</v>
      </c>
      <c r="AG23" s="128">
        <v>15</v>
      </c>
      <c r="AH23" s="138">
        <v>2.5125628140703519E-2</v>
      </c>
      <c r="AI23" s="325">
        <v>601</v>
      </c>
      <c r="AJ23" s="128">
        <v>587</v>
      </c>
      <c r="AK23" s="128">
        <v>587</v>
      </c>
      <c r="AL23" s="133">
        <v>576</v>
      </c>
      <c r="AM23" s="327">
        <v>14</v>
      </c>
      <c r="AN23" s="328">
        <v>2.385008517887564E-2</v>
      </c>
      <c r="AO23" s="329">
        <v>5.093220338983051</v>
      </c>
      <c r="AP23" s="134">
        <v>11</v>
      </c>
      <c r="AQ23" s="139">
        <v>1.9097222222222224E-2</v>
      </c>
      <c r="AR23" s="140">
        <v>4.9745762711864403</v>
      </c>
      <c r="AS23" s="128">
        <v>720</v>
      </c>
      <c r="AT23" s="141">
        <v>580</v>
      </c>
      <c r="AU23" s="128">
        <v>55</v>
      </c>
      <c r="AV23" s="134">
        <v>635</v>
      </c>
      <c r="AW23" s="142">
        <v>0.88194444444444442</v>
      </c>
      <c r="AX23" s="143">
        <v>1.0056883634349323</v>
      </c>
      <c r="AY23" s="141">
        <v>35</v>
      </c>
      <c r="AZ23" s="142">
        <v>4.8611111111111112E-2</v>
      </c>
      <c r="BA23" s="144">
        <v>0.80630149962864051</v>
      </c>
      <c r="BB23" s="128">
        <v>25</v>
      </c>
      <c r="BC23" s="128">
        <v>25</v>
      </c>
      <c r="BD23" s="134">
        <v>50</v>
      </c>
      <c r="BE23" s="142">
        <v>6.9444444444444448E-2</v>
      </c>
      <c r="BF23" s="145">
        <v>1.2639361601012769</v>
      </c>
      <c r="BG23" s="146">
        <v>0</v>
      </c>
      <c r="BH23" s="325">
        <v>450</v>
      </c>
      <c r="BI23" s="325">
        <v>385</v>
      </c>
      <c r="BJ23" s="325">
        <v>40</v>
      </c>
      <c r="BK23" s="134">
        <v>425</v>
      </c>
      <c r="BL23" s="142">
        <v>0.94444444444444442</v>
      </c>
      <c r="BM23" s="143">
        <v>1.0769576175366204</v>
      </c>
      <c r="BN23" s="325">
        <v>20</v>
      </c>
      <c r="BO23" s="142">
        <v>4.4444444444444446E-2</v>
      </c>
      <c r="BP23" s="144">
        <v>0.73718994251761427</v>
      </c>
      <c r="BQ23" s="325">
        <v>0</v>
      </c>
      <c r="BR23" s="325">
        <v>0</v>
      </c>
      <c r="BS23" s="134">
        <v>0</v>
      </c>
      <c r="BT23" s="142">
        <v>0</v>
      </c>
      <c r="BU23" s="145">
        <v>0</v>
      </c>
      <c r="BV23" s="325">
        <v>0</v>
      </c>
      <c r="BW23" s="147" t="s">
        <v>7</v>
      </c>
      <c r="BX23" s="147" t="s">
        <v>7</v>
      </c>
      <c r="BY23" s="171" t="s">
        <v>6</v>
      </c>
      <c r="BZ23" s="278" t="s">
        <v>172</v>
      </c>
      <c r="CA23"/>
    </row>
    <row r="24" spans="1:79" ht="16.5" thickBot="1" x14ac:dyDescent="0.3">
      <c r="A24" s="206" t="s">
        <v>370</v>
      </c>
      <c r="B24" s="316">
        <v>5410007</v>
      </c>
      <c r="C24" s="149">
        <v>5410007</v>
      </c>
      <c r="D24" s="317">
        <v>1</v>
      </c>
      <c r="E24" s="150"/>
      <c r="F24" s="149"/>
      <c r="G24" s="151"/>
      <c r="H24" s="151"/>
      <c r="I24" s="152"/>
      <c r="J24" s="153" t="s">
        <v>65</v>
      </c>
      <c r="K24" s="318">
        <v>2.38</v>
      </c>
      <c r="L24" s="319">
        <v>238</v>
      </c>
      <c r="M24" s="154">
        <v>2.37</v>
      </c>
      <c r="N24" s="155">
        <v>237</v>
      </c>
      <c r="O24" s="318">
        <v>7864</v>
      </c>
      <c r="P24" s="151">
        <v>7310</v>
      </c>
      <c r="Q24" s="151">
        <v>7310</v>
      </c>
      <c r="R24" s="151">
        <v>7218</v>
      </c>
      <c r="S24" s="156">
        <v>7195</v>
      </c>
      <c r="T24" s="320">
        <v>554</v>
      </c>
      <c r="U24" s="321">
        <v>7.5786593707250341E-2</v>
      </c>
      <c r="V24" s="318">
        <v>3304.5</v>
      </c>
      <c r="W24" s="157">
        <v>115</v>
      </c>
      <c r="X24" s="158">
        <v>1.5983321751216122E-2</v>
      </c>
      <c r="Y24" s="159">
        <v>3082.7</v>
      </c>
      <c r="Z24" s="318">
        <v>3820</v>
      </c>
      <c r="AA24" s="317">
        <v>1</v>
      </c>
      <c r="AB24" s="160">
        <v>3576</v>
      </c>
      <c r="AC24" s="151">
        <v>3576</v>
      </c>
      <c r="AD24" s="156">
        <v>3417</v>
      </c>
      <c r="AE24" s="320">
        <v>244</v>
      </c>
      <c r="AF24" s="321">
        <v>6.8232662192393739E-2</v>
      </c>
      <c r="AG24" s="151">
        <v>159</v>
      </c>
      <c r="AH24" s="161">
        <v>4.6532045654082525E-2</v>
      </c>
      <c r="AI24" s="318">
        <v>3663</v>
      </c>
      <c r="AJ24" s="151">
        <v>3438</v>
      </c>
      <c r="AK24" s="151">
        <v>3438</v>
      </c>
      <c r="AL24" s="156">
        <v>3270</v>
      </c>
      <c r="AM24" s="320">
        <v>225</v>
      </c>
      <c r="AN24" s="321">
        <v>6.5445026178010471E-2</v>
      </c>
      <c r="AO24" s="322">
        <v>15.390756302521009</v>
      </c>
      <c r="AP24" s="157">
        <v>168</v>
      </c>
      <c r="AQ24" s="162">
        <v>5.1376146788990829E-2</v>
      </c>
      <c r="AR24" s="163">
        <v>14.50632911392405</v>
      </c>
      <c r="AS24" s="151">
        <v>3580</v>
      </c>
      <c r="AT24" s="164">
        <v>2705</v>
      </c>
      <c r="AU24" s="151">
        <v>285</v>
      </c>
      <c r="AV24" s="157">
        <v>2990</v>
      </c>
      <c r="AW24" s="165">
        <v>0.83519553072625696</v>
      </c>
      <c r="AX24" s="166">
        <v>0.9523802000627819</v>
      </c>
      <c r="AY24" s="164">
        <v>325</v>
      </c>
      <c r="AZ24" s="165">
        <v>9.0782122905027934E-2</v>
      </c>
      <c r="BA24" s="167">
        <v>1.5057825292346518</v>
      </c>
      <c r="BB24" s="151">
        <v>190</v>
      </c>
      <c r="BC24" s="151">
        <v>55</v>
      </c>
      <c r="BD24" s="157">
        <v>245</v>
      </c>
      <c r="BE24" s="165">
        <v>6.8435754189944131E-2</v>
      </c>
      <c r="BF24" s="168">
        <v>1.2455773108484089</v>
      </c>
      <c r="BG24" s="169">
        <v>25</v>
      </c>
      <c r="BH24" s="318">
        <v>2990</v>
      </c>
      <c r="BI24" s="318">
        <v>2305</v>
      </c>
      <c r="BJ24" s="318">
        <v>305</v>
      </c>
      <c r="BK24" s="157">
        <v>2610</v>
      </c>
      <c r="BL24" s="165">
        <v>0.87290969899665549</v>
      </c>
      <c r="BM24" s="166">
        <v>0.99538597032993159</v>
      </c>
      <c r="BN24" s="318">
        <v>240</v>
      </c>
      <c r="BO24" s="165">
        <v>8.0267558528428096E-2</v>
      </c>
      <c r="BP24" s="167">
        <v>1.3313798292960257</v>
      </c>
      <c r="BQ24" s="318">
        <v>75</v>
      </c>
      <c r="BR24" s="318">
        <v>25</v>
      </c>
      <c r="BS24" s="157">
        <v>100</v>
      </c>
      <c r="BT24" s="165">
        <v>3.3444816053511704E-2</v>
      </c>
      <c r="BU24" s="168">
        <v>0.6087184182427553</v>
      </c>
      <c r="BV24" s="318">
        <v>45</v>
      </c>
      <c r="BW24" s="414" t="s">
        <v>6</v>
      </c>
      <c r="BX24" s="170" t="s">
        <v>6</v>
      </c>
      <c r="BY24" s="171" t="s">
        <v>6</v>
      </c>
      <c r="BZ24" s="278" t="s">
        <v>339</v>
      </c>
      <c r="CA24"/>
    </row>
    <row r="25" spans="1:79" ht="16.5" thickBot="1" x14ac:dyDescent="0.3">
      <c r="A25" s="204" t="s">
        <v>371</v>
      </c>
      <c r="B25" s="323">
        <v>5410008.0099999998</v>
      </c>
      <c r="C25" s="126">
        <v>5410008.0099999998</v>
      </c>
      <c r="D25" s="324">
        <v>1</v>
      </c>
      <c r="E25" s="127"/>
      <c r="F25" s="126"/>
      <c r="G25" s="128"/>
      <c r="H25" s="128"/>
      <c r="I25" s="129"/>
      <c r="J25" s="130" t="s">
        <v>66</v>
      </c>
      <c r="K25" s="325">
        <v>2.23</v>
      </c>
      <c r="L25" s="326">
        <v>223</v>
      </c>
      <c r="M25" s="131">
        <v>2.23</v>
      </c>
      <c r="N25" s="132">
        <v>223</v>
      </c>
      <c r="O25" s="325">
        <v>5346</v>
      </c>
      <c r="P25" s="128">
        <v>5181</v>
      </c>
      <c r="Q25" s="128">
        <v>5181</v>
      </c>
      <c r="R25" s="128">
        <v>5187</v>
      </c>
      <c r="S25" s="133">
        <v>5321</v>
      </c>
      <c r="T25" s="327">
        <v>165</v>
      </c>
      <c r="U25" s="328">
        <v>3.1847133757961783E-2</v>
      </c>
      <c r="V25" s="325">
        <v>2395.4</v>
      </c>
      <c r="W25" s="134">
        <v>-140</v>
      </c>
      <c r="X25" s="135">
        <v>-2.6310843826348431E-2</v>
      </c>
      <c r="Y25" s="136">
        <v>2321.5</v>
      </c>
      <c r="Z25" s="325">
        <v>2164</v>
      </c>
      <c r="AA25" s="324">
        <v>1</v>
      </c>
      <c r="AB25" s="137">
        <v>2140</v>
      </c>
      <c r="AC25" s="128">
        <v>2140</v>
      </c>
      <c r="AD25" s="133">
        <v>2105</v>
      </c>
      <c r="AE25" s="327">
        <v>24</v>
      </c>
      <c r="AF25" s="328">
        <v>1.1214953271028037E-2</v>
      </c>
      <c r="AG25" s="128">
        <v>35</v>
      </c>
      <c r="AH25" s="138">
        <v>1.66270783847981E-2</v>
      </c>
      <c r="AI25" s="325">
        <v>2119</v>
      </c>
      <c r="AJ25" s="128">
        <v>2117</v>
      </c>
      <c r="AK25" s="128">
        <v>2117</v>
      </c>
      <c r="AL25" s="133">
        <v>2075</v>
      </c>
      <c r="AM25" s="327">
        <v>2</v>
      </c>
      <c r="AN25" s="328">
        <v>9.4473311289560704E-4</v>
      </c>
      <c r="AO25" s="329">
        <v>9.5022421524663674</v>
      </c>
      <c r="AP25" s="134">
        <v>42</v>
      </c>
      <c r="AQ25" s="139">
        <v>2.0240963855421686E-2</v>
      </c>
      <c r="AR25" s="140">
        <v>9.4932735426008961</v>
      </c>
      <c r="AS25" s="128">
        <v>2435</v>
      </c>
      <c r="AT25" s="141">
        <v>1940</v>
      </c>
      <c r="AU25" s="128">
        <v>195</v>
      </c>
      <c r="AV25" s="134">
        <v>2135</v>
      </c>
      <c r="AW25" s="142">
        <v>0.87679671457905539</v>
      </c>
      <c r="AX25" s="143">
        <v>0.99981836554976011</v>
      </c>
      <c r="AY25" s="141">
        <v>210</v>
      </c>
      <c r="AZ25" s="142">
        <v>8.6242299794661192E-2</v>
      </c>
      <c r="BA25" s="144">
        <v>1.4304815106347955</v>
      </c>
      <c r="BB25" s="128">
        <v>50</v>
      </c>
      <c r="BC25" s="128">
        <v>30</v>
      </c>
      <c r="BD25" s="134">
        <v>80</v>
      </c>
      <c r="BE25" s="142">
        <v>3.2854209445585217E-2</v>
      </c>
      <c r="BF25" s="145">
        <v>0.5979689759493515</v>
      </c>
      <c r="BG25" s="146">
        <v>15</v>
      </c>
      <c r="BH25" s="325">
        <v>1710</v>
      </c>
      <c r="BI25" s="325">
        <v>1415</v>
      </c>
      <c r="BJ25" s="325">
        <v>95</v>
      </c>
      <c r="BK25" s="134">
        <v>1510</v>
      </c>
      <c r="BL25" s="142">
        <v>0.88304093567251463</v>
      </c>
      <c r="BM25" s="143">
        <v>1.0069387012261899</v>
      </c>
      <c r="BN25" s="325">
        <v>70</v>
      </c>
      <c r="BO25" s="142">
        <v>4.0935672514619881E-2</v>
      </c>
      <c r="BP25" s="144">
        <v>0.67899073652938147</v>
      </c>
      <c r="BQ25" s="325">
        <v>60</v>
      </c>
      <c r="BR25" s="325">
        <v>15</v>
      </c>
      <c r="BS25" s="134">
        <v>75</v>
      </c>
      <c r="BT25" s="142">
        <v>4.3859649122807015E-2</v>
      </c>
      <c r="BU25" s="145">
        <v>0.79827546953764839</v>
      </c>
      <c r="BV25" s="325">
        <v>55</v>
      </c>
      <c r="BW25" s="410" t="s">
        <v>7</v>
      </c>
      <c r="BX25" s="147" t="s">
        <v>7</v>
      </c>
      <c r="BY25" s="148" t="s">
        <v>7</v>
      </c>
      <c r="BZ25" s="278"/>
      <c r="CA25"/>
    </row>
    <row r="26" spans="1:79" ht="16.5" thickBot="1" x14ac:dyDescent="0.3">
      <c r="A26" s="204" t="s">
        <v>372</v>
      </c>
      <c r="B26" s="323">
        <v>5410008.0199999996</v>
      </c>
      <c r="C26" s="126">
        <v>5410008.0199999996</v>
      </c>
      <c r="D26" s="324">
        <v>1</v>
      </c>
      <c r="E26" s="127"/>
      <c r="F26" s="126"/>
      <c r="G26" s="128"/>
      <c r="H26" s="128"/>
      <c r="I26" s="129"/>
      <c r="J26" s="130" t="s">
        <v>67</v>
      </c>
      <c r="K26" s="325">
        <v>1.22</v>
      </c>
      <c r="L26" s="326">
        <v>122</v>
      </c>
      <c r="M26" s="131">
        <v>1.22</v>
      </c>
      <c r="N26" s="132">
        <v>122</v>
      </c>
      <c r="O26" s="325">
        <v>3392</v>
      </c>
      <c r="P26" s="128">
        <v>3342</v>
      </c>
      <c r="Q26" s="128">
        <v>3342</v>
      </c>
      <c r="R26" s="128">
        <v>3284</v>
      </c>
      <c r="S26" s="133">
        <v>3439</v>
      </c>
      <c r="T26" s="327">
        <v>50</v>
      </c>
      <c r="U26" s="328">
        <v>1.4961101137043686E-2</v>
      </c>
      <c r="V26" s="325">
        <v>2784</v>
      </c>
      <c r="W26" s="134">
        <v>-97</v>
      </c>
      <c r="X26" s="135">
        <v>-2.8205873800523407E-2</v>
      </c>
      <c r="Y26" s="136">
        <v>2743.2</v>
      </c>
      <c r="Z26" s="325">
        <v>1240</v>
      </c>
      <c r="AA26" s="324">
        <v>1</v>
      </c>
      <c r="AB26" s="137">
        <v>1235</v>
      </c>
      <c r="AC26" s="128">
        <v>1235</v>
      </c>
      <c r="AD26" s="133">
        <v>1221</v>
      </c>
      <c r="AE26" s="327">
        <v>5</v>
      </c>
      <c r="AF26" s="328">
        <v>4.048582995951417E-3</v>
      </c>
      <c r="AG26" s="128">
        <v>14</v>
      </c>
      <c r="AH26" s="138">
        <v>1.1466011466011465E-2</v>
      </c>
      <c r="AI26" s="325">
        <v>1224</v>
      </c>
      <c r="AJ26" s="128">
        <v>1228</v>
      </c>
      <c r="AK26" s="128">
        <v>1228</v>
      </c>
      <c r="AL26" s="133">
        <v>1210</v>
      </c>
      <c r="AM26" s="327">
        <v>-4</v>
      </c>
      <c r="AN26" s="328">
        <v>-3.2573289902280132E-3</v>
      </c>
      <c r="AO26" s="329">
        <v>10.032786885245901</v>
      </c>
      <c r="AP26" s="134">
        <v>18</v>
      </c>
      <c r="AQ26" s="139">
        <v>1.487603305785124E-2</v>
      </c>
      <c r="AR26" s="140">
        <v>10.065573770491802</v>
      </c>
      <c r="AS26" s="128">
        <v>1535</v>
      </c>
      <c r="AT26" s="141">
        <v>1265</v>
      </c>
      <c r="AU26" s="128">
        <v>105</v>
      </c>
      <c r="AV26" s="134">
        <v>1370</v>
      </c>
      <c r="AW26" s="142">
        <v>0.89250814332247552</v>
      </c>
      <c r="AX26" s="143">
        <v>1.0177342344684062</v>
      </c>
      <c r="AY26" s="141">
        <v>115</v>
      </c>
      <c r="AZ26" s="142">
        <v>7.4918566775244305E-2</v>
      </c>
      <c r="BA26" s="144">
        <v>1.2426573135272487</v>
      </c>
      <c r="BB26" s="128">
        <v>30</v>
      </c>
      <c r="BC26" s="128">
        <v>0</v>
      </c>
      <c r="BD26" s="134">
        <v>30</v>
      </c>
      <c r="BE26" s="142">
        <v>1.9543973941368076E-2</v>
      </c>
      <c r="BF26" s="145">
        <v>0.3557136294226394</v>
      </c>
      <c r="BG26" s="146">
        <v>15</v>
      </c>
      <c r="BH26" s="325">
        <v>1090</v>
      </c>
      <c r="BI26" s="325">
        <v>940</v>
      </c>
      <c r="BJ26" s="325">
        <v>70</v>
      </c>
      <c r="BK26" s="134">
        <v>1010</v>
      </c>
      <c r="BL26" s="142">
        <v>0.92660550458715596</v>
      </c>
      <c r="BM26" s="143">
        <v>1.0566157305351191</v>
      </c>
      <c r="BN26" s="325">
        <v>45</v>
      </c>
      <c r="BO26" s="142">
        <v>4.1284403669724773E-2</v>
      </c>
      <c r="BP26" s="144">
        <v>0.68477506128356369</v>
      </c>
      <c r="BQ26" s="325">
        <v>25</v>
      </c>
      <c r="BR26" s="325">
        <v>0</v>
      </c>
      <c r="BS26" s="134">
        <v>25</v>
      </c>
      <c r="BT26" s="142">
        <v>2.2935779816513763E-2</v>
      </c>
      <c r="BU26" s="145">
        <v>0.41744680517106386</v>
      </c>
      <c r="BV26" s="325">
        <v>10</v>
      </c>
      <c r="BW26" s="148" t="s">
        <v>7</v>
      </c>
      <c r="BX26" s="147" t="s">
        <v>7</v>
      </c>
      <c r="BY26" s="148" t="s">
        <v>7</v>
      </c>
      <c r="BZ26" s="278"/>
      <c r="CA26"/>
    </row>
    <row r="27" spans="1:79" ht="16.5" thickBot="1" x14ac:dyDescent="0.3">
      <c r="A27" s="204" t="s">
        <v>178</v>
      </c>
      <c r="B27" s="323">
        <v>5410008.04</v>
      </c>
      <c r="C27" s="126">
        <v>5410008.04</v>
      </c>
      <c r="D27" s="324">
        <v>1</v>
      </c>
      <c r="E27" s="127"/>
      <c r="F27" s="126"/>
      <c r="G27" s="128"/>
      <c r="H27" s="128"/>
      <c r="I27" s="129"/>
      <c r="J27" s="130" t="s">
        <v>68</v>
      </c>
      <c r="K27" s="325">
        <v>1.74</v>
      </c>
      <c r="L27" s="326">
        <v>174</v>
      </c>
      <c r="M27" s="131">
        <v>1.74</v>
      </c>
      <c r="N27" s="132">
        <v>174</v>
      </c>
      <c r="O27" s="325">
        <v>4244</v>
      </c>
      <c r="P27" s="128">
        <v>4275</v>
      </c>
      <c r="Q27" s="128">
        <v>4275</v>
      </c>
      <c r="R27" s="128">
        <v>4414</v>
      </c>
      <c r="S27" s="133">
        <v>4600</v>
      </c>
      <c r="T27" s="327">
        <v>-31</v>
      </c>
      <c r="U27" s="328">
        <v>-7.2514619883040938E-3</v>
      </c>
      <c r="V27" s="325">
        <v>2436.3000000000002</v>
      </c>
      <c r="W27" s="134">
        <v>-325</v>
      </c>
      <c r="X27" s="135">
        <v>-7.0652173913043473E-2</v>
      </c>
      <c r="Y27" s="136">
        <v>2451.8000000000002</v>
      </c>
      <c r="Z27" s="325">
        <v>1496</v>
      </c>
      <c r="AA27" s="324">
        <v>1</v>
      </c>
      <c r="AB27" s="137">
        <v>1475</v>
      </c>
      <c r="AC27" s="128">
        <v>1475</v>
      </c>
      <c r="AD27" s="133">
        <v>1456</v>
      </c>
      <c r="AE27" s="327">
        <v>21</v>
      </c>
      <c r="AF27" s="328">
        <v>1.423728813559322E-2</v>
      </c>
      <c r="AG27" s="128">
        <v>19</v>
      </c>
      <c r="AH27" s="138">
        <v>1.304945054945055E-2</v>
      </c>
      <c r="AI27" s="325">
        <v>1485</v>
      </c>
      <c r="AJ27" s="128">
        <v>1472</v>
      </c>
      <c r="AK27" s="128">
        <v>1472</v>
      </c>
      <c r="AL27" s="133">
        <v>1443</v>
      </c>
      <c r="AM27" s="327">
        <v>13</v>
      </c>
      <c r="AN27" s="328">
        <v>8.8315217391304341E-3</v>
      </c>
      <c r="AO27" s="329">
        <v>8.5344827586206904</v>
      </c>
      <c r="AP27" s="134">
        <v>29</v>
      </c>
      <c r="AQ27" s="139">
        <v>2.0097020097020097E-2</v>
      </c>
      <c r="AR27" s="140">
        <v>8.4597701149425291</v>
      </c>
      <c r="AS27" s="128">
        <v>2290</v>
      </c>
      <c r="AT27" s="141">
        <v>1940</v>
      </c>
      <c r="AU27" s="128">
        <v>195</v>
      </c>
      <c r="AV27" s="134">
        <v>2135</v>
      </c>
      <c r="AW27" s="142">
        <v>0.93231441048034935</v>
      </c>
      <c r="AX27" s="143">
        <v>1.0631256419710333</v>
      </c>
      <c r="AY27" s="141">
        <v>115</v>
      </c>
      <c r="AZ27" s="142">
        <v>5.0218340611353711E-2</v>
      </c>
      <c r="BA27" s="144">
        <v>0.83296025164381082</v>
      </c>
      <c r="BB27" s="128">
        <v>20</v>
      </c>
      <c r="BC27" s="128">
        <v>10</v>
      </c>
      <c r="BD27" s="134">
        <v>30</v>
      </c>
      <c r="BE27" s="142">
        <v>1.3100436681222707E-2</v>
      </c>
      <c r="BF27" s="145">
        <v>0.2384368651370094</v>
      </c>
      <c r="BG27" s="146">
        <v>10</v>
      </c>
      <c r="BH27" s="325">
        <v>1520</v>
      </c>
      <c r="BI27" s="325">
        <v>1300</v>
      </c>
      <c r="BJ27" s="325">
        <v>105</v>
      </c>
      <c r="BK27" s="134">
        <v>1405</v>
      </c>
      <c r="BL27" s="142">
        <v>0.92434210526315785</v>
      </c>
      <c r="BM27" s="143">
        <v>1.0540347580302294</v>
      </c>
      <c r="BN27" s="325">
        <v>35</v>
      </c>
      <c r="BO27" s="142">
        <v>2.3026315789473683E-2</v>
      </c>
      <c r="BP27" s="144">
        <v>0.38193228929777706</v>
      </c>
      <c r="BQ27" s="325">
        <v>30</v>
      </c>
      <c r="BR27" s="325">
        <v>0</v>
      </c>
      <c r="BS27" s="134">
        <v>30</v>
      </c>
      <c r="BT27" s="142">
        <v>1.9736842105263157E-2</v>
      </c>
      <c r="BU27" s="145">
        <v>0.35922396129194178</v>
      </c>
      <c r="BV27" s="325">
        <v>45</v>
      </c>
      <c r="BW27" s="148" t="s">
        <v>7</v>
      </c>
      <c r="BX27" s="147" t="s">
        <v>7</v>
      </c>
      <c r="BY27" s="148" t="s">
        <v>7</v>
      </c>
      <c r="BZ27" s="278" t="s">
        <v>179</v>
      </c>
      <c r="CA27"/>
    </row>
    <row r="28" spans="1:79" ht="16.5" thickBot="1" x14ac:dyDescent="0.3">
      <c r="A28" s="204" t="s">
        <v>178</v>
      </c>
      <c r="B28" s="323">
        <v>5410008.0499999998</v>
      </c>
      <c r="C28" s="126">
        <v>5410008.0499999998</v>
      </c>
      <c r="D28" s="324">
        <v>1</v>
      </c>
      <c r="E28" s="127"/>
      <c r="F28" s="126"/>
      <c r="G28" s="128"/>
      <c r="H28" s="128"/>
      <c r="I28" s="129"/>
      <c r="J28" s="130" t="s">
        <v>69</v>
      </c>
      <c r="K28" s="325">
        <v>0.9</v>
      </c>
      <c r="L28" s="326">
        <v>90</v>
      </c>
      <c r="M28" s="131">
        <v>0.9</v>
      </c>
      <c r="N28" s="132">
        <v>90</v>
      </c>
      <c r="O28" s="325">
        <v>3231</v>
      </c>
      <c r="P28" s="128">
        <v>3270</v>
      </c>
      <c r="Q28" s="128">
        <v>3270</v>
      </c>
      <c r="R28" s="128">
        <v>3510</v>
      </c>
      <c r="S28" s="133">
        <v>3637</v>
      </c>
      <c r="T28" s="327">
        <v>-39</v>
      </c>
      <c r="U28" s="328">
        <v>-1.1926605504587157E-2</v>
      </c>
      <c r="V28" s="325">
        <v>3600.8</v>
      </c>
      <c r="W28" s="134">
        <v>-367</v>
      </c>
      <c r="X28" s="135">
        <v>-0.10090734121528733</v>
      </c>
      <c r="Y28" s="136">
        <v>3644.7</v>
      </c>
      <c r="Z28" s="325">
        <v>1126</v>
      </c>
      <c r="AA28" s="324">
        <v>1</v>
      </c>
      <c r="AB28" s="137">
        <v>1124</v>
      </c>
      <c r="AC28" s="128">
        <v>1124</v>
      </c>
      <c r="AD28" s="133">
        <v>1120</v>
      </c>
      <c r="AE28" s="327">
        <v>2</v>
      </c>
      <c r="AF28" s="328">
        <v>1.7793594306049821E-3</v>
      </c>
      <c r="AG28" s="128">
        <v>4</v>
      </c>
      <c r="AH28" s="138">
        <v>3.5714285714285713E-3</v>
      </c>
      <c r="AI28" s="325">
        <v>1118</v>
      </c>
      <c r="AJ28" s="128">
        <v>1118</v>
      </c>
      <c r="AK28" s="128">
        <v>1118</v>
      </c>
      <c r="AL28" s="133">
        <v>1109</v>
      </c>
      <c r="AM28" s="327">
        <v>0</v>
      </c>
      <c r="AN28" s="328">
        <v>0</v>
      </c>
      <c r="AO28" s="329">
        <v>12.422222222222222</v>
      </c>
      <c r="AP28" s="134">
        <v>9</v>
      </c>
      <c r="AQ28" s="139">
        <v>8.1154192966636611E-3</v>
      </c>
      <c r="AR28" s="140">
        <v>12.422222222222222</v>
      </c>
      <c r="AS28" s="128">
        <v>1765</v>
      </c>
      <c r="AT28" s="141">
        <v>1535</v>
      </c>
      <c r="AU28" s="128">
        <v>115</v>
      </c>
      <c r="AV28" s="134">
        <v>1650</v>
      </c>
      <c r="AW28" s="142">
        <v>0.93484419263456087</v>
      </c>
      <c r="AX28" s="143">
        <v>1.06601037296576</v>
      </c>
      <c r="AY28" s="141">
        <v>80</v>
      </c>
      <c r="AZ28" s="142">
        <v>4.5325779036827198E-2</v>
      </c>
      <c r="BA28" s="144">
        <v>0.75180843996130631</v>
      </c>
      <c r="BB28" s="128">
        <v>10</v>
      </c>
      <c r="BC28" s="128">
        <v>20</v>
      </c>
      <c r="BD28" s="134">
        <v>30</v>
      </c>
      <c r="BE28" s="142">
        <v>1.69971671388102E-2</v>
      </c>
      <c r="BF28" s="145">
        <v>0.3093600119907941</v>
      </c>
      <c r="BG28" s="146">
        <v>0</v>
      </c>
      <c r="BH28" s="325">
        <v>1060</v>
      </c>
      <c r="BI28" s="325">
        <v>955</v>
      </c>
      <c r="BJ28" s="325">
        <v>40</v>
      </c>
      <c r="BK28" s="134">
        <v>995</v>
      </c>
      <c r="BL28" s="142">
        <v>0.93867924528301883</v>
      </c>
      <c r="BM28" s="143">
        <v>1.0703835144329008</v>
      </c>
      <c r="BN28" s="325">
        <v>45</v>
      </c>
      <c r="BO28" s="142">
        <v>4.2452830188679243E-2</v>
      </c>
      <c r="BP28" s="144">
        <v>0.70415548754630597</v>
      </c>
      <c r="BQ28" s="325">
        <v>10</v>
      </c>
      <c r="BR28" s="325">
        <v>0</v>
      </c>
      <c r="BS28" s="134">
        <v>10</v>
      </c>
      <c r="BT28" s="142">
        <v>9.433962264150943E-3</v>
      </c>
      <c r="BU28" s="145">
        <v>0.17170453495715457</v>
      </c>
      <c r="BV28" s="325">
        <v>10</v>
      </c>
      <c r="BW28" s="148" t="s">
        <v>7</v>
      </c>
      <c r="BX28" s="147" t="s">
        <v>7</v>
      </c>
      <c r="BY28" s="148" t="s">
        <v>7</v>
      </c>
      <c r="BZ28" s="278" t="s">
        <v>179</v>
      </c>
      <c r="CA28"/>
    </row>
    <row r="29" spans="1:79" ht="16.5" thickBot="1" x14ac:dyDescent="0.3">
      <c r="A29" s="204" t="s">
        <v>181</v>
      </c>
      <c r="B29" s="323">
        <v>5410008.0599999996</v>
      </c>
      <c r="C29" s="126">
        <v>5410008.0599999996</v>
      </c>
      <c r="D29" s="324">
        <v>1</v>
      </c>
      <c r="E29" s="127"/>
      <c r="F29" s="126"/>
      <c r="G29" s="128"/>
      <c r="H29" s="128"/>
      <c r="I29" s="129"/>
      <c r="J29" s="130" t="s">
        <v>70</v>
      </c>
      <c r="K29" s="325">
        <v>1.06</v>
      </c>
      <c r="L29" s="326">
        <v>106</v>
      </c>
      <c r="M29" s="131">
        <v>1.06</v>
      </c>
      <c r="N29" s="132">
        <v>106</v>
      </c>
      <c r="O29" s="325">
        <v>3502</v>
      </c>
      <c r="P29" s="128">
        <v>3546</v>
      </c>
      <c r="Q29" s="128">
        <v>3546</v>
      </c>
      <c r="R29" s="128">
        <v>3610</v>
      </c>
      <c r="S29" s="133">
        <v>3813</v>
      </c>
      <c r="T29" s="327">
        <v>-44</v>
      </c>
      <c r="U29" s="328">
        <v>-1.2408347433728144E-2</v>
      </c>
      <c r="V29" s="325">
        <v>3301.9</v>
      </c>
      <c r="W29" s="134">
        <v>-267</v>
      </c>
      <c r="X29" s="135">
        <v>-7.0023603461841069E-2</v>
      </c>
      <c r="Y29" s="136">
        <v>3341.8</v>
      </c>
      <c r="Z29" s="325">
        <v>1165</v>
      </c>
      <c r="AA29" s="324">
        <v>1</v>
      </c>
      <c r="AB29" s="137">
        <v>1137</v>
      </c>
      <c r="AC29" s="128">
        <v>1137</v>
      </c>
      <c r="AD29" s="133">
        <v>1147</v>
      </c>
      <c r="AE29" s="327">
        <v>28</v>
      </c>
      <c r="AF29" s="328">
        <v>2.4626209322779244E-2</v>
      </c>
      <c r="AG29" s="128">
        <v>-10</v>
      </c>
      <c r="AH29" s="138">
        <v>-8.7183958151700082E-3</v>
      </c>
      <c r="AI29" s="325">
        <v>1157</v>
      </c>
      <c r="AJ29" s="128">
        <v>1132</v>
      </c>
      <c r="AK29" s="128">
        <v>1132</v>
      </c>
      <c r="AL29" s="133">
        <v>1126</v>
      </c>
      <c r="AM29" s="327">
        <v>25</v>
      </c>
      <c r="AN29" s="328">
        <v>2.2084805653710248E-2</v>
      </c>
      <c r="AO29" s="329">
        <v>10.915094339622641</v>
      </c>
      <c r="AP29" s="134">
        <v>6</v>
      </c>
      <c r="AQ29" s="139">
        <v>5.3285968028419185E-3</v>
      </c>
      <c r="AR29" s="140">
        <v>10.679245283018869</v>
      </c>
      <c r="AS29" s="128">
        <v>1520</v>
      </c>
      <c r="AT29" s="141">
        <v>1295</v>
      </c>
      <c r="AU29" s="128">
        <v>75</v>
      </c>
      <c r="AV29" s="134">
        <v>1370</v>
      </c>
      <c r="AW29" s="142">
        <v>0.90131578947368418</v>
      </c>
      <c r="AX29" s="143">
        <v>1.0277776644138181</v>
      </c>
      <c r="AY29" s="141">
        <v>110</v>
      </c>
      <c r="AZ29" s="142">
        <v>7.2368421052631582E-2</v>
      </c>
      <c r="BA29" s="144">
        <v>1.2003586235072994</v>
      </c>
      <c r="BB29" s="128">
        <v>30</v>
      </c>
      <c r="BC29" s="128">
        <v>10</v>
      </c>
      <c r="BD29" s="134">
        <v>40</v>
      </c>
      <c r="BE29" s="142">
        <v>2.6315789473684209E-2</v>
      </c>
      <c r="BF29" s="145">
        <v>0.47896528172258906</v>
      </c>
      <c r="BG29" s="146">
        <v>0</v>
      </c>
      <c r="BH29" s="325">
        <v>1020</v>
      </c>
      <c r="BI29" s="325">
        <v>830</v>
      </c>
      <c r="BJ29" s="325">
        <v>90</v>
      </c>
      <c r="BK29" s="134">
        <v>920</v>
      </c>
      <c r="BL29" s="142">
        <v>0.90196078431372551</v>
      </c>
      <c r="BM29" s="143">
        <v>1.028513157232205</v>
      </c>
      <c r="BN29" s="325">
        <v>20</v>
      </c>
      <c r="BO29" s="142">
        <v>1.9607843137254902E-2</v>
      </c>
      <c r="BP29" s="144">
        <v>0.32523085699306509</v>
      </c>
      <c r="BQ29" s="325">
        <v>30</v>
      </c>
      <c r="BR29" s="325">
        <v>10</v>
      </c>
      <c r="BS29" s="134">
        <v>40</v>
      </c>
      <c r="BT29" s="142">
        <v>3.9215686274509803E-2</v>
      </c>
      <c r="BU29" s="145">
        <v>0.71375218452777978</v>
      </c>
      <c r="BV29" s="325">
        <v>30</v>
      </c>
      <c r="BW29" s="147" t="s">
        <v>7</v>
      </c>
      <c r="BX29" s="147" t="s">
        <v>7</v>
      </c>
      <c r="BY29" s="148" t="s">
        <v>7</v>
      </c>
      <c r="BZ29" s="278" t="s">
        <v>179</v>
      </c>
      <c r="CA29"/>
    </row>
    <row r="30" spans="1:79" ht="16.5" thickBot="1" x14ac:dyDescent="0.3">
      <c r="A30" s="206" t="s">
        <v>373</v>
      </c>
      <c r="B30" s="316">
        <v>5410009.0099999998</v>
      </c>
      <c r="C30" s="149">
        <v>5410009.0099999998</v>
      </c>
      <c r="D30" s="317">
        <v>1</v>
      </c>
      <c r="E30" s="150"/>
      <c r="F30" s="149"/>
      <c r="G30" s="151"/>
      <c r="H30" s="151"/>
      <c r="I30" s="152"/>
      <c r="J30" s="153" t="s">
        <v>71</v>
      </c>
      <c r="K30" s="318">
        <v>1.4</v>
      </c>
      <c r="L30" s="319">
        <v>140</v>
      </c>
      <c r="M30" s="154">
        <v>1.4</v>
      </c>
      <c r="N30" s="155">
        <v>140</v>
      </c>
      <c r="O30" s="318">
        <v>6638</v>
      </c>
      <c r="P30" s="151">
        <v>6325</v>
      </c>
      <c r="Q30" s="151">
        <v>6325</v>
      </c>
      <c r="R30" s="151">
        <v>6451</v>
      </c>
      <c r="S30" s="156">
        <v>6442</v>
      </c>
      <c r="T30" s="320">
        <v>313</v>
      </c>
      <c r="U30" s="321">
        <v>4.948616600790514E-2</v>
      </c>
      <c r="V30" s="318">
        <v>4736</v>
      </c>
      <c r="W30" s="157">
        <v>-117</v>
      </c>
      <c r="X30" s="158">
        <v>-1.8162061471592675E-2</v>
      </c>
      <c r="Y30" s="159">
        <v>4512.7</v>
      </c>
      <c r="Z30" s="318">
        <v>2842</v>
      </c>
      <c r="AA30" s="317">
        <v>1</v>
      </c>
      <c r="AB30" s="160">
        <v>2733</v>
      </c>
      <c r="AC30" s="151">
        <v>2733</v>
      </c>
      <c r="AD30" s="156">
        <v>2677</v>
      </c>
      <c r="AE30" s="320">
        <v>109</v>
      </c>
      <c r="AF30" s="321">
        <v>3.9882912550311012E-2</v>
      </c>
      <c r="AG30" s="151">
        <v>56</v>
      </c>
      <c r="AH30" s="161">
        <v>2.0918939110945087E-2</v>
      </c>
      <c r="AI30" s="318">
        <v>2728</v>
      </c>
      <c r="AJ30" s="151">
        <v>2675</v>
      </c>
      <c r="AK30" s="151">
        <v>2675</v>
      </c>
      <c r="AL30" s="156">
        <v>2565</v>
      </c>
      <c r="AM30" s="320">
        <v>53</v>
      </c>
      <c r="AN30" s="321">
        <v>1.9813084112149534E-2</v>
      </c>
      <c r="AO30" s="322">
        <v>19.485714285714284</v>
      </c>
      <c r="AP30" s="157">
        <v>110</v>
      </c>
      <c r="AQ30" s="162">
        <v>4.2884990253411304E-2</v>
      </c>
      <c r="AR30" s="163">
        <v>19.107142857142858</v>
      </c>
      <c r="AS30" s="151">
        <v>2800</v>
      </c>
      <c r="AT30" s="164">
        <v>2000</v>
      </c>
      <c r="AU30" s="151">
        <v>230</v>
      </c>
      <c r="AV30" s="157">
        <v>2230</v>
      </c>
      <c r="AW30" s="165">
        <v>0.79642857142857137</v>
      </c>
      <c r="AX30" s="166">
        <v>0.90817392369579708</v>
      </c>
      <c r="AY30" s="164">
        <v>445</v>
      </c>
      <c r="AZ30" s="165">
        <v>0.15892857142857142</v>
      </c>
      <c r="BA30" s="167">
        <v>2.6361122498062901</v>
      </c>
      <c r="BB30" s="151">
        <v>95</v>
      </c>
      <c r="BC30" s="151">
        <v>15</v>
      </c>
      <c r="BD30" s="157">
        <v>110</v>
      </c>
      <c r="BE30" s="165">
        <v>3.9285714285714285E-2</v>
      </c>
      <c r="BF30" s="168">
        <v>0.71502674200015082</v>
      </c>
      <c r="BG30" s="169">
        <v>20</v>
      </c>
      <c r="BH30" s="318">
        <v>2130</v>
      </c>
      <c r="BI30" s="318">
        <v>1620</v>
      </c>
      <c r="BJ30" s="318">
        <v>185</v>
      </c>
      <c r="BK30" s="157">
        <v>1805</v>
      </c>
      <c r="BL30" s="165">
        <v>0.84741784037558687</v>
      </c>
      <c r="BM30" s="166">
        <v>0.96631739833650365</v>
      </c>
      <c r="BN30" s="318">
        <v>200</v>
      </c>
      <c r="BO30" s="165">
        <v>9.3896713615023469E-2</v>
      </c>
      <c r="BP30" s="167">
        <v>1.5574435405301708</v>
      </c>
      <c r="BQ30" s="318">
        <v>70</v>
      </c>
      <c r="BR30" s="318">
        <v>15</v>
      </c>
      <c r="BS30" s="157">
        <v>85</v>
      </c>
      <c r="BT30" s="165">
        <v>3.9906103286384977E-2</v>
      </c>
      <c r="BU30" s="168">
        <v>0.72631824411453649</v>
      </c>
      <c r="BV30" s="318">
        <v>40</v>
      </c>
      <c r="BW30" s="414" t="s">
        <v>6</v>
      </c>
      <c r="BX30" s="170" t="s">
        <v>6</v>
      </c>
      <c r="BY30" s="171" t="s">
        <v>6</v>
      </c>
      <c r="BZ30" s="278"/>
      <c r="CA30"/>
    </row>
    <row r="31" spans="1:79" ht="16.5" thickBot="1" x14ac:dyDescent="0.3">
      <c r="A31" s="206" t="s">
        <v>373</v>
      </c>
      <c r="B31" s="316">
        <v>5410009.0199999996</v>
      </c>
      <c r="C31" s="149">
        <v>5410009.0199999996</v>
      </c>
      <c r="D31" s="317">
        <v>1</v>
      </c>
      <c r="E31" s="150"/>
      <c r="F31" s="171"/>
      <c r="G31" s="151"/>
      <c r="H31" s="151"/>
      <c r="I31" s="152"/>
      <c r="J31" s="153" t="s">
        <v>72</v>
      </c>
      <c r="K31" s="318">
        <v>1.27</v>
      </c>
      <c r="L31" s="319">
        <v>127</v>
      </c>
      <c r="M31" s="154">
        <v>1.28</v>
      </c>
      <c r="N31" s="155">
        <v>128</v>
      </c>
      <c r="O31" s="318">
        <v>7094</v>
      </c>
      <c r="P31" s="151">
        <v>6350</v>
      </c>
      <c r="Q31" s="151">
        <v>6350</v>
      </c>
      <c r="R31" s="151">
        <v>6471</v>
      </c>
      <c r="S31" s="156">
        <v>6505</v>
      </c>
      <c r="T31" s="320">
        <v>744</v>
      </c>
      <c r="U31" s="321">
        <v>0.11716535433070867</v>
      </c>
      <c r="V31" s="318">
        <v>5571.4</v>
      </c>
      <c r="W31" s="157">
        <v>-155</v>
      </c>
      <c r="X31" s="158">
        <v>-2.3827824750192159E-2</v>
      </c>
      <c r="Y31" s="159">
        <v>4974.8999999999996</v>
      </c>
      <c r="Z31" s="318">
        <v>2680</v>
      </c>
      <c r="AA31" s="317">
        <v>1</v>
      </c>
      <c r="AB31" s="160">
        <v>2675</v>
      </c>
      <c r="AC31" s="151">
        <v>2675</v>
      </c>
      <c r="AD31" s="156">
        <v>2612</v>
      </c>
      <c r="AE31" s="320">
        <v>5</v>
      </c>
      <c r="AF31" s="321">
        <v>1.869158878504673E-3</v>
      </c>
      <c r="AG31" s="151">
        <v>63</v>
      </c>
      <c r="AH31" s="161">
        <v>2.4119448698315466E-2</v>
      </c>
      <c r="AI31" s="318">
        <v>2587</v>
      </c>
      <c r="AJ31" s="151">
        <v>2559</v>
      </c>
      <c r="AK31" s="151">
        <v>2559</v>
      </c>
      <c r="AL31" s="156">
        <v>2488</v>
      </c>
      <c r="AM31" s="320">
        <v>28</v>
      </c>
      <c r="AN31" s="321">
        <v>1.0941774130519734E-2</v>
      </c>
      <c r="AO31" s="322">
        <v>20.370078740157481</v>
      </c>
      <c r="AP31" s="157">
        <v>71</v>
      </c>
      <c r="AQ31" s="162">
        <v>2.8536977491961414E-2</v>
      </c>
      <c r="AR31" s="163">
        <v>19.9921875</v>
      </c>
      <c r="AS31" s="151">
        <v>2730</v>
      </c>
      <c r="AT31" s="164">
        <v>1975</v>
      </c>
      <c r="AU31" s="151">
        <v>235</v>
      </c>
      <c r="AV31" s="157">
        <v>2210</v>
      </c>
      <c r="AW31" s="165">
        <v>0.80952380952380953</v>
      </c>
      <c r="AX31" s="166">
        <v>0.92310652931710324</v>
      </c>
      <c r="AY31" s="164">
        <v>350</v>
      </c>
      <c r="AZ31" s="165">
        <v>0.12820512820512819</v>
      </c>
      <c r="BA31" s="167">
        <v>2.1265094495700407</v>
      </c>
      <c r="BB31" s="151">
        <v>150</v>
      </c>
      <c r="BC31" s="151">
        <v>15</v>
      </c>
      <c r="BD31" s="157">
        <v>165</v>
      </c>
      <c r="BE31" s="165">
        <v>6.043956043956044E-2</v>
      </c>
      <c r="BF31" s="168">
        <v>1.1000411415386935</v>
      </c>
      <c r="BG31" s="169">
        <v>10</v>
      </c>
      <c r="BH31" s="318">
        <v>2275</v>
      </c>
      <c r="BI31" s="318">
        <v>1660</v>
      </c>
      <c r="BJ31" s="318">
        <v>275</v>
      </c>
      <c r="BK31" s="157">
        <v>1935</v>
      </c>
      <c r="BL31" s="165">
        <v>0.85054945054945053</v>
      </c>
      <c r="BM31" s="166">
        <v>0.96988839867615995</v>
      </c>
      <c r="BN31" s="318">
        <v>210</v>
      </c>
      <c r="BO31" s="165">
        <v>9.2307692307692313E-2</v>
      </c>
      <c r="BP31" s="167">
        <v>1.5310868036904295</v>
      </c>
      <c r="BQ31" s="318">
        <v>65</v>
      </c>
      <c r="BR31" s="318">
        <v>15</v>
      </c>
      <c r="BS31" s="157">
        <v>80</v>
      </c>
      <c r="BT31" s="165">
        <v>3.5164835164835165E-2</v>
      </c>
      <c r="BU31" s="168">
        <v>0.64002393689523984</v>
      </c>
      <c r="BV31" s="318">
        <v>45</v>
      </c>
      <c r="BW31" s="414" t="s">
        <v>6</v>
      </c>
      <c r="BX31" s="170" t="s">
        <v>6</v>
      </c>
      <c r="BY31" s="171" t="s">
        <v>6</v>
      </c>
      <c r="BZ31" s="278"/>
      <c r="CA31"/>
    </row>
    <row r="32" spans="1:79" ht="16.5" thickBot="1" x14ac:dyDescent="0.3">
      <c r="A32" s="204" t="s">
        <v>192</v>
      </c>
      <c r="B32" s="323">
        <v>5410009.04</v>
      </c>
      <c r="C32" s="126">
        <v>5410009.04</v>
      </c>
      <c r="D32" s="324">
        <v>1</v>
      </c>
      <c r="E32" s="127">
        <v>5410009.0300000003</v>
      </c>
      <c r="F32" s="148">
        <v>0.41596200300000002</v>
      </c>
      <c r="G32" s="128">
        <v>9374</v>
      </c>
      <c r="H32" s="128">
        <v>2852</v>
      </c>
      <c r="I32" s="129">
        <v>2782</v>
      </c>
      <c r="J32" s="130"/>
      <c r="K32" s="325">
        <v>3.83</v>
      </c>
      <c r="L32" s="326">
        <v>383</v>
      </c>
      <c r="M32" s="131">
        <v>3.83</v>
      </c>
      <c r="N32" s="132">
        <v>383</v>
      </c>
      <c r="O32" s="325">
        <v>5993</v>
      </c>
      <c r="P32" s="128">
        <v>5820</v>
      </c>
      <c r="Q32" s="128">
        <v>5820</v>
      </c>
      <c r="R32" s="128">
        <v>5396</v>
      </c>
      <c r="S32" s="133">
        <v>3899.2278161220001</v>
      </c>
      <c r="T32" s="327">
        <v>173</v>
      </c>
      <c r="U32" s="328">
        <v>2.9725085910652919E-2</v>
      </c>
      <c r="V32" s="325">
        <v>1563</v>
      </c>
      <c r="W32" s="134">
        <v>1920.7721838779999</v>
      </c>
      <c r="X32" s="135">
        <v>0.49260322157537206</v>
      </c>
      <c r="Y32" s="136">
        <v>1521.3</v>
      </c>
      <c r="Z32" s="325">
        <v>1973</v>
      </c>
      <c r="AA32" s="324">
        <v>1</v>
      </c>
      <c r="AB32" s="137">
        <v>1857</v>
      </c>
      <c r="AC32" s="128">
        <v>1857</v>
      </c>
      <c r="AD32" s="133">
        <v>1186.3236325560001</v>
      </c>
      <c r="AE32" s="327">
        <v>116</v>
      </c>
      <c r="AF32" s="328">
        <v>6.2466343564889608E-2</v>
      </c>
      <c r="AG32" s="128">
        <v>670.67636744399988</v>
      </c>
      <c r="AH32" s="138">
        <v>0.56534013909761738</v>
      </c>
      <c r="AI32" s="325">
        <v>1908</v>
      </c>
      <c r="AJ32" s="128">
        <v>1810</v>
      </c>
      <c r="AK32" s="128">
        <v>1810</v>
      </c>
      <c r="AL32" s="133">
        <v>1157.2062923460001</v>
      </c>
      <c r="AM32" s="327">
        <v>98</v>
      </c>
      <c r="AN32" s="328">
        <v>5.4143646408839778E-2</v>
      </c>
      <c r="AO32" s="329">
        <v>4.9817232375979108</v>
      </c>
      <c r="AP32" s="134">
        <v>652.79370765399995</v>
      </c>
      <c r="AQ32" s="139">
        <v>0.5641117854022325</v>
      </c>
      <c r="AR32" s="140">
        <v>4.7258485639686683</v>
      </c>
      <c r="AS32" s="128">
        <v>3015</v>
      </c>
      <c r="AT32" s="141">
        <v>2520</v>
      </c>
      <c r="AU32" s="128">
        <v>245</v>
      </c>
      <c r="AV32" s="134">
        <v>2765</v>
      </c>
      <c r="AW32" s="142">
        <v>0.9170812603648425</v>
      </c>
      <c r="AX32" s="143">
        <v>1.0457551580294138</v>
      </c>
      <c r="AY32" s="141">
        <v>160</v>
      </c>
      <c r="AZ32" s="142">
        <v>5.306799336650083E-2</v>
      </c>
      <c r="BA32" s="144">
        <v>0.8802267970359573</v>
      </c>
      <c r="BB32" s="128">
        <v>65</v>
      </c>
      <c r="BC32" s="128">
        <v>30</v>
      </c>
      <c r="BD32" s="134">
        <v>95</v>
      </c>
      <c r="BE32" s="142">
        <v>3.150912106135987E-2</v>
      </c>
      <c r="BF32" s="145">
        <v>0.57348745174744498</v>
      </c>
      <c r="BG32" s="146">
        <v>0</v>
      </c>
      <c r="BH32" s="325">
        <v>2095</v>
      </c>
      <c r="BI32" s="325">
        <v>1715</v>
      </c>
      <c r="BJ32" s="325">
        <v>180</v>
      </c>
      <c r="BK32" s="134">
        <v>1895</v>
      </c>
      <c r="BL32" s="142">
        <v>0.90453460620525061</v>
      </c>
      <c r="BM32" s="143">
        <v>1.0314481070945984</v>
      </c>
      <c r="BN32" s="325">
        <v>80</v>
      </c>
      <c r="BO32" s="142">
        <v>3.8186157517899763E-2</v>
      </c>
      <c r="BP32" s="144">
        <v>0.63338515347575453</v>
      </c>
      <c r="BQ32" s="325">
        <v>35</v>
      </c>
      <c r="BR32" s="325">
        <v>0</v>
      </c>
      <c r="BS32" s="134">
        <v>35</v>
      </c>
      <c r="BT32" s="142">
        <v>1.6706443914081145E-2</v>
      </c>
      <c r="BU32" s="145">
        <v>0.30406865140383937</v>
      </c>
      <c r="BV32" s="325">
        <v>75</v>
      </c>
      <c r="BW32" s="410" t="s">
        <v>7</v>
      </c>
      <c r="BX32" s="147" t="s">
        <v>7</v>
      </c>
      <c r="BY32" s="148" t="s">
        <v>7</v>
      </c>
      <c r="BZ32" s="364"/>
    </row>
    <row r="33" spans="1:80" ht="16.5" thickBot="1" x14ac:dyDescent="0.3">
      <c r="A33" s="204" t="s">
        <v>192</v>
      </c>
      <c r="B33" s="323">
        <v>5410009.0499999998</v>
      </c>
      <c r="C33" s="126">
        <v>5410009.0499999998</v>
      </c>
      <c r="D33" s="324">
        <v>1</v>
      </c>
      <c r="E33" s="127">
        <v>5410009.0300000003</v>
      </c>
      <c r="F33" s="148">
        <v>0.58403799700000003</v>
      </c>
      <c r="G33" s="128">
        <v>9374</v>
      </c>
      <c r="H33" s="128">
        <v>2852</v>
      </c>
      <c r="I33" s="129">
        <v>2782</v>
      </c>
      <c r="J33" s="130"/>
      <c r="K33" s="325">
        <v>1.45</v>
      </c>
      <c r="L33" s="326">
        <v>145</v>
      </c>
      <c r="M33" s="131">
        <v>1.45</v>
      </c>
      <c r="N33" s="132">
        <v>145</v>
      </c>
      <c r="O33" s="325">
        <v>6483</v>
      </c>
      <c r="P33" s="128">
        <v>6212</v>
      </c>
      <c r="Q33" s="128">
        <v>6212</v>
      </c>
      <c r="R33" s="128">
        <v>6106</v>
      </c>
      <c r="S33" s="133">
        <v>5474.7721838779999</v>
      </c>
      <c r="T33" s="327">
        <v>271</v>
      </c>
      <c r="U33" s="328">
        <v>4.3625241468126207E-2</v>
      </c>
      <c r="V33" s="325">
        <v>4472</v>
      </c>
      <c r="W33" s="134">
        <v>737.22781612200015</v>
      </c>
      <c r="X33" s="135">
        <v>0.13465908559500867</v>
      </c>
      <c r="Y33" s="136">
        <v>4293.3</v>
      </c>
      <c r="Z33" s="325">
        <v>2306</v>
      </c>
      <c r="AA33" s="324">
        <v>1</v>
      </c>
      <c r="AB33" s="137">
        <v>2069</v>
      </c>
      <c r="AC33" s="128">
        <v>2069</v>
      </c>
      <c r="AD33" s="133">
        <v>1665.6763674440001</v>
      </c>
      <c r="AE33" s="327">
        <v>237</v>
      </c>
      <c r="AF33" s="328">
        <v>0.11454809086515225</v>
      </c>
      <c r="AG33" s="128">
        <v>403.32363255599989</v>
      </c>
      <c r="AH33" s="138">
        <v>0.24213805300900362</v>
      </c>
      <c r="AI33" s="325">
        <v>2254</v>
      </c>
      <c r="AJ33" s="128">
        <v>2043</v>
      </c>
      <c r="AK33" s="128">
        <v>2043</v>
      </c>
      <c r="AL33" s="133">
        <v>1624.7937076540002</v>
      </c>
      <c r="AM33" s="327">
        <v>211</v>
      </c>
      <c r="AN33" s="328">
        <v>0.10327949094468918</v>
      </c>
      <c r="AO33" s="329">
        <v>15.544827586206896</v>
      </c>
      <c r="AP33" s="134">
        <v>418.20629234599983</v>
      </c>
      <c r="AQ33" s="139">
        <v>0.25739039385488366</v>
      </c>
      <c r="AR33" s="140">
        <v>14.089655172413794</v>
      </c>
      <c r="AS33" s="128">
        <v>3205</v>
      </c>
      <c r="AT33" s="141">
        <v>2655</v>
      </c>
      <c r="AU33" s="128">
        <v>265</v>
      </c>
      <c r="AV33" s="134">
        <v>2920</v>
      </c>
      <c r="AW33" s="142">
        <v>0.91107644305772228</v>
      </c>
      <c r="AX33" s="143">
        <v>1.0389078164214878</v>
      </c>
      <c r="AY33" s="141">
        <v>190</v>
      </c>
      <c r="AZ33" s="142">
        <v>5.9282371294851796E-2</v>
      </c>
      <c r="BA33" s="144">
        <v>0.98330327746109225</v>
      </c>
      <c r="BB33" s="128">
        <v>55</v>
      </c>
      <c r="BC33" s="128">
        <v>25</v>
      </c>
      <c r="BD33" s="134">
        <v>80</v>
      </c>
      <c r="BE33" s="142">
        <v>2.4960998439937598E-2</v>
      </c>
      <c r="BF33" s="145">
        <v>0.45430716269474908</v>
      </c>
      <c r="BG33" s="146">
        <v>20</v>
      </c>
      <c r="BH33" s="325">
        <v>2205</v>
      </c>
      <c r="BI33" s="325">
        <v>1865</v>
      </c>
      <c r="BJ33" s="325">
        <v>185</v>
      </c>
      <c r="BK33" s="134">
        <v>2050</v>
      </c>
      <c r="BL33" s="142">
        <v>0.92970521541950113</v>
      </c>
      <c r="BM33" s="143">
        <v>1.0601503557983538</v>
      </c>
      <c r="BN33" s="325">
        <v>90</v>
      </c>
      <c r="BO33" s="142">
        <v>4.0816326530612242E-2</v>
      </c>
      <c r="BP33" s="144">
        <v>0.6770111716998497</v>
      </c>
      <c r="BQ33" s="325">
        <v>45</v>
      </c>
      <c r="BR33" s="325">
        <v>0</v>
      </c>
      <c r="BS33" s="134">
        <v>45</v>
      </c>
      <c r="BT33" s="142">
        <v>2.0408163265306121E-2</v>
      </c>
      <c r="BU33" s="145">
        <v>0.37144246337670167</v>
      </c>
      <c r="BV33" s="325">
        <v>20</v>
      </c>
      <c r="BW33" s="410" t="s">
        <v>7</v>
      </c>
      <c r="BX33" s="147" t="s">
        <v>7</v>
      </c>
      <c r="BY33" s="148" t="s">
        <v>7</v>
      </c>
      <c r="BZ33" s="364"/>
    </row>
    <row r="34" spans="1:80" ht="16.5" thickBot="1" x14ac:dyDescent="0.3">
      <c r="A34" s="203" t="s">
        <v>374</v>
      </c>
      <c r="B34" s="309">
        <v>5410010</v>
      </c>
      <c r="C34" s="81">
        <v>5410010</v>
      </c>
      <c r="D34" s="310">
        <v>1</v>
      </c>
      <c r="E34" s="82"/>
      <c r="F34" s="81"/>
      <c r="G34" s="83"/>
      <c r="H34" s="83"/>
      <c r="I34" s="84"/>
      <c r="J34" s="85" t="s">
        <v>74</v>
      </c>
      <c r="K34" s="311">
        <v>1.5</v>
      </c>
      <c r="L34" s="312">
        <v>150</v>
      </c>
      <c r="M34" s="86">
        <v>1.49</v>
      </c>
      <c r="N34" s="87">
        <v>149</v>
      </c>
      <c r="O34" s="311">
        <v>5529</v>
      </c>
      <c r="P34" s="83">
        <v>5581</v>
      </c>
      <c r="Q34" s="83">
        <v>5581</v>
      </c>
      <c r="R34" s="83">
        <v>5375</v>
      </c>
      <c r="S34" s="88">
        <v>5242</v>
      </c>
      <c r="T34" s="313">
        <v>-52</v>
      </c>
      <c r="U34" s="314">
        <v>-9.3173266439706137E-3</v>
      </c>
      <c r="V34" s="311">
        <v>3695.6</v>
      </c>
      <c r="W34" s="89">
        <v>339</v>
      </c>
      <c r="X34" s="90">
        <v>6.4669973292636393E-2</v>
      </c>
      <c r="Y34" s="91">
        <v>3741.1</v>
      </c>
      <c r="Z34" s="311">
        <v>2815</v>
      </c>
      <c r="AA34" s="310">
        <v>1</v>
      </c>
      <c r="AB34" s="92">
        <v>2802</v>
      </c>
      <c r="AC34" s="83">
        <v>2802</v>
      </c>
      <c r="AD34" s="88">
        <v>2571</v>
      </c>
      <c r="AE34" s="313">
        <v>13</v>
      </c>
      <c r="AF34" s="314">
        <v>4.6395431834403995E-3</v>
      </c>
      <c r="AG34" s="83">
        <v>231</v>
      </c>
      <c r="AH34" s="93">
        <v>8.9848308051341891E-2</v>
      </c>
      <c r="AI34" s="311">
        <v>2710</v>
      </c>
      <c r="AJ34" s="83">
        <v>2705</v>
      </c>
      <c r="AK34" s="83">
        <v>2705</v>
      </c>
      <c r="AL34" s="88">
        <v>2442</v>
      </c>
      <c r="AM34" s="313">
        <v>5</v>
      </c>
      <c r="AN34" s="314">
        <v>1.8484288354898336E-3</v>
      </c>
      <c r="AO34" s="315">
        <v>18.066666666666666</v>
      </c>
      <c r="AP34" s="89">
        <v>263</v>
      </c>
      <c r="AQ34" s="94">
        <v>0.1076986076986077</v>
      </c>
      <c r="AR34" s="95">
        <v>18.154362416107382</v>
      </c>
      <c r="AS34" s="83">
        <v>2555</v>
      </c>
      <c r="AT34" s="96">
        <v>1705</v>
      </c>
      <c r="AU34" s="83">
        <v>165</v>
      </c>
      <c r="AV34" s="89">
        <v>1870</v>
      </c>
      <c r="AW34" s="97">
        <v>0.73189823874755378</v>
      </c>
      <c r="AX34" s="98">
        <v>0.83458946486203844</v>
      </c>
      <c r="AY34" s="96">
        <v>285</v>
      </c>
      <c r="AZ34" s="97">
        <v>0.11154598825831702</v>
      </c>
      <c r="BA34" s="99">
        <v>1.8501880651249318</v>
      </c>
      <c r="BB34" s="83">
        <v>285</v>
      </c>
      <c r="BC34" s="83">
        <v>70</v>
      </c>
      <c r="BD34" s="89">
        <v>355</v>
      </c>
      <c r="BE34" s="97">
        <v>0.13894324853228962</v>
      </c>
      <c r="BF34" s="100">
        <v>2.5288617027153526</v>
      </c>
      <c r="BG34" s="101">
        <v>45</v>
      </c>
      <c r="BH34" s="311">
        <v>1705</v>
      </c>
      <c r="BI34" s="311">
        <v>1220</v>
      </c>
      <c r="BJ34" s="311">
        <v>105</v>
      </c>
      <c r="BK34" s="89">
        <v>1325</v>
      </c>
      <c r="BL34" s="97">
        <v>0.77712609970674484</v>
      </c>
      <c r="BM34" s="98">
        <v>0.88616315950486102</v>
      </c>
      <c r="BN34" s="311">
        <v>160</v>
      </c>
      <c r="BO34" s="97">
        <v>9.3841642228739003E-2</v>
      </c>
      <c r="BP34" s="99">
        <v>1.5565300839081591</v>
      </c>
      <c r="BQ34" s="311">
        <v>150</v>
      </c>
      <c r="BR34" s="311">
        <v>20</v>
      </c>
      <c r="BS34" s="89">
        <v>170</v>
      </c>
      <c r="BT34" s="97">
        <v>9.9706744868035185E-2</v>
      </c>
      <c r="BU34" s="100">
        <v>1.8147306275237098</v>
      </c>
      <c r="BV34" s="311">
        <v>55</v>
      </c>
      <c r="BW34" s="102" t="s">
        <v>5</v>
      </c>
      <c r="BX34" s="102" t="s">
        <v>5</v>
      </c>
      <c r="BY34" s="415" t="s">
        <v>5</v>
      </c>
      <c r="BZ34" s="278"/>
    </row>
    <row r="35" spans="1:80" ht="16.5" thickBot="1" x14ac:dyDescent="0.3">
      <c r="A35" s="206" t="s">
        <v>375</v>
      </c>
      <c r="B35" s="316">
        <v>5410011</v>
      </c>
      <c r="C35" s="149">
        <v>5410011</v>
      </c>
      <c r="D35" s="317">
        <v>1</v>
      </c>
      <c r="E35" s="150"/>
      <c r="F35" s="149"/>
      <c r="G35" s="151"/>
      <c r="H35" s="151"/>
      <c r="I35" s="152"/>
      <c r="J35" s="153" t="s">
        <v>75</v>
      </c>
      <c r="K35" s="318">
        <v>1.7</v>
      </c>
      <c r="L35" s="319">
        <v>170</v>
      </c>
      <c r="M35" s="154">
        <v>1.7</v>
      </c>
      <c r="N35" s="155">
        <v>170</v>
      </c>
      <c r="O35" s="318">
        <v>4931</v>
      </c>
      <c r="P35" s="151">
        <v>4537</v>
      </c>
      <c r="Q35" s="151">
        <v>4537</v>
      </c>
      <c r="R35" s="151">
        <v>4148</v>
      </c>
      <c r="S35" s="156">
        <v>4509</v>
      </c>
      <c r="T35" s="320">
        <v>394</v>
      </c>
      <c r="U35" s="321">
        <v>8.6841525236940706E-2</v>
      </c>
      <c r="V35" s="318">
        <v>2897.4</v>
      </c>
      <c r="W35" s="157">
        <v>28</v>
      </c>
      <c r="X35" s="158">
        <v>6.2098026169882456E-3</v>
      </c>
      <c r="Y35" s="159">
        <v>2666.2</v>
      </c>
      <c r="Z35" s="318">
        <v>2760</v>
      </c>
      <c r="AA35" s="317">
        <v>1</v>
      </c>
      <c r="AB35" s="160">
        <v>2589</v>
      </c>
      <c r="AC35" s="151">
        <v>2589</v>
      </c>
      <c r="AD35" s="156">
        <v>2332</v>
      </c>
      <c r="AE35" s="320">
        <v>171</v>
      </c>
      <c r="AF35" s="321">
        <v>6.6048667439165695E-2</v>
      </c>
      <c r="AG35" s="151">
        <v>257</v>
      </c>
      <c r="AH35" s="161">
        <v>0.11020583190394512</v>
      </c>
      <c r="AI35" s="318">
        <v>2610</v>
      </c>
      <c r="AJ35" s="151">
        <v>2380</v>
      </c>
      <c r="AK35" s="151">
        <v>2380</v>
      </c>
      <c r="AL35" s="156">
        <v>2193</v>
      </c>
      <c r="AM35" s="320">
        <v>230</v>
      </c>
      <c r="AN35" s="321">
        <v>9.6638655462184878E-2</v>
      </c>
      <c r="AO35" s="322">
        <v>15.352941176470589</v>
      </c>
      <c r="AP35" s="157">
        <v>187</v>
      </c>
      <c r="AQ35" s="162">
        <v>8.5271317829457363E-2</v>
      </c>
      <c r="AR35" s="163">
        <v>14</v>
      </c>
      <c r="AS35" s="151">
        <v>2280</v>
      </c>
      <c r="AT35" s="164">
        <v>1415</v>
      </c>
      <c r="AU35" s="151">
        <v>200</v>
      </c>
      <c r="AV35" s="157">
        <v>1615</v>
      </c>
      <c r="AW35" s="165">
        <v>0.70833333333333337</v>
      </c>
      <c r="AX35" s="166">
        <v>0.80771821315246539</v>
      </c>
      <c r="AY35" s="164">
        <v>325</v>
      </c>
      <c r="AZ35" s="165">
        <v>0.14254385964912281</v>
      </c>
      <c r="BA35" s="167">
        <v>2.3643427432719535</v>
      </c>
      <c r="BB35" s="151">
        <v>265</v>
      </c>
      <c r="BC35" s="151">
        <v>50</v>
      </c>
      <c r="BD35" s="157">
        <v>315</v>
      </c>
      <c r="BE35" s="165">
        <v>0.13815789473684212</v>
      </c>
      <c r="BF35" s="168">
        <v>2.514567729043593</v>
      </c>
      <c r="BG35" s="169">
        <v>20</v>
      </c>
      <c r="BH35" s="318">
        <v>1800</v>
      </c>
      <c r="BI35" s="318">
        <v>1275</v>
      </c>
      <c r="BJ35" s="318">
        <v>110</v>
      </c>
      <c r="BK35" s="157">
        <v>1385</v>
      </c>
      <c r="BL35" s="165">
        <v>0.76944444444444449</v>
      </c>
      <c r="BM35" s="166">
        <v>0.87740370605189377</v>
      </c>
      <c r="BN35" s="318">
        <v>215</v>
      </c>
      <c r="BO35" s="165">
        <v>0.11944444444444445</v>
      </c>
      <c r="BP35" s="167">
        <v>1.9811979705160883</v>
      </c>
      <c r="BQ35" s="318">
        <v>110</v>
      </c>
      <c r="BR35" s="318">
        <v>20</v>
      </c>
      <c r="BS35" s="157">
        <v>130</v>
      </c>
      <c r="BT35" s="165">
        <v>7.2222222222222215E-2</v>
      </c>
      <c r="BU35" s="168">
        <v>1.3144936065053276</v>
      </c>
      <c r="BV35" s="318">
        <v>65</v>
      </c>
      <c r="BW35" s="414" t="s">
        <v>6</v>
      </c>
      <c r="BX35" s="102" t="s">
        <v>5</v>
      </c>
      <c r="BY35" s="103" t="s">
        <v>5</v>
      </c>
      <c r="BZ35" s="278" t="s">
        <v>340</v>
      </c>
    </row>
    <row r="36" spans="1:80" ht="16.5" thickBot="1" x14ac:dyDescent="0.3">
      <c r="A36" s="206" t="s">
        <v>161</v>
      </c>
      <c r="B36" s="316">
        <v>5410012</v>
      </c>
      <c r="C36" s="149">
        <v>5410012</v>
      </c>
      <c r="D36" s="317">
        <v>1</v>
      </c>
      <c r="E36" s="150"/>
      <c r="F36" s="171"/>
      <c r="G36" s="151"/>
      <c r="H36" s="151"/>
      <c r="I36" s="152"/>
      <c r="J36" s="153" t="s">
        <v>76</v>
      </c>
      <c r="K36" s="318">
        <v>0.78</v>
      </c>
      <c r="L36" s="319">
        <v>78</v>
      </c>
      <c r="M36" s="154">
        <v>0.78</v>
      </c>
      <c r="N36" s="155">
        <v>78</v>
      </c>
      <c r="O36" s="318">
        <v>2246</v>
      </c>
      <c r="P36" s="151">
        <v>2203</v>
      </c>
      <c r="Q36" s="151">
        <v>2203</v>
      </c>
      <c r="R36" s="151">
        <v>2214</v>
      </c>
      <c r="S36" s="156">
        <v>2128</v>
      </c>
      <c r="T36" s="320">
        <v>43</v>
      </c>
      <c r="U36" s="321">
        <v>1.9518837948252384E-2</v>
      </c>
      <c r="V36" s="318">
        <v>2878</v>
      </c>
      <c r="W36" s="157">
        <v>75</v>
      </c>
      <c r="X36" s="158">
        <v>3.5244360902255641E-2</v>
      </c>
      <c r="Y36" s="159">
        <v>2821.5</v>
      </c>
      <c r="Z36" s="318">
        <v>1160</v>
      </c>
      <c r="AA36" s="317">
        <v>1</v>
      </c>
      <c r="AB36" s="160">
        <v>1164</v>
      </c>
      <c r="AC36" s="151">
        <v>1164</v>
      </c>
      <c r="AD36" s="156">
        <v>1082</v>
      </c>
      <c r="AE36" s="320">
        <v>-4</v>
      </c>
      <c r="AF36" s="321">
        <v>-3.4364261168384879E-3</v>
      </c>
      <c r="AG36" s="151">
        <v>82</v>
      </c>
      <c r="AH36" s="161">
        <v>7.5785582255083181E-2</v>
      </c>
      <c r="AI36" s="318">
        <v>1085</v>
      </c>
      <c r="AJ36" s="151">
        <v>1115</v>
      </c>
      <c r="AK36" s="151">
        <v>1115</v>
      </c>
      <c r="AL36" s="156">
        <v>1023</v>
      </c>
      <c r="AM36" s="320">
        <v>-30</v>
      </c>
      <c r="AN36" s="321">
        <v>-2.6905829596412557E-2</v>
      </c>
      <c r="AO36" s="322">
        <v>13.910256410256411</v>
      </c>
      <c r="AP36" s="157">
        <v>92</v>
      </c>
      <c r="AQ36" s="162">
        <v>8.9931573802541548E-2</v>
      </c>
      <c r="AR36" s="163">
        <v>14.294871794871796</v>
      </c>
      <c r="AS36" s="151">
        <v>1040</v>
      </c>
      <c r="AT36" s="164">
        <v>725</v>
      </c>
      <c r="AU36" s="151">
        <v>80</v>
      </c>
      <c r="AV36" s="157">
        <v>805</v>
      </c>
      <c r="AW36" s="165">
        <v>0.77403846153846156</v>
      </c>
      <c r="AX36" s="166">
        <v>0.88264230079782979</v>
      </c>
      <c r="AY36" s="164">
        <v>85</v>
      </c>
      <c r="AZ36" s="165">
        <v>8.1730769230769232E-2</v>
      </c>
      <c r="BA36" s="167">
        <v>1.355649774100901</v>
      </c>
      <c r="BB36" s="151">
        <v>115</v>
      </c>
      <c r="BC36" s="151">
        <v>30</v>
      </c>
      <c r="BD36" s="157">
        <v>145</v>
      </c>
      <c r="BE36" s="165">
        <v>0.13942307692307693</v>
      </c>
      <c r="BF36" s="168">
        <v>2.5375949060494865</v>
      </c>
      <c r="BG36" s="169">
        <v>10</v>
      </c>
      <c r="BH36" s="318">
        <v>680</v>
      </c>
      <c r="BI36" s="318">
        <v>535</v>
      </c>
      <c r="BJ36" s="318">
        <v>30</v>
      </c>
      <c r="BK36" s="157">
        <v>565</v>
      </c>
      <c r="BL36" s="165">
        <v>0.83088235294117652</v>
      </c>
      <c r="BM36" s="166">
        <v>0.94746184864597149</v>
      </c>
      <c r="BN36" s="318">
        <v>65</v>
      </c>
      <c r="BO36" s="165">
        <v>9.5588235294117641E-2</v>
      </c>
      <c r="BP36" s="167">
        <v>1.5855004278411922</v>
      </c>
      <c r="BQ36" s="318">
        <v>15</v>
      </c>
      <c r="BR36" s="318">
        <v>0</v>
      </c>
      <c r="BS36" s="157">
        <v>15</v>
      </c>
      <c r="BT36" s="165">
        <v>2.2058823529411766E-2</v>
      </c>
      <c r="BU36" s="168">
        <v>0.40148560379687614</v>
      </c>
      <c r="BV36" s="318">
        <v>25</v>
      </c>
      <c r="BW36" s="414" t="s">
        <v>6</v>
      </c>
      <c r="BX36" s="102" t="s">
        <v>5</v>
      </c>
      <c r="BY36" s="103" t="s">
        <v>5</v>
      </c>
      <c r="BZ36" s="278" t="s">
        <v>162</v>
      </c>
    </row>
    <row r="37" spans="1:80" ht="16.5" thickBot="1" x14ac:dyDescent="0.3">
      <c r="A37" s="204" t="s">
        <v>376</v>
      </c>
      <c r="B37" s="323">
        <v>5410013</v>
      </c>
      <c r="C37" s="126">
        <v>5410013</v>
      </c>
      <c r="D37" s="324">
        <v>1</v>
      </c>
      <c r="E37" s="127"/>
      <c r="F37" s="148"/>
      <c r="G37" s="128"/>
      <c r="H37" s="128"/>
      <c r="I37" s="129"/>
      <c r="J37" s="130" t="s">
        <v>77</v>
      </c>
      <c r="K37" s="325">
        <v>1.49</v>
      </c>
      <c r="L37" s="326">
        <v>149</v>
      </c>
      <c r="M37" s="131">
        <v>1.49</v>
      </c>
      <c r="N37" s="132">
        <v>149</v>
      </c>
      <c r="O37" s="325">
        <v>3389</v>
      </c>
      <c r="P37" s="128">
        <v>3315</v>
      </c>
      <c r="Q37" s="128">
        <v>3315</v>
      </c>
      <c r="R37" s="128">
        <v>3354</v>
      </c>
      <c r="S37" s="133">
        <v>3325</v>
      </c>
      <c r="T37" s="327">
        <v>74</v>
      </c>
      <c r="U37" s="328">
        <v>2.2322775263951735E-2</v>
      </c>
      <c r="V37" s="325">
        <v>2271.4</v>
      </c>
      <c r="W37" s="134">
        <v>-10</v>
      </c>
      <c r="X37" s="135">
        <v>-3.0075187969924814E-3</v>
      </c>
      <c r="Y37" s="136">
        <v>2221.6999999999998</v>
      </c>
      <c r="Z37" s="325">
        <v>1521</v>
      </c>
      <c r="AA37" s="324">
        <v>1</v>
      </c>
      <c r="AB37" s="137">
        <v>1500</v>
      </c>
      <c r="AC37" s="128">
        <v>1500</v>
      </c>
      <c r="AD37" s="133">
        <v>1481</v>
      </c>
      <c r="AE37" s="327">
        <v>21</v>
      </c>
      <c r="AF37" s="328">
        <v>1.4E-2</v>
      </c>
      <c r="AG37" s="128">
        <v>19</v>
      </c>
      <c r="AH37" s="138">
        <v>1.2829169480081027E-2</v>
      </c>
      <c r="AI37" s="325">
        <v>1461</v>
      </c>
      <c r="AJ37" s="128">
        <v>1461</v>
      </c>
      <c r="AK37" s="128">
        <v>1461</v>
      </c>
      <c r="AL37" s="133">
        <v>1433</v>
      </c>
      <c r="AM37" s="327">
        <v>0</v>
      </c>
      <c r="AN37" s="328">
        <v>0</v>
      </c>
      <c r="AO37" s="329">
        <v>9.8053691275167782</v>
      </c>
      <c r="AP37" s="134">
        <v>28</v>
      </c>
      <c r="AQ37" s="139">
        <v>1.9539427773900907E-2</v>
      </c>
      <c r="AR37" s="140">
        <v>9.8053691275167782</v>
      </c>
      <c r="AS37" s="128">
        <v>1745</v>
      </c>
      <c r="AT37" s="141">
        <v>1315</v>
      </c>
      <c r="AU37" s="128">
        <v>120</v>
      </c>
      <c r="AV37" s="134">
        <v>1435</v>
      </c>
      <c r="AW37" s="142">
        <v>0.82234957020057309</v>
      </c>
      <c r="AX37" s="143">
        <v>0.93773184766461848</v>
      </c>
      <c r="AY37" s="141">
        <v>125</v>
      </c>
      <c r="AZ37" s="142">
        <v>7.1633237822349566E-2</v>
      </c>
      <c r="BA37" s="144">
        <v>1.1881643056336904</v>
      </c>
      <c r="BB37" s="128">
        <v>140</v>
      </c>
      <c r="BC37" s="128">
        <v>30</v>
      </c>
      <c r="BD37" s="134">
        <v>170</v>
      </c>
      <c r="BE37" s="142">
        <v>9.7421203438395415E-2</v>
      </c>
      <c r="BF37" s="145">
        <v>1.7731322177237394</v>
      </c>
      <c r="BG37" s="146">
        <v>15</v>
      </c>
      <c r="BH37" s="325">
        <v>1290</v>
      </c>
      <c r="BI37" s="325">
        <v>1045</v>
      </c>
      <c r="BJ37" s="325">
        <v>75</v>
      </c>
      <c r="BK37" s="134">
        <v>1120</v>
      </c>
      <c r="BL37" s="142">
        <v>0.86821705426356588</v>
      </c>
      <c r="BM37" s="143">
        <v>0.99003490969166741</v>
      </c>
      <c r="BN37" s="325">
        <v>35</v>
      </c>
      <c r="BO37" s="142">
        <v>2.7131782945736434E-2</v>
      </c>
      <c r="BP37" s="144">
        <v>0.45002874397877612</v>
      </c>
      <c r="BQ37" s="325">
        <v>65</v>
      </c>
      <c r="BR37" s="325">
        <v>10</v>
      </c>
      <c r="BS37" s="134">
        <v>75</v>
      </c>
      <c r="BT37" s="142">
        <v>5.8139534883720929E-2</v>
      </c>
      <c r="BU37" s="145">
        <v>1.0581791107824643</v>
      </c>
      <c r="BV37" s="325">
        <v>60</v>
      </c>
      <c r="BW37" s="410" t="s">
        <v>7</v>
      </c>
      <c r="BX37" s="147" t="s">
        <v>7</v>
      </c>
      <c r="BY37" s="148" t="s">
        <v>7</v>
      </c>
      <c r="BZ37" s="278"/>
    </row>
    <row r="38" spans="1:80" ht="16.5" thickBot="1" x14ac:dyDescent="0.3">
      <c r="A38" s="204" t="s">
        <v>377</v>
      </c>
      <c r="B38" s="323">
        <v>5410014.0199999996</v>
      </c>
      <c r="C38" s="126">
        <v>5410014.0199999996</v>
      </c>
      <c r="D38" s="324">
        <v>1</v>
      </c>
      <c r="E38" s="127"/>
      <c r="F38" s="148"/>
      <c r="G38" s="128"/>
      <c r="H38" s="128"/>
      <c r="I38" s="129"/>
      <c r="J38" s="130" t="s">
        <v>78</v>
      </c>
      <c r="K38" s="325">
        <v>1.62</v>
      </c>
      <c r="L38" s="326">
        <v>162</v>
      </c>
      <c r="M38" s="131">
        <v>1.62</v>
      </c>
      <c r="N38" s="132">
        <v>162</v>
      </c>
      <c r="O38" s="325">
        <v>4482</v>
      </c>
      <c r="P38" s="128">
        <v>4478</v>
      </c>
      <c r="Q38" s="128">
        <v>4478</v>
      </c>
      <c r="R38" s="128">
        <v>4503</v>
      </c>
      <c r="S38" s="133">
        <v>4597</v>
      </c>
      <c r="T38" s="327">
        <v>4</v>
      </c>
      <c r="U38" s="328">
        <v>8.9325591782045551E-4</v>
      </c>
      <c r="V38" s="325">
        <v>2760</v>
      </c>
      <c r="W38" s="134">
        <v>-119</v>
      </c>
      <c r="X38" s="135">
        <v>-2.58864476832717E-2</v>
      </c>
      <c r="Y38" s="136">
        <v>2757.6</v>
      </c>
      <c r="Z38" s="325">
        <v>1861</v>
      </c>
      <c r="AA38" s="324">
        <v>1</v>
      </c>
      <c r="AB38" s="137">
        <v>1868</v>
      </c>
      <c r="AC38" s="128">
        <v>1868</v>
      </c>
      <c r="AD38" s="133">
        <v>1837</v>
      </c>
      <c r="AE38" s="327">
        <v>-7</v>
      </c>
      <c r="AF38" s="328">
        <v>-3.7473233404710922E-3</v>
      </c>
      <c r="AG38" s="128">
        <v>31</v>
      </c>
      <c r="AH38" s="138">
        <v>1.6875340228633642E-2</v>
      </c>
      <c r="AI38" s="325">
        <v>1813</v>
      </c>
      <c r="AJ38" s="128">
        <v>1825</v>
      </c>
      <c r="AK38" s="128">
        <v>1825</v>
      </c>
      <c r="AL38" s="133">
        <v>1779</v>
      </c>
      <c r="AM38" s="327">
        <v>-12</v>
      </c>
      <c r="AN38" s="328">
        <v>-6.5753424657534251E-3</v>
      </c>
      <c r="AO38" s="329">
        <v>11.191358024691358</v>
      </c>
      <c r="AP38" s="134">
        <v>46</v>
      </c>
      <c r="AQ38" s="139">
        <v>2.5857223159078135E-2</v>
      </c>
      <c r="AR38" s="140">
        <v>11.265432098765432</v>
      </c>
      <c r="AS38" s="128">
        <v>2080</v>
      </c>
      <c r="AT38" s="141">
        <v>1660</v>
      </c>
      <c r="AU38" s="128">
        <v>175</v>
      </c>
      <c r="AV38" s="134">
        <v>1835</v>
      </c>
      <c r="AW38" s="142">
        <v>0.88221153846153844</v>
      </c>
      <c r="AX38" s="143">
        <v>1.0059929328969053</v>
      </c>
      <c r="AY38" s="141">
        <v>165</v>
      </c>
      <c r="AZ38" s="142">
        <v>7.9326923076923073E-2</v>
      </c>
      <c r="BA38" s="144">
        <v>1.3157777219214628</v>
      </c>
      <c r="BB38" s="128">
        <v>60</v>
      </c>
      <c r="BC38" s="128">
        <v>10</v>
      </c>
      <c r="BD38" s="134">
        <v>70</v>
      </c>
      <c r="BE38" s="142">
        <v>3.3653846153846152E-2</v>
      </c>
      <c r="BF38" s="145">
        <v>0.61252290835677248</v>
      </c>
      <c r="BG38" s="146">
        <v>15</v>
      </c>
      <c r="BH38" s="325">
        <v>1575</v>
      </c>
      <c r="BI38" s="325">
        <v>1315</v>
      </c>
      <c r="BJ38" s="325">
        <v>100</v>
      </c>
      <c r="BK38" s="134">
        <v>1415</v>
      </c>
      <c r="BL38" s="142">
        <v>0.89841269841269844</v>
      </c>
      <c r="BM38" s="143">
        <v>1.0244672462617264</v>
      </c>
      <c r="BN38" s="325">
        <v>65</v>
      </c>
      <c r="BO38" s="142">
        <v>4.1269841269841269E-2</v>
      </c>
      <c r="BP38" s="144">
        <v>0.6845335180520703</v>
      </c>
      <c r="BQ38" s="325">
        <v>75</v>
      </c>
      <c r="BR38" s="325">
        <v>0</v>
      </c>
      <c r="BS38" s="134">
        <v>75</v>
      </c>
      <c r="BT38" s="142">
        <v>4.7619047619047616E-2</v>
      </c>
      <c r="BU38" s="145">
        <v>0.86669908121230399</v>
      </c>
      <c r="BV38" s="325">
        <v>15</v>
      </c>
      <c r="BW38" s="410" t="s">
        <v>7</v>
      </c>
      <c r="BX38" s="147" t="s">
        <v>7</v>
      </c>
      <c r="BY38" s="148" t="s">
        <v>7</v>
      </c>
      <c r="BZ38" s="278"/>
    </row>
    <row r="39" spans="1:80" ht="16.5" thickBot="1" x14ac:dyDescent="0.3">
      <c r="A39" s="204" t="s">
        <v>378</v>
      </c>
      <c r="B39" s="323">
        <v>5410014.0300000003</v>
      </c>
      <c r="C39" s="126">
        <v>5410014.0300000003</v>
      </c>
      <c r="D39" s="324">
        <v>1</v>
      </c>
      <c r="E39" s="127"/>
      <c r="F39" s="126"/>
      <c r="G39" s="128"/>
      <c r="H39" s="128"/>
      <c r="I39" s="129"/>
      <c r="J39" s="130" t="s">
        <v>79</v>
      </c>
      <c r="K39" s="325">
        <v>4.04</v>
      </c>
      <c r="L39" s="326">
        <v>404</v>
      </c>
      <c r="M39" s="131">
        <v>4.04</v>
      </c>
      <c r="N39" s="132">
        <v>404</v>
      </c>
      <c r="O39" s="325">
        <v>7364</v>
      </c>
      <c r="P39" s="128">
        <v>7264</v>
      </c>
      <c r="Q39" s="128">
        <v>7264</v>
      </c>
      <c r="R39" s="128">
        <v>7284</v>
      </c>
      <c r="S39" s="133">
        <v>7471</v>
      </c>
      <c r="T39" s="327">
        <v>100</v>
      </c>
      <c r="U39" s="328">
        <v>1.3766519823788546E-2</v>
      </c>
      <c r="V39" s="325">
        <v>1824.7</v>
      </c>
      <c r="W39" s="134">
        <v>-207</v>
      </c>
      <c r="X39" s="135">
        <v>-2.770713425244278E-2</v>
      </c>
      <c r="Y39" s="136">
        <v>1799.1</v>
      </c>
      <c r="Z39" s="325">
        <v>3091</v>
      </c>
      <c r="AA39" s="324">
        <v>1</v>
      </c>
      <c r="AB39" s="137">
        <v>3075</v>
      </c>
      <c r="AC39" s="128">
        <v>3075</v>
      </c>
      <c r="AD39" s="133">
        <v>2879</v>
      </c>
      <c r="AE39" s="327">
        <v>16</v>
      </c>
      <c r="AF39" s="328">
        <v>5.2032520325203252E-3</v>
      </c>
      <c r="AG39" s="128">
        <v>196</v>
      </c>
      <c r="AH39" s="138">
        <v>6.8079194164640505E-2</v>
      </c>
      <c r="AI39" s="325">
        <v>3034</v>
      </c>
      <c r="AJ39" s="128">
        <v>3043</v>
      </c>
      <c r="AK39" s="128">
        <v>3043</v>
      </c>
      <c r="AL39" s="133">
        <v>2838</v>
      </c>
      <c r="AM39" s="327">
        <v>-9</v>
      </c>
      <c r="AN39" s="328">
        <v>-2.9576076240552087E-3</v>
      </c>
      <c r="AO39" s="329">
        <v>7.5099009900990099</v>
      </c>
      <c r="AP39" s="134">
        <v>205</v>
      </c>
      <c r="AQ39" s="139">
        <v>7.2233967582804787E-2</v>
      </c>
      <c r="AR39" s="140">
        <v>7.532178217821782</v>
      </c>
      <c r="AS39" s="128">
        <v>3520</v>
      </c>
      <c r="AT39" s="141">
        <v>3070</v>
      </c>
      <c r="AU39" s="128">
        <v>240</v>
      </c>
      <c r="AV39" s="134">
        <v>3310</v>
      </c>
      <c r="AW39" s="142">
        <v>0.94034090909090906</v>
      </c>
      <c r="AX39" s="143">
        <v>1.0722783230753985</v>
      </c>
      <c r="AY39" s="141">
        <v>110</v>
      </c>
      <c r="AZ39" s="142">
        <v>3.125E-2</v>
      </c>
      <c r="BA39" s="144">
        <v>0.51833667833269748</v>
      </c>
      <c r="BB39" s="128">
        <v>55</v>
      </c>
      <c r="BC39" s="128">
        <v>30</v>
      </c>
      <c r="BD39" s="134">
        <v>85</v>
      </c>
      <c r="BE39" s="142">
        <v>2.4147727272727272E-2</v>
      </c>
      <c r="BF39" s="145">
        <v>0.43950507385339849</v>
      </c>
      <c r="BG39" s="146">
        <v>20</v>
      </c>
      <c r="BH39" s="325">
        <v>2640</v>
      </c>
      <c r="BI39" s="325">
        <v>2260</v>
      </c>
      <c r="BJ39" s="325">
        <v>205</v>
      </c>
      <c r="BK39" s="134">
        <v>2465</v>
      </c>
      <c r="BL39" s="142">
        <v>0.93371212121212122</v>
      </c>
      <c r="BM39" s="143">
        <v>1.0647194627918861</v>
      </c>
      <c r="BN39" s="325">
        <v>60</v>
      </c>
      <c r="BO39" s="142">
        <v>2.2727272727272728E-2</v>
      </c>
      <c r="BP39" s="144">
        <v>0.37697212969650729</v>
      </c>
      <c r="BQ39" s="325">
        <v>40</v>
      </c>
      <c r="BR39" s="325">
        <v>30</v>
      </c>
      <c r="BS39" s="134">
        <v>70</v>
      </c>
      <c r="BT39" s="142">
        <v>2.6515151515151516E-2</v>
      </c>
      <c r="BU39" s="145">
        <v>0.48259380658412382</v>
      </c>
      <c r="BV39" s="325">
        <v>55</v>
      </c>
      <c r="BW39" s="147" t="s">
        <v>7</v>
      </c>
      <c r="BX39" s="147" t="s">
        <v>7</v>
      </c>
      <c r="BY39" s="148" t="s">
        <v>7</v>
      </c>
      <c r="BZ39" s="278"/>
    </row>
    <row r="40" spans="1:80" ht="16.5" thickBot="1" x14ac:dyDescent="0.3">
      <c r="A40" s="206" t="s">
        <v>164</v>
      </c>
      <c r="B40" s="316">
        <v>5410014.04</v>
      </c>
      <c r="C40" s="149">
        <v>5410014.04</v>
      </c>
      <c r="D40" s="317">
        <v>1</v>
      </c>
      <c r="E40" s="150"/>
      <c r="F40" s="149"/>
      <c r="G40" s="151"/>
      <c r="H40" s="151"/>
      <c r="I40" s="152"/>
      <c r="J40" s="153" t="s">
        <v>80</v>
      </c>
      <c r="K40" s="318">
        <v>1.51</v>
      </c>
      <c r="L40" s="319">
        <v>151</v>
      </c>
      <c r="M40" s="154">
        <v>1.51</v>
      </c>
      <c r="N40" s="155">
        <v>151</v>
      </c>
      <c r="O40" s="318">
        <v>3692</v>
      </c>
      <c r="P40" s="151">
        <v>3624</v>
      </c>
      <c r="Q40" s="151">
        <v>3624</v>
      </c>
      <c r="R40" s="151">
        <v>3551</v>
      </c>
      <c r="S40" s="156">
        <v>3578</v>
      </c>
      <c r="T40" s="320">
        <v>68</v>
      </c>
      <c r="U40" s="321">
        <v>1.8763796909492272E-2</v>
      </c>
      <c r="V40" s="318">
        <v>2444.1</v>
      </c>
      <c r="W40" s="157">
        <v>46</v>
      </c>
      <c r="X40" s="158">
        <v>1.2856344326439352E-2</v>
      </c>
      <c r="Y40" s="159">
        <v>2397.6</v>
      </c>
      <c r="Z40" s="318">
        <v>1612</v>
      </c>
      <c r="AA40" s="317">
        <v>1</v>
      </c>
      <c r="AB40" s="160">
        <v>1608</v>
      </c>
      <c r="AC40" s="151">
        <v>1608</v>
      </c>
      <c r="AD40" s="156">
        <v>1565</v>
      </c>
      <c r="AE40" s="320">
        <v>4</v>
      </c>
      <c r="AF40" s="321">
        <v>2.4875621890547263E-3</v>
      </c>
      <c r="AG40" s="151">
        <v>43</v>
      </c>
      <c r="AH40" s="161">
        <v>2.7476038338658148E-2</v>
      </c>
      <c r="AI40" s="318">
        <v>1568</v>
      </c>
      <c r="AJ40" s="151">
        <v>1589</v>
      </c>
      <c r="AK40" s="151">
        <v>1589</v>
      </c>
      <c r="AL40" s="156">
        <v>1544</v>
      </c>
      <c r="AM40" s="320">
        <v>-21</v>
      </c>
      <c r="AN40" s="321">
        <v>-1.3215859030837005E-2</v>
      </c>
      <c r="AO40" s="322">
        <v>10.3841059602649</v>
      </c>
      <c r="AP40" s="157">
        <v>45</v>
      </c>
      <c r="AQ40" s="162">
        <v>2.9145077720207253E-2</v>
      </c>
      <c r="AR40" s="163">
        <v>10.523178807947019</v>
      </c>
      <c r="AS40" s="151">
        <v>1495</v>
      </c>
      <c r="AT40" s="164">
        <v>1165</v>
      </c>
      <c r="AU40" s="151">
        <v>115</v>
      </c>
      <c r="AV40" s="157">
        <v>1280</v>
      </c>
      <c r="AW40" s="165">
        <v>0.85618729096989965</v>
      </c>
      <c r="AX40" s="166">
        <v>0.97631727358031606</v>
      </c>
      <c r="AY40" s="164">
        <v>140</v>
      </c>
      <c r="AZ40" s="165">
        <v>9.3645484949832769E-2</v>
      </c>
      <c r="BA40" s="167">
        <v>1.5532764675120299</v>
      </c>
      <c r="BB40" s="151">
        <v>45</v>
      </c>
      <c r="BC40" s="151">
        <v>20</v>
      </c>
      <c r="BD40" s="157">
        <v>65</v>
      </c>
      <c r="BE40" s="165">
        <v>4.3478260869565216E-2</v>
      </c>
      <c r="BF40" s="168">
        <v>0.79133394371558197</v>
      </c>
      <c r="BG40" s="169">
        <v>20</v>
      </c>
      <c r="BH40" s="318">
        <v>1235</v>
      </c>
      <c r="BI40" s="318">
        <v>1015</v>
      </c>
      <c r="BJ40" s="318">
        <v>110</v>
      </c>
      <c r="BK40" s="157">
        <v>1125</v>
      </c>
      <c r="BL40" s="165">
        <v>0.91093117408906887</v>
      </c>
      <c r="BM40" s="166">
        <v>1.0387421650448472</v>
      </c>
      <c r="BN40" s="318">
        <v>45</v>
      </c>
      <c r="BO40" s="165">
        <v>3.643724696356275E-2</v>
      </c>
      <c r="BP40" s="167">
        <v>0.60437636987780108</v>
      </c>
      <c r="BQ40" s="318">
        <v>35</v>
      </c>
      <c r="BR40" s="318">
        <v>0</v>
      </c>
      <c r="BS40" s="157">
        <v>35</v>
      </c>
      <c r="BT40" s="165">
        <v>2.8340080971659919E-2</v>
      </c>
      <c r="BU40" s="168">
        <v>0.51580876493201899</v>
      </c>
      <c r="BV40" s="318">
        <v>25</v>
      </c>
      <c r="BW40" s="170" t="s">
        <v>6</v>
      </c>
      <c r="BX40" s="170" t="s">
        <v>6</v>
      </c>
      <c r="BY40" s="171" t="s">
        <v>6</v>
      </c>
      <c r="BZ40" s="278" t="s">
        <v>339</v>
      </c>
    </row>
    <row r="41" spans="1:80" ht="16.5" thickBot="1" x14ac:dyDescent="0.3">
      <c r="A41" s="204" t="s">
        <v>379</v>
      </c>
      <c r="B41" s="323">
        <v>5410014.0599999996</v>
      </c>
      <c r="C41" s="126">
        <v>5410014.0599999996</v>
      </c>
      <c r="D41" s="324">
        <v>1</v>
      </c>
      <c r="E41" s="127">
        <v>5410014.0499999998</v>
      </c>
      <c r="F41" s="148">
        <v>0.76687181999999998</v>
      </c>
      <c r="G41" s="128">
        <v>6902</v>
      </c>
      <c r="H41" s="128">
        <v>2243</v>
      </c>
      <c r="I41" s="129">
        <v>2201</v>
      </c>
      <c r="J41" s="130"/>
      <c r="K41" s="325">
        <v>1.89</v>
      </c>
      <c r="L41" s="326">
        <v>189</v>
      </c>
      <c r="M41" s="131">
        <v>1.89</v>
      </c>
      <c r="N41" s="132">
        <v>189</v>
      </c>
      <c r="O41" s="325">
        <v>5005</v>
      </c>
      <c r="P41" s="128">
        <v>5065</v>
      </c>
      <c r="Q41" s="128">
        <v>5065</v>
      </c>
      <c r="R41" s="128">
        <v>5233</v>
      </c>
      <c r="S41" s="133">
        <v>5292.9493016400002</v>
      </c>
      <c r="T41" s="327">
        <v>-60</v>
      </c>
      <c r="U41" s="328">
        <v>-1.1846001974333662E-2</v>
      </c>
      <c r="V41" s="325">
        <v>2648.7</v>
      </c>
      <c r="W41" s="134">
        <v>-227.94930164000016</v>
      </c>
      <c r="X41" s="135">
        <v>-4.3066594567488285E-2</v>
      </c>
      <c r="Y41" s="136">
        <v>2680.3</v>
      </c>
      <c r="Z41" s="325">
        <v>1775</v>
      </c>
      <c r="AA41" s="324">
        <v>1</v>
      </c>
      <c r="AB41" s="137">
        <v>1774</v>
      </c>
      <c r="AC41" s="128">
        <v>1774</v>
      </c>
      <c r="AD41" s="133">
        <v>1720.0934922599999</v>
      </c>
      <c r="AE41" s="327">
        <v>1</v>
      </c>
      <c r="AF41" s="328">
        <v>5.6369785794813977E-4</v>
      </c>
      <c r="AG41" s="128">
        <v>53.906507740000052</v>
      </c>
      <c r="AH41" s="138">
        <v>3.1339289394771944E-2</v>
      </c>
      <c r="AI41" s="325">
        <v>1760</v>
      </c>
      <c r="AJ41" s="128">
        <v>1763</v>
      </c>
      <c r="AK41" s="128">
        <v>1763</v>
      </c>
      <c r="AL41" s="133">
        <v>1687.8848758199999</v>
      </c>
      <c r="AM41" s="327">
        <v>-3</v>
      </c>
      <c r="AN41" s="328">
        <v>-1.7016449234259785E-3</v>
      </c>
      <c r="AO41" s="329">
        <v>9.3121693121693117</v>
      </c>
      <c r="AP41" s="134">
        <v>75.115124180000066</v>
      </c>
      <c r="AQ41" s="139">
        <v>4.450251628891929E-2</v>
      </c>
      <c r="AR41" s="140">
        <v>9.3280423280423275</v>
      </c>
      <c r="AS41" s="128">
        <v>2545</v>
      </c>
      <c r="AT41" s="141">
        <v>2220</v>
      </c>
      <c r="AU41" s="128">
        <v>175</v>
      </c>
      <c r="AV41" s="134">
        <v>2395</v>
      </c>
      <c r="AW41" s="142">
        <v>0.94106090373280948</v>
      </c>
      <c r="AX41" s="143">
        <v>1.0730993387727656</v>
      </c>
      <c r="AY41" s="141">
        <v>75</v>
      </c>
      <c r="AZ41" s="142">
        <v>2.9469548133595286E-2</v>
      </c>
      <c r="BA41" s="144">
        <v>0.48880472612906639</v>
      </c>
      <c r="BB41" s="128">
        <v>40</v>
      </c>
      <c r="BC41" s="128">
        <v>10</v>
      </c>
      <c r="BD41" s="134">
        <v>50</v>
      </c>
      <c r="BE41" s="142">
        <v>1.9646365422396856E-2</v>
      </c>
      <c r="BF41" s="145">
        <v>0.35757722407580322</v>
      </c>
      <c r="BG41" s="146">
        <v>20</v>
      </c>
      <c r="BH41" s="325">
        <v>1725</v>
      </c>
      <c r="BI41" s="325">
        <v>1485</v>
      </c>
      <c r="BJ41" s="325">
        <v>110</v>
      </c>
      <c r="BK41" s="134">
        <v>1595</v>
      </c>
      <c r="BL41" s="142">
        <v>0.92463768115942024</v>
      </c>
      <c r="BM41" s="143">
        <v>1.0543718056087423</v>
      </c>
      <c r="BN41" s="325">
        <v>50</v>
      </c>
      <c r="BO41" s="142">
        <v>2.8985507246376812E-2</v>
      </c>
      <c r="BP41" s="144">
        <v>0.48077604946800928</v>
      </c>
      <c r="BQ41" s="325">
        <v>25</v>
      </c>
      <c r="BR41" s="325">
        <v>10</v>
      </c>
      <c r="BS41" s="134">
        <v>35</v>
      </c>
      <c r="BT41" s="142">
        <v>2.0289855072463767E-2</v>
      </c>
      <c r="BU41" s="145">
        <v>0.36928917373393821</v>
      </c>
      <c r="BV41" s="325">
        <v>50</v>
      </c>
      <c r="BW41" s="147" t="s">
        <v>7</v>
      </c>
      <c r="BX41" s="147" t="s">
        <v>7</v>
      </c>
      <c r="BY41" s="148" t="s">
        <v>7</v>
      </c>
      <c r="BZ41" s="364"/>
    </row>
    <row r="42" spans="1:80" ht="16.5" thickBot="1" x14ac:dyDescent="0.3">
      <c r="A42" s="204" t="s">
        <v>188</v>
      </c>
      <c r="B42" s="323">
        <v>5410014.0800000001</v>
      </c>
      <c r="C42" s="126">
        <v>5410014.0700000003</v>
      </c>
      <c r="D42" s="324">
        <v>0.61133815000000002</v>
      </c>
      <c r="E42" s="127">
        <v>5410014.0499999998</v>
      </c>
      <c r="F42" s="148">
        <v>0.23312817999999999</v>
      </c>
      <c r="G42" s="128">
        <v>6902</v>
      </c>
      <c r="H42" s="128">
        <v>2243</v>
      </c>
      <c r="I42" s="129">
        <v>2201</v>
      </c>
      <c r="J42" s="130"/>
      <c r="K42" s="325">
        <v>3.13</v>
      </c>
      <c r="L42" s="326">
        <v>313</v>
      </c>
      <c r="M42" s="131">
        <v>4.05</v>
      </c>
      <c r="N42" s="132">
        <v>405</v>
      </c>
      <c r="O42" s="325">
        <v>6689</v>
      </c>
      <c r="P42" s="128">
        <v>7760</v>
      </c>
      <c r="Q42" s="128">
        <v>4743.9840439999998</v>
      </c>
      <c r="R42" s="128">
        <v>5337</v>
      </c>
      <c r="S42" s="133">
        <v>1609.0506983599998</v>
      </c>
      <c r="T42" s="327">
        <v>1945.0159560000002</v>
      </c>
      <c r="U42" s="328">
        <v>0.40999631068742276</v>
      </c>
      <c r="V42" s="325">
        <v>2134.9</v>
      </c>
      <c r="W42" s="134">
        <v>6150.9493016400002</v>
      </c>
      <c r="X42" s="135">
        <v>3.8227193884625641</v>
      </c>
      <c r="Y42" s="136">
        <v>1917.6</v>
      </c>
      <c r="Z42" s="325">
        <v>2063</v>
      </c>
      <c r="AA42" s="324">
        <v>0.61337850999999999</v>
      </c>
      <c r="AB42" s="137">
        <v>2496</v>
      </c>
      <c r="AC42" s="128">
        <v>1530.9927609599999</v>
      </c>
      <c r="AD42" s="133">
        <v>522.90650773999994</v>
      </c>
      <c r="AE42" s="327">
        <v>532.00723904000006</v>
      </c>
      <c r="AF42" s="328">
        <v>0.34749167507912193</v>
      </c>
      <c r="AG42" s="128">
        <v>1973.0934922599999</v>
      </c>
      <c r="AH42" s="138">
        <v>3.7733198249677615</v>
      </c>
      <c r="AI42" s="325">
        <v>2029</v>
      </c>
      <c r="AJ42" s="128">
        <v>2461</v>
      </c>
      <c r="AK42" s="128">
        <v>1509.52451311</v>
      </c>
      <c r="AL42" s="133">
        <v>513.11512417999995</v>
      </c>
      <c r="AM42" s="327">
        <v>-432</v>
      </c>
      <c r="AN42" s="328">
        <v>-0.28618283191040828</v>
      </c>
      <c r="AO42" s="329">
        <v>6.4824281150159742</v>
      </c>
      <c r="AP42" s="134">
        <v>1947.8848758200002</v>
      </c>
      <c r="AQ42" s="139">
        <v>3.7961946238339395</v>
      </c>
      <c r="AR42" s="140">
        <v>6.0765432098765428</v>
      </c>
      <c r="AS42" s="128">
        <v>3940</v>
      </c>
      <c r="AT42" s="141">
        <v>3590</v>
      </c>
      <c r="AU42" s="128">
        <v>215</v>
      </c>
      <c r="AV42" s="134">
        <v>3805</v>
      </c>
      <c r="AW42" s="142">
        <v>0.96573604060913709</v>
      </c>
      <c r="AX42" s="143">
        <v>1.1012365963732926</v>
      </c>
      <c r="AY42" s="141">
        <v>95</v>
      </c>
      <c r="AZ42" s="142">
        <v>2.4111675126903553E-2</v>
      </c>
      <c r="BA42" s="144">
        <v>0.3999348990181219</v>
      </c>
      <c r="BB42" s="128">
        <v>15</v>
      </c>
      <c r="BC42" s="128">
        <v>10</v>
      </c>
      <c r="BD42" s="134">
        <v>25</v>
      </c>
      <c r="BE42" s="142">
        <v>6.3451776649746192E-3</v>
      </c>
      <c r="BF42" s="145">
        <v>0.11548655269960904</v>
      </c>
      <c r="BG42" s="146">
        <v>15</v>
      </c>
      <c r="BH42" s="325">
        <v>2375</v>
      </c>
      <c r="BI42" s="325">
        <v>2110</v>
      </c>
      <c r="BJ42" s="325">
        <v>105</v>
      </c>
      <c r="BK42" s="134">
        <v>2215</v>
      </c>
      <c r="BL42" s="142">
        <v>0.93263157894736837</v>
      </c>
      <c r="BM42" s="143">
        <v>1.0634873117321375</v>
      </c>
      <c r="BN42" s="325">
        <v>70</v>
      </c>
      <c r="BO42" s="142">
        <v>2.9473684210526315E-2</v>
      </c>
      <c r="BP42" s="144">
        <v>0.48887333030115465</v>
      </c>
      <c r="BQ42" s="325">
        <v>20</v>
      </c>
      <c r="BR42" s="325">
        <v>0</v>
      </c>
      <c r="BS42" s="134">
        <v>20</v>
      </c>
      <c r="BT42" s="142">
        <v>8.4210526315789472E-3</v>
      </c>
      <c r="BU42" s="145">
        <v>0.15326889015122849</v>
      </c>
      <c r="BV42" s="325">
        <v>70</v>
      </c>
      <c r="BW42" s="147" t="s">
        <v>7</v>
      </c>
      <c r="BX42" s="147" t="s">
        <v>7</v>
      </c>
      <c r="BY42" s="148" t="s">
        <v>7</v>
      </c>
      <c r="BZ42" s="364" t="s">
        <v>331</v>
      </c>
    </row>
    <row r="43" spans="1:80" ht="16.5" thickBot="1" x14ac:dyDescent="0.3">
      <c r="A43" s="204" t="s">
        <v>188</v>
      </c>
      <c r="B43" s="323">
        <v>5410014.0899999999</v>
      </c>
      <c r="C43" s="126"/>
      <c r="D43" s="324">
        <v>0.38866184999999998</v>
      </c>
      <c r="E43" s="127"/>
      <c r="F43" s="148"/>
      <c r="G43" s="128"/>
      <c r="H43" s="128"/>
      <c r="I43" s="129"/>
      <c r="J43" s="130"/>
      <c r="K43" s="325">
        <v>0.91</v>
      </c>
      <c r="L43" s="326">
        <v>91</v>
      </c>
      <c r="M43" s="131"/>
      <c r="N43" s="132"/>
      <c r="O43" s="325">
        <v>3174</v>
      </c>
      <c r="P43" s="128"/>
      <c r="Q43" s="128">
        <v>3016.0159559999997</v>
      </c>
      <c r="R43" s="128"/>
      <c r="S43" s="133"/>
      <c r="T43" s="327">
        <v>157.98404400000027</v>
      </c>
      <c r="U43" s="328">
        <v>5.2381700330765849E-2</v>
      </c>
      <c r="V43" s="325">
        <v>3491.4</v>
      </c>
      <c r="W43" s="134"/>
      <c r="X43" s="135"/>
      <c r="Y43" s="136"/>
      <c r="Z43" s="325">
        <v>983</v>
      </c>
      <c r="AA43" s="324">
        <v>0.38662149000000001</v>
      </c>
      <c r="AB43" s="137"/>
      <c r="AC43" s="128">
        <v>965.00723904000006</v>
      </c>
      <c r="AD43" s="133"/>
      <c r="AE43" s="327">
        <v>17.992760959999941</v>
      </c>
      <c r="AF43" s="328">
        <v>1.8645208276260539E-2</v>
      </c>
      <c r="AG43" s="128"/>
      <c r="AH43" s="138"/>
      <c r="AI43" s="325">
        <v>978</v>
      </c>
      <c r="AJ43" s="128"/>
      <c r="AK43" s="128">
        <v>951.47548689000007</v>
      </c>
      <c r="AL43" s="133"/>
      <c r="AM43" s="327"/>
      <c r="AN43" s="328">
        <v>0</v>
      </c>
      <c r="AO43" s="329"/>
      <c r="AP43" s="134"/>
      <c r="AQ43" s="139"/>
      <c r="AR43" s="140"/>
      <c r="AS43" s="128"/>
      <c r="AT43" s="141"/>
      <c r="AU43" s="128"/>
      <c r="AV43" s="134"/>
      <c r="AW43" s="142"/>
      <c r="AX43" s="143"/>
      <c r="AY43" s="141"/>
      <c r="AZ43" s="142"/>
      <c r="BA43" s="144"/>
      <c r="BB43" s="128"/>
      <c r="BC43" s="128"/>
      <c r="BD43" s="134"/>
      <c r="BE43" s="142"/>
      <c r="BF43" s="145"/>
      <c r="BG43" s="146"/>
      <c r="BH43" s="325">
        <v>1140</v>
      </c>
      <c r="BI43" s="325">
        <v>995</v>
      </c>
      <c r="BJ43" s="325">
        <v>85</v>
      </c>
      <c r="BK43" s="134">
        <v>1080</v>
      </c>
      <c r="BL43" s="142">
        <v>0.94736842105263153</v>
      </c>
      <c r="BM43" s="143">
        <v>1.0802918516466409</v>
      </c>
      <c r="BN43" s="325">
        <v>30</v>
      </c>
      <c r="BO43" s="142">
        <v>2.6315789473684209E-2</v>
      </c>
      <c r="BP43" s="144">
        <v>0.4364940449117452</v>
      </c>
      <c r="BQ43" s="325">
        <v>10</v>
      </c>
      <c r="BR43" s="325">
        <v>0</v>
      </c>
      <c r="BS43" s="134">
        <v>10</v>
      </c>
      <c r="BT43" s="142">
        <v>8.771929824561403E-3</v>
      </c>
      <c r="BU43" s="145">
        <v>0.15965509390752969</v>
      </c>
      <c r="BV43" s="325">
        <v>15</v>
      </c>
      <c r="BW43" s="147" t="s">
        <v>7</v>
      </c>
      <c r="BX43" s="147"/>
      <c r="BY43" s="148"/>
      <c r="BZ43" s="364"/>
      <c r="CB43" s="2"/>
    </row>
    <row r="44" spans="1:80" ht="16.5" thickBot="1" x14ac:dyDescent="0.3">
      <c r="A44" s="204" t="s">
        <v>380</v>
      </c>
      <c r="B44" s="323">
        <v>5410015</v>
      </c>
      <c r="C44" s="126">
        <v>5410015</v>
      </c>
      <c r="D44" s="324">
        <v>1</v>
      </c>
      <c r="E44" s="127"/>
      <c r="F44" s="126"/>
      <c r="G44" s="128"/>
      <c r="H44" s="128"/>
      <c r="I44" s="129"/>
      <c r="J44" s="130" t="s">
        <v>82</v>
      </c>
      <c r="K44" s="325">
        <v>2.0099999999999998</v>
      </c>
      <c r="L44" s="326">
        <v>200.99999999999997</v>
      </c>
      <c r="M44" s="131">
        <v>2.0099999999999998</v>
      </c>
      <c r="N44" s="132">
        <v>200.99999999999997</v>
      </c>
      <c r="O44" s="325">
        <v>5375</v>
      </c>
      <c r="P44" s="128">
        <v>5085</v>
      </c>
      <c r="Q44" s="128">
        <v>5085</v>
      </c>
      <c r="R44" s="128">
        <v>5067</v>
      </c>
      <c r="S44" s="133">
        <v>5181</v>
      </c>
      <c r="T44" s="327">
        <v>290</v>
      </c>
      <c r="U44" s="328">
        <v>5.7030481809242868E-2</v>
      </c>
      <c r="V44" s="325">
        <v>2676.5</v>
      </c>
      <c r="W44" s="134">
        <v>-96</v>
      </c>
      <c r="X44" s="135">
        <v>-1.8529241459177764E-2</v>
      </c>
      <c r="Y44" s="136">
        <v>2532.4</v>
      </c>
      <c r="Z44" s="325">
        <v>2534</v>
      </c>
      <c r="AA44" s="324">
        <v>1</v>
      </c>
      <c r="AB44" s="137">
        <v>2474</v>
      </c>
      <c r="AC44" s="128">
        <v>2474</v>
      </c>
      <c r="AD44" s="133">
        <v>2426</v>
      </c>
      <c r="AE44" s="327">
        <v>60</v>
      </c>
      <c r="AF44" s="328">
        <v>2.4252223120452707E-2</v>
      </c>
      <c r="AG44" s="128">
        <v>48</v>
      </c>
      <c r="AH44" s="138">
        <v>1.9785655399835119E-2</v>
      </c>
      <c r="AI44" s="325">
        <v>2455</v>
      </c>
      <c r="AJ44" s="128">
        <v>2403</v>
      </c>
      <c r="AK44" s="128">
        <v>2403</v>
      </c>
      <c r="AL44" s="133">
        <v>2356</v>
      </c>
      <c r="AM44" s="327">
        <v>52</v>
      </c>
      <c r="AN44" s="328">
        <v>2.1639617145235122E-2</v>
      </c>
      <c r="AO44" s="329">
        <v>12.213930348258708</v>
      </c>
      <c r="AP44" s="134">
        <v>47</v>
      </c>
      <c r="AQ44" s="139">
        <v>1.9949066213921902E-2</v>
      </c>
      <c r="AR44" s="140">
        <v>11.955223880597016</v>
      </c>
      <c r="AS44" s="128">
        <v>2620</v>
      </c>
      <c r="AT44" s="141">
        <v>2095</v>
      </c>
      <c r="AU44" s="128">
        <v>170</v>
      </c>
      <c r="AV44" s="134">
        <v>2265</v>
      </c>
      <c r="AW44" s="142">
        <v>0.8645038167938931</v>
      </c>
      <c r="AX44" s="143">
        <v>0.98580067505541114</v>
      </c>
      <c r="AY44" s="141">
        <v>140</v>
      </c>
      <c r="AZ44" s="142">
        <v>5.3435114503816793E-2</v>
      </c>
      <c r="BA44" s="144">
        <v>0.88631615226354377</v>
      </c>
      <c r="BB44" s="128">
        <v>135</v>
      </c>
      <c r="BC44" s="128">
        <v>40</v>
      </c>
      <c r="BD44" s="134">
        <v>175</v>
      </c>
      <c r="BE44" s="142">
        <v>6.6793893129770993E-2</v>
      </c>
      <c r="BF44" s="145">
        <v>1.2156943219294722</v>
      </c>
      <c r="BG44" s="146">
        <v>40</v>
      </c>
      <c r="BH44" s="325">
        <v>2115</v>
      </c>
      <c r="BI44" s="325">
        <v>1740</v>
      </c>
      <c r="BJ44" s="325">
        <v>155</v>
      </c>
      <c r="BK44" s="134">
        <v>1895</v>
      </c>
      <c r="BL44" s="142">
        <v>0.89598108747044913</v>
      </c>
      <c r="BM44" s="143">
        <v>1.0216944606918126</v>
      </c>
      <c r="BN44" s="325">
        <v>80</v>
      </c>
      <c r="BO44" s="142">
        <v>3.7825059101654845E-2</v>
      </c>
      <c r="BP44" s="144">
        <v>0.62739569575967169</v>
      </c>
      <c r="BQ44" s="325">
        <v>105</v>
      </c>
      <c r="BR44" s="325">
        <v>0</v>
      </c>
      <c r="BS44" s="134">
        <v>105</v>
      </c>
      <c r="BT44" s="142">
        <v>4.9645390070921988E-2</v>
      </c>
      <c r="BU44" s="145">
        <v>0.90357989317878507</v>
      </c>
      <c r="BV44" s="325">
        <v>40</v>
      </c>
      <c r="BW44" s="147" t="s">
        <v>7</v>
      </c>
      <c r="BX44" s="147" t="s">
        <v>7</v>
      </c>
      <c r="BY44" s="148" t="s">
        <v>7</v>
      </c>
      <c r="BZ44" s="278"/>
    </row>
    <row r="45" spans="1:80" ht="16.5" thickBot="1" x14ac:dyDescent="0.3">
      <c r="A45" s="203" t="s">
        <v>381</v>
      </c>
      <c r="B45" s="309">
        <v>5410016</v>
      </c>
      <c r="C45" s="81">
        <v>5410016</v>
      </c>
      <c r="D45" s="310">
        <v>1</v>
      </c>
      <c r="E45" s="82"/>
      <c r="F45" s="81"/>
      <c r="G45" s="83"/>
      <c r="H45" s="83"/>
      <c r="I45" s="84"/>
      <c r="J45" s="85" t="s">
        <v>83</v>
      </c>
      <c r="K45" s="311">
        <v>1.45</v>
      </c>
      <c r="L45" s="312">
        <v>145</v>
      </c>
      <c r="M45" s="86">
        <v>1.45</v>
      </c>
      <c r="N45" s="87">
        <v>145</v>
      </c>
      <c r="O45" s="311">
        <v>5895</v>
      </c>
      <c r="P45" s="83">
        <v>5712</v>
      </c>
      <c r="Q45" s="83">
        <v>5712</v>
      </c>
      <c r="R45" s="83">
        <v>5596</v>
      </c>
      <c r="S45" s="88">
        <v>5634</v>
      </c>
      <c r="T45" s="313">
        <v>183</v>
      </c>
      <c r="U45" s="314">
        <v>3.2037815126050417E-2</v>
      </c>
      <c r="V45" s="311">
        <v>4065.2</v>
      </c>
      <c r="W45" s="89">
        <v>78</v>
      </c>
      <c r="X45" s="90">
        <v>1.3844515441959531E-2</v>
      </c>
      <c r="Y45" s="91">
        <v>3938.5</v>
      </c>
      <c r="Z45" s="311">
        <v>3028</v>
      </c>
      <c r="AA45" s="310">
        <v>1</v>
      </c>
      <c r="AB45" s="92">
        <v>3061</v>
      </c>
      <c r="AC45" s="83">
        <v>3061</v>
      </c>
      <c r="AD45" s="88">
        <v>3019</v>
      </c>
      <c r="AE45" s="313">
        <v>-33</v>
      </c>
      <c r="AF45" s="314">
        <v>-1.0780790591310029E-2</v>
      </c>
      <c r="AG45" s="83">
        <v>42</v>
      </c>
      <c r="AH45" s="93">
        <v>1.3911891354753229E-2</v>
      </c>
      <c r="AI45" s="311">
        <v>2872</v>
      </c>
      <c r="AJ45" s="83">
        <v>2867</v>
      </c>
      <c r="AK45" s="83">
        <v>2867</v>
      </c>
      <c r="AL45" s="88">
        <v>2821</v>
      </c>
      <c r="AM45" s="313">
        <v>5</v>
      </c>
      <c r="AN45" s="314">
        <v>1.7439832577607255E-3</v>
      </c>
      <c r="AO45" s="315">
        <v>19.806896551724137</v>
      </c>
      <c r="AP45" s="89">
        <v>46</v>
      </c>
      <c r="AQ45" s="94">
        <v>1.6306274370790502E-2</v>
      </c>
      <c r="AR45" s="95">
        <v>19.77241379310345</v>
      </c>
      <c r="AS45" s="83">
        <v>2715</v>
      </c>
      <c r="AT45" s="96">
        <v>1835</v>
      </c>
      <c r="AU45" s="83">
        <v>105</v>
      </c>
      <c r="AV45" s="89">
        <v>1940</v>
      </c>
      <c r="AW45" s="97">
        <v>0.71454880294659295</v>
      </c>
      <c r="AX45" s="98">
        <v>0.8148057632841248</v>
      </c>
      <c r="AY45" s="96">
        <v>260</v>
      </c>
      <c r="AZ45" s="97">
        <v>9.5764272559852676E-2</v>
      </c>
      <c r="BA45" s="99">
        <v>1.5884203181318759</v>
      </c>
      <c r="BB45" s="83">
        <v>415</v>
      </c>
      <c r="BC45" s="83">
        <v>80</v>
      </c>
      <c r="BD45" s="89">
        <v>495</v>
      </c>
      <c r="BE45" s="97">
        <v>0.18232044198895028</v>
      </c>
      <c r="BF45" s="100">
        <v>3.3183561507189321</v>
      </c>
      <c r="BG45" s="101">
        <v>20</v>
      </c>
      <c r="BH45" s="311">
        <v>2020</v>
      </c>
      <c r="BI45" s="311">
        <v>1460</v>
      </c>
      <c r="BJ45" s="311">
        <v>150</v>
      </c>
      <c r="BK45" s="89">
        <v>1610</v>
      </c>
      <c r="BL45" s="97">
        <v>0.79702970297029707</v>
      </c>
      <c r="BM45" s="98">
        <v>0.90885939884132971</v>
      </c>
      <c r="BN45" s="311">
        <v>175</v>
      </c>
      <c r="BO45" s="97">
        <v>8.6633663366336627E-2</v>
      </c>
      <c r="BP45" s="99">
        <v>1.4369729696352009</v>
      </c>
      <c r="BQ45" s="311">
        <v>165</v>
      </c>
      <c r="BR45" s="311">
        <v>35</v>
      </c>
      <c r="BS45" s="89">
        <v>200</v>
      </c>
      <c r="BT45" s="97">
        <v>9.9009900990099015E-2</v>
      </c>
      <c r="BU45" s="100">
        <v>1.8020475945998402</v>
      </c>
      <c r="BV45" s="311">
        <v>45</v>
      </c>
      <c r="BW45" s="102" t="s">
        <v>5</v>
      </c>
      <c r="BX45" s="102" t="s">
        <v>5</v>
      </c>
      <c r="BY45" s="103" t="s">
        <v>5</v>
      </c>
      <c r="BZ45" s="278"/>
    </row>
    <row r="46" spans="1:80" ht="16.5" thickBot="1" x14ac:dyDescent="0.3">
      <c r="A46" s="203" t="s">
        <v>195</v>
      </c>
      <c r="B46" s="309">
        <v>5410017</v>
      </c>
      <c r="C46" s="81">
        <v>5410017</v>
      </c>
      <c r="D46" s="310">
        <v>1</v>
      </c>
      <c r="E46" s="82"/>
      <c r="F46" s="81"/>
      <c r="G46" s="83"/>
      <c r="H46" s="83"/>
      <c r="I46" s="84"/>
      <c r="J46" s="85" t="s">
        <v>84</v>
      </c>
      <c r="K46" s="311">
        <v>0.67</v>
      </c>
      <c r="L46" s="312">
        <v>67</v>
      </c>
      <c r="M46" s="86">
        <v>0.67</v>
      </c>
      <c r="N46" s="87">
        <v>67</v>
      </c>
      <c r="O46" s="311">
        <v>3075</v>
      </c>
      <c r="P46" s="83">
        <v>2347</v>
      </c>
      <c r="Q46" s="83">
        <v>2347</v>
      </c>
      <c r="R46" s="83">
        <v>2146</v>
      </c>
      <c r="S46" s="88">
        <v>1866</v>
      </c>
      <c r="T46" s="313">
        <v>728</v>
      </c>
      <c r="U46" s="314">
        <v>0.31018321261184489</v>
      </c>
      <c r="V46" s="311">
        <v>4610.8999999999996</v>
      </c>
      <c r="W46" s="89">
        <v>481</v>
      </c>
      <c r="X46" s="90">
        <v>0.25777063236870312</v>
      </c>
      <c r="Y46" s="91">
        <v>3518.7</v>
      </c>
      <c r="Z46" s="311">
        <v>2129</v>
      </c>
      <c r="AA46" s="310">
        <v>1</v>
      </c>
      <c r="AB46" s="92">
        <v>1984</v>
      </c>
      <c r="AC46" s="83">
        <v>1984</v>
      </c>
      <c r="AD46" s="88">
        <v>1227</v>
      </c>
      <c r="AE46" s="313">
        <v>145</v>
      </c>
      <c r="AF46" s="314">
        <v>7.3084677419354843E-2</v>
      </c>
      <c r="AG46" s="83">
        <v>757</v>
      </c>
      <c r="AH46" s="93">
        <v>0.61695191524042381</v>
      </c>
      <c r="AI46" s="311">
        <v>1907</v>
      </c>
      <c r="AJ46" s="83">
        <v>1499</v>
      </c>
      <c r="AK46" s="83">
        <v>1499</v>
      </c>
      <c r="AL46" s="88">
        <v>1097</v>
      </c>
      <c r="AM46" s="313">
        <v>408</v>
      </c>
      <c r="AN46" s="314">
        <v>0.27218145430286855</v>
      </c>
      <c r="AO46" s="315">
        <v>28.46268656716418</v>
      </c>
      <c r="AP46" s="89">
        <v>402</v>
      </c>
      <c r="AQ46" s="94">
        <v>0.36645396536007291</v>
      </c>
      <c r="AR46" s="95">
        <v>22.373134328358208</v>
      </c>
      <c r="AS46" s="83">
        <v>1295</v>
      </c>
      <c r="AT46" s="96">
        <v>570</v>
      </c>
      <c r="AU46" s="83">
        <v>65</v>
      </c>
      <c r="AV46" s="89">
        <v>635</v>
      </c>
      <c r="AW46" s="97">
        <v>0.49034749034749037</v>
      </c>
      <c r="AX46" s="98">
        <v>0.55914719820320558</v>
      </c>
      <c r="AY46" s="96">
        <v>185</v>
      </c>
      <c r="AZ46" s="97">
        <v>0.14285714285714285</v>
      </c>
      <c r="BA46" s="99">
        <v>2.3695391009494742</v>
      </c>
      <c r="BB46" s="83">
        <v>410</v>
      </c>
      <c r="BC46" s="83">
        <v>55</v>
      </c>
      <c r="BD46" s="89">
        <v>465</v>
      </c>
      <c r="BE46" s="97">
        <v>0.35907335907335908</v>
      </c>
      <c r="BF46" s="100">
        <v>6.5353795583306171</v>
      </c>
      <c r="BG46" s="101">
        <v>0</v>
      </c>
      <c r="BH46" s="311">
        <v>995</v>
      </c>
      <c r="BI46" s="311">
        <v>570</v>
      </c>
      <c r="BJ46" s="311">
        <v>100</v>
      </c>
      <c r="BK46" s="89">
        <v>670</v>
      </c>
      <c r="BL46" s="97">
        <v>0.6733668341708543</v>
      </c>
      <c r="BM46" s="98">
        <v>0.76784563213075041</v>
      </c>
      <c r="BN46" s="311">
        <v>120</v>
      </c>
      <c r="BO46" s="97">
        <v>0.12060301507537688</v>
      </c>
      <c r="BP46" s="99">
        <v>2.0004149193945309</v>
      </c>
      <c r="BQ46" s="311">
        <v>140</v>
      </c>
      <c r="BR46" s="311">
        <v>30</v>
      </c>
      <c r="BS46" s="89">
        <v>170</v>
      </c>
      <c r="BT46" s="97">
        <v>0.17085427135678391</v>
      </c>
      <c r="BU46" s="100">
        <v>3.109664040128568</v>
      </c>
      <c r="BV46" s="311">
        <v>40</v>
      </c>
      <c r="BW46" s="102" t="s">
        <v>5</v>
      </c>
      <c r="BX46" s="102" t="s">
        <v>5</v>
      </c>
      <c r="BY46" s="103" t="s">
        <v>5</v>
      </c>
      <c r="BZ46" s="278"/>
      <c r="CB46" s="283"/>
    </row>
    <row r="47" spans="1:80" ht="16.5" thickBot="1" x14ac:dyDescent="0.3">
      <c r="A47" s="203" t="s">
        <v>382</v>
      </c>
      <c r="B47" s="309">
        <v>5410018</v>
      </c>
      <c r="C47" s="81">
        <v>5410018</v>
      </c>
      <c r="D47" s="310">
        <v>1</v>
      </c>
      <c r="E47" s="82"/>
      <c r="F47" s="81"/>
      <c r="G47" s="83"/>
      <c r="H47" s="83"/>
      <c r="I47" s="84"/>
      <c r="J47" s="85" t="s">
        <v>85</v>
      </c>
      <c r="K47" s="311">
        <v>1.1200000000000001</v>
      </c>
      <c r="L47" s="312">
        <v>112.00000000000001</v>
      </c>
      <c r="M47" s="86">
        <v>1.1200000000000001</v>
      </c>
      <c r="N47" s="87">
        <v>112.00000000000001</v>
      </c>
      <c r="O47" s="311">
        <v>3243</v>
      </c>
      <c r="P47" s="83">
        <v>2335</v>
      </c>
      <c r="Q47" s="83">
        <v>2335</v>
      </c>
      <c r="R47" s="83">
        <v>2159</v>
      </c>
      <c r="S47" s="88">
        <v>2281</v>
      </c>
      <c r="T47" s="313">
        <v>908</v>
      </c>
      <c r="U47" s="314">
        <v>0.38886509635974303</v>
      </c>
      <c r="V47" s="311">
        <v>2901</v>
      </c>
      <c r="W47" s="89">
        <v>54</v>
      </c>
      <c r="X47" s="90">
        <v>2.367382726874178E-2</v>
      </c>
      <c r="Y47" s="91">
        <v>2091.5</v>
      </c>
      <c r="Z47" s="311">
        <v>1686</v>
      </c>
      <c r="AA47" s="310">
        <v>1</v>
      </c>
      <c r="AB47" s="92">
        <v>1091</v>
      </c>
      <c r="AC47" s="83">
        <v>1091</v>
      </c>
      <c r="AD47" s="88">
        <v>1014</v>
      </c>
      <c r="AE47" s="313">
        <v>595</v>
      </c>
      <c r="AF47" s="314">
        <v>0.54537121906507791</v>
      </c>
      <c r="AG47" s="83">
        <v>77</v>
      </c>
      <c r="AH47" s="93">
        <v>7.5936883629191321E-2</v>
      </c>
      <c r="AI47" s="311">
        <v>1594</v>
      </c>
      <c r="AJ47" s="83">
        <v>1053</v>
      </c>
      <c r="AK47" s="83">
        <v>1053</v>
      </c>
      <c r="AL47" s="88">
        <v>960</v>
      </c>
      <c r="AM47" s="313">
        <v>541</v>
      </c>
      <c r="AN47" s="314">
        <v>0.51377018043684708</v>
      </c>
      <c r="AO47" s="315">
        <v>14.232142857142856</v>
      </c>
      <c r="AP47" s="89">
        <v>93</v>
      </c>
      <c r="AQ47" s="94">
        <v>9.6875000000000003E-2</v>
      </c>
      <c r="AR47" s="95">
        <v>9.4017857142857135</v>
      </c>
      <c r="AS47" s="83">
        <v>1050</v>
      </c>
      <c r="AT47" s="96">
        <v>705</v>
      </c>
      <c r="AU47" s="83">
        <v>95</v>
      </c>
      <c r="AV47" s="89">
        <v>800</v>
      </c>
      <c r="AW47" s="97">
        <v>0.76190476190476186</v>
      </c>
      <c r="AX47" s="98">
        <v>0.86880614523962651</v>
      </c>
      <c r="AY47" s="96">
        <v>115</v>
      </c>
      <c r="AZ47" s="97">
        <v>0.10952380952380952</v>
      </c>
      <c r="BA47" s="99">
        <v>1.8166466440612636</v>
      </c>
      <c r="BB47" s="83">
        <v>100</v>
      </c>
      <c r="BC47" s="83">
        <v>25</v>
      </c>
      <c r="BD47" s="89">
        <v>125</v>
      </c>
      <c r="BE47" s="97">
        <v>0.11904761904761904</v>
      </c>
      <c r="BF47" s="100">
        <v>2.1667477030307598</v>
      </c>
      <c r="BG47" s="101">
        <v>0</v>
      </c>
      <c r="BH47" s="311">
        <v>945</v>
      </c>
      <c r="BI47" s="311">
        <v>715</v>
      </c>
      <c r="BJ47" s="311">
        <v>65</v>
      </c>
      <c r="BK47" s="89">
        <v>780</v>
      </c>
      <c r="BL47" s="97">
        <v>0.82539682539682535</v>
      </c>
      <c r="BM47" s="98">
        <v>0.94120665734292874</v>
      </c>
      <c r="BN47" s="311">
        <v>50</v>
      </c>
      <c r="BO47" s="97">
        <v>5.2910052910052907E-2</v>
      </c>
      <c r="BP47" s="99">
        <v>0.87760707442573116</v>
      </c>
      <c r="BQ47" s="311">
        <v>95</v>
      </c>
      <c r="BR47" s="311">
        <v>10</v>
      </c>
      <c r="BS47" s="89">
        <v>105</v>
      </c>
      <c r="BT47" s="97">
        <v>0.1111111111111111</v>
      </c>
      <c r="BU47" s="100">
        <v>2.0222978561620426</v>
      </c>
      <c r="BV47" s="311">
        <v>15</v>
      </c>
      <c r="BW47" s="102" t="s">
        <v>5</v>
      </c>
      <c r="BX47" s="102" t="s">
        <v>5</v>
      </c>
      <c r="BY47" s="103" t="s">
        <v>5</v>
      </c>
      <c r="BZ47" s="278" t="s">
        <v>163</v>
      </c>
    </row>
    <row r="48" spans="1:80" ht="16.5" thickBot="1" x14ac:dyDescent="0.3">
      <c r="A48" s="204" t="s">
        <v>173</v>
      </c>
      <c r="B48" s="323">
        <v>5410019</v>
      </c>
      <c r="C48" s="126">
        <v>5410019</v>
      </c>
      <c r="D48" s="324">
        <v>1</v>
      </c>
      <c r="E48" s="127"/>
      <c r="F48" s="126"/>
      <c r="G48" s="128"/>
      <c r="H48" s="128"/>
      <c r="I48" s="129"/>
      <c r="J48" s="130" t="s">
        <v>86</v>
      </c>
      <c r="K48" s="325">
        <v>1.77</v>
      </c>
      <c r="L48" s="326">
        <v>177</v>
      </c>
      <c r="M48" s="131">
        <v>1.76</v>
      </c>
      <c r="N48" s="132">
        <v>176</v>
      </c>
      <c r="O48" s="325">
        <v>4629</v>
      </c>
      <c r="P48" s="128">
        <v>4002</v>
      </c>
      <c r="Q48" s="128">
        <v>4002</v>
      </c>
      <c r="R48" s="128">
        <v>3815</v>
      </c>
      <c r="S48" s="133">
        <v>3854</v>
      </c>
      <c r="T48" s="327">
        <v>627</v>
      </c>
      <c r="U48" s="328">
        <v>0.15667166416791603</v>
      </c>
      <c r="V48" s="325">
        <v>2618.4</v>
      </c>
      <c r="W48" s="134">
        <v>148</v>
      </c>
      <c r="X48" s="135">
        <v>3.8401660612350806E-2</v>
      </c>
      <c r="Y48" s="136">
        <v>2267.6</v>
      </c>
      <c r="Z48" s="325">
        <v>2044</v>
      </c>
      <c r="AA48" s="324">
        <v>1</v>
      </c>
      <c r="AB48" s="137">
        <v>1897</v>
      </c>
      <c r="AC48" s="128">
        <v>1897</v>
      </c>
      <c r="AD48" s="133">
        <v>1774</v>
      </c>
      <c r="AE48" s="327">
        <v>147</v>
      </c>
      <c r="AF48" s="328">
        <v>7.7490774907749083E-2</v>
      </c>
      <c r="AG48" s="128">
        <v>123</v>
      </c>
      <c r="AH48" s="138">
        <v>6.9334836527621194E-2</v>
      </c>
      <c r="AI48" s="325">
        <v>1967</v>
      </c>
      <c r="AJ48" s="128">
        <v>1806</v>
      </c>
      <c r="AK48" s="128">
        <v>1806</v>
      </c>
      <c r="AL48" s="133">
        <v>1693</v>
      </c>
      <c r="AM48" s="327">
        <v>161</v>
      </c>
      <c r="AN48" s="328">
        <v>8.9147286821705432E-2</v>
      </c>
      <c r="AO48" s="329">
        <v>11.112994350282486</v>
      </c>
      <c r="AP48" s="134">
        <v>113</v>
      </c>
      <c r="AQ48" s="139">
        <v>6.674542232722977E-2</v>
      </c>
      <c r="AR48" s="140">
        <v>10.261363636363637</v>
      </c>
      <c r="AS48" s="128">
        <v>1870</v>
      </c>
      <c r="AT48" s="141">
        <v>1395</v>
      </c>
      <c r="AU48" s="128">
        <v>135</v>
      </c>
      <c r="AV48" s="134">
        <v>1530</v>
      </c>
      <c r="AW48" s="142">
        <v>0.81818181818181823</v>
      </c>
      <c r="AX48" s="143">
        <v>0.93297932642209902</v>
      </c>
      <c r="AY48" s="141">
        <v>135</v>
      </c>
      <c r="AZ48" s="142">
        <v>7.2192513368983954E-2</v>
      </c>
      <c r="BA48" s="144">
        <v>1.197440882565376</v>
      </c>
      <c r="BB48" s="128">
        <v>130</v>
      </c>
      <c r="BC48" s="128">
        <v>60</v>
      </c>
      <c r="BD48" s="134">
        <v>190</v>
      </c>
      <c r="BE48" s="142">
        <v>0.10160427807486631</v>
      </c>
      <c r="BF48" s="145">
        <v>1.8492670235492477</v>
      </c>
      <c r="BG48" s="146">
        <v>10</v>
      </c>
      <c r="BH48" s="325">
        <v>1495</v>
      </c>
      <c r="BI48" s="325">
        <v>1115</v>
      </c>
      <c r="BJ48" s="325">
        <v>125</v>
      </c>
      <c r="BK48" s="134">
        <v>1240</v>
      </c>
      <c r="BL48" s="142">
        <v>0.8294314381270903</v>
      </c>
      <c r="BM48" s="143">
        <v>0.94580735878093125</v>
      </c>
      <c r="BN48" s="325">
        <v>125</v>
      </c>
      <c r="BO48" s="142">
        <v>8.3612040133779264E-2</v>
      </c>
      <c r="BP48" s="144">
        <v>1.3868539888500266</v>
      </c>
      <c r="BQ48" s="325">
        <v>95</v>
      </c>
      <c r="BR48" s="325">
        <v>15</v>
      </c>
      <c r="BS48" s="134">
        <v>110</v>
      </c>
      <c r="BT48" s="142">
        <v>7.3578595317725759E-2</v>
      </c>
      <c r="BU48" s="145">
        <v>1.3391805201340619</v>
      </c>
      <c r="BV48" s="325">
        <v>25</v>
      </c>
      <c r="BW48" s="147" t="s">
        <v>7</v>
      </c>
      <c r="BX48" s="147" t="s">
        <v>7</v>
      </c>
      <c r="BY48" s="171" t="s">
        <v>6</v>
      </c>
      <c r="BZ48" s="278"/>
    </row>
    <row r="49" spans="1:80" ht="16.5" thickBot="1" x14ac:dyDescent="0.3">
      <c r="A49" s="203" t="s">
        <v>383</v>
      </c>
      <c r="B49" s="309">
        <v>5410020</v>
      </c>
      <c r="C49" s="81">
        <v>5410020</v>
      </c>
      <c r="D49" s="310">
        <v>1</v>
      </c>
      <c r="E49" s="82"/>
      <c r="F49" s="81"/>
      <c r="G49" s="83"/>
      <c r="H49" s="83"/>
      <c r="I49" s="84"/>
      <c r="J49" s="85" t="s">
        <v>87</v>
      </c>
      <c r="K49" s="311">
        <v>0.84</v>
      </c>
      <c r="L49" s="312">
        <v>84</v>
      </c>
      <c r="M49" s="86">
        <v>0.84</v>
      </c>
      <c r="N49" s="87">
        <v>84</v>
      </c>
      <c r="O49" s="311">
        <v>2471</v>
      </c>
      <c r="P49" s="83">
        <v>2449</v>
      </c>
      <c r="Q49" s="83">
        <v>2449</v>
      </c>
      <c r="R49" s="83">
        <v>2470</v>
      </c>
      <c r="S49" s="88">
        <v>2548</v>
      </c>
      <c r="T49" s="313">
        <v>22</v>
      </c>
      <c r="U49" s="314">
        <v>8.9832584728460601E-3</v>
      </c>
      <c r="V49" s="311">
        <v>2950.8</v>
      </c>
      <c r="W49" s="89">
        <v>-99</v>
      </c>
      <c r="X49" s="90">
        <v>-3.8854003139717423E-2</v>
      </c>
      <c r="Y49" s="91">
        <v>2924.5</v>
      </c>
      <c r="Z49" s="311">
        <v>1404</v>
      </c>
      <c r="AA49" s="310">
        <v>1</v>
      </c>
      <c r="AB49" s="92">
        <v>1321</v>
      </c>
      <c r="AC49" s="83">
        <v>1321</v>
      </c>
      <c r="AD49" s="88">
        <v>1318</v>
      </c>
      <c r="AE49" s="313">
        <v>83</v>
      </c>
      <c r="AF49" s="314">
        <v>6.2831188493565476E-2</v>
      </c>
      <c r="AG49" s="83">
        <v>3</v>
      </c>
      <c r="AH49" s="93">
        <v>2.276176024279211E-3</v>
      </c>
      <c r="AI49" s="311">
        <v>1336</v>
      </c>
      <c r="AJ49" s="83">
        <v>1260</v>
      </c>
      <c r="AK49" s="83">
        <v>1260</v>
      </c>
      <c r="AL49" s="88">
        <v>1236</v>
      </c>
      <c r="AM49" s="313">
        <v>76</v>
      </c>
      <c r="AN49" s="314">
        <v>6.0317460317460318E-2</v>
      </c>
      <c r="AO49" s="315">
        <v>15.904761904761905</v>
      </c>
      <c r="AP49" s="89">
        <v>24</v>
      </c>
      <c r="AQ49" s="94">
        <v>1.9417475728155338E-2</v>
      </c>
      <c r="AR49" s="95">
        <v>15</v>
      </c>
      <c r="AS49" s="83">
        <v>1355</v>
      </c>
      <c r="AT49" s="96">
        <v>755</v>
      </c>
      <c r="AU49" s="83">
        <v>45</v>
      </c>
      <c r="AV49" s="89">
        <v>800</v>
      </c>
      <c r="AW49" s="97">
        <v>0.59040590405904059</v>
      </c>
      <c r="AX49" s="98">
        <v>0.67324461439233052</v>
      </c>
      <c r="AY49" s="96">
        <v>190</v>
      </c>
      <c r="AZ49" s="97">
        <v>0.14022140221402213</v>
      </c>
      <c r="BA49" s="99">
        <v>2.3258206673526201</v>
      </c>
      <c r="BB49" s="83">
        <v>280</v>
      </c>
      <c r="BC49" s="83">
        <v>55</v>
      </c>
      <c r="BD49" s="89">
        <v>335</v>
      </c>
      <c r="BE49" s="97">
        <v>0.24723247232472326</v>
      </c>
      <c r="BF49" s="100">
        <v>4.4997992888033647</v>
      </c>
      <c r="BG49" s="101">
        <v>20</v>
      </c>
      <c r="BH49" s="311">
        <v>705</v>
      </c>
      <c r="BI49" s="311">
        <v>450</v>
      </c>
      <c r="BJ49" s="311">
        <v>45</v>
      </c>
      <c r="BK49" s="89">
        <v>495</v>
      </c>
      <c r="BL49" s="97">
        <v>0.7021276595744681</v>
      </c>
      <c r="BM49" s="98">
        <v>0.80064183331258143</v>
      </c>
      <c r="BN49" s="311">
        <v>75</v>
      </c>
      <c r="BO49" s="97">
        <v>0.10638297872340426</v>
      </c>
      <c r="BP49" s="99">
        <v>1.7645503943240766</v>
      </c>
      <c r="BQ49" s="311">
        <v>105</v>
      </c>
      <c r="BR49" s="311">
        <v>15</v>
      </c>
      <c r="BS49" s="89">
        <v>120</v>
      </c>
      <c r="BT49" s="97">
        <v>0.1702127659574468</v>
      </c>
      <c r="BU49" s="100">
        <v>3.0979882051844059</v>
      </c>
      <c r="BV49" s="311">
        <v>20</v>
      </c>
      <c r="BW49" s="102" t="s">
        <v>5</v>
      </c>
      <c r="BX49" s="102" t="s">
        <v>5</v>
      </c>
      <c r="BY49" s="103" t="s">
        <v>5</v>
      </c>
      <c r="BZ49" s="278"/>
    </row>
    <row r="50" spans="1:80" ht="16.5" thickBot="1" x14ac:dyDescent="0.3">
      <c r="A50" s="206" t="s">
        <v>337</v>
      </c>
      <c r="B50" s="316">
        <v>5410021</v>
      </c>
      <c r="C50" s="149">
        <v>5410021</v>
      </c>
      <c r="D50" s="317">
        <v>1</v>
      </c>
      <c r="E50" s="150"/>
      <c r="F50" s="149"/>
      <c r="G50" s="151"/>
      <c r="H50" s="151"/>
      <c r="I50" s="152"/>
      <c r="J50" s="153" t="s">
        <v>88</v>
      </c>
      <c r="K50" s="318">
        <v>1.5</v>
      </c>
      <c r="L50" s="319">
        <v>150</v>
      </c>
      <c r="M50" s="154">
        <v>1.5</v>
      </c>
      <c r="N50" s="155">
        <v>150</v>
      </c>
      <c r="O50" s="318">
        <v>5174</v>
      </c>
      <c r="P50" s="151">
        <v>4450</v>
      </c>
      <c r="Q50" s="151">
        <v>4450</v>
      </c>
      <c r="R50" s="151">
        <v>4419</v>
      </c>
      <c r="S50" s="156">
        <v>4426</v>
      </c>
      <c r="T50" s="320">
        <v>724</v>
      </c>
      <c r="U50" s="321">
        <v>0.16269662921348316</v>
      </c>
      <c r="V50" s="318">
        <v>3448.6</v>
      </c>
      <c r="W50" s="157">
        <v>24</v>
      </c>
      <c r="X50" s="158">
        <v>5.4225033890646186E-3</v>
      </c>
      <c r="Y50" s="159">
        <v>2966.3</v>
      </c>
      <c r="Z50" s="318">
        <v>2719</v>
      </c>
      <c r="AA50" s="317">
        <v>1</v>
      </c>
      <c r="AB50" s="160">
        <v>2308</v>
      </c>
      <c r="AC50" s="151">
        <v>2308</v>
      </c>
      <c r="AD50" s="156">
        <v>2195</v>
      </c>
      <c r="AE50" s="320">
        <v>411</v>
      </c>
      <c r="AF50" s="321">
        <v>0.17807625649913345</v>
      </c>
      <c r="AG50" s="151">
        <v>113</v>
      </c>
      <c r="AH50" s="161">
        <v>5.1480637813211848E-2</v>
      </c>
      <c r="AI50" s="318">
        <v>2511</v>
      </c>
      <c r="AJ50" s="151">
        <v>2118</v>
      </c>
      <c r="AK50" s="151">
        <v>2118</v>
      </c>
      <c r="AL50" s="156">
        <v>2054</v>
      </c>
      <c r="AM50" s="320">
        <v>393</v>
      </c>
      <c r="AN50" s="321">
        <v>0.18555240793201133</v>
      </c>
      <c r="AO50" s="322">
        <v>16.739999999999998</v>
      </c>
      <c r="AP50" s="157">
        <v>64</v>
      </c>
      <c r="AQ50" s="162">
        <v>3.1158714703018502E-2</v>
      </c>
      <c r="AR50" s="163">
        <v>14.12</v>
      </c>
      <c r="AS50" s="151">
        <v>2325</v>
      </c>
      <c r="AT50" s="164">
        <v>1700</v>
      </c>
      <c r="AU50" s="151">
        <v>175</v>
      </c>
      <c r="AV50" s="157">
        <v>1875</v>
      </c>
      <c r="AW50" s="165">
        <v>0.80645161290322576</v>
      </c>
      <c r="AX50" s="166">
        <v>0.91960327873145953</v>
      </c>
      <c r="AY50" s="164">
        <v>165</v>
      </c>
      <c r="AZ50" s="165">
        <v>7.0967741935483872E-2</v>
      </c>
      <c r="BA50" s="167">
        <v>1.1771258759555452</v>
      </c>
      <c r="BB50" s="151">
        <v>225</v>
      </c>
      <c r="BC50" s="151">
        <v>45</v>
      </c>
      <c r="BD50" s="157">
        <v>270</v>
      </c>
      <c r="BE50" s="165">
        <v>0.11612903225806452</v>
      </c>
      <c r="BF50" s="168">
        <v>2.1136274367629091</v>
      </c>
      <c r="BG50" s="169">
        <v>10</v>
      </c>
      <c r="BH50" s="318">
        <v>1800</v>
      </c>
      <c r="BI50" s="318">
        <v>1255</v>
      </c>
      <c r="BJ50" s="318">
        <v>160</v>
      </c>
      <c r="BK50" s="157">
        <v>1415</v>
      </c>
      <c r="BL50" s="165">
        <v>0.78611111111111109</v>
      </c>
      <c r="BM50" s="166">
        <v>0.89640884047901048</v>
      </c>
      <c r="BN50" s="318">
        <v>185</v>
      </c>
      <c r="BO50" s="165">
        <v>0.10277777777777777</v>
      </c>
      <c r="BP50" s="167">
        <v>1.7047517420719829</v>
      </c>
      <c r="BQ50" s="318">
        <v>115</v>
      </c>
      <c r="BR50" s="318">
        <v>45</v>
      </c>
      <c r="BS50" s="157">
        <v>160</v>
      </c>
      <c r="BT50" s="165">
        <v>8.8888888888888892E-2</v>
      </c>
      <c r="BU50" s="168">
        <v>1.6178382849296342</v>
      </c>
      <c r="BV50" s="318">
        <v>35</v>
      </c>
      <c r="BW50" s="170" t="s">
        <v>6</v>
      </c>
      <c r="BX50" s="102" t="s">
        <v>5</v>
      </c>
      <c r="BY50" s="103" t="s">
        <v>5</v>
      </c>
      <c r="BZ50" s="278" t="s">
        <v>338</v>
      </c>
    </row>
    <row r="51" spans="1:80" ht="16.5" thickBot="1" x14ac:dyDescent="0.3">
      <c r="A51" s="204" t="s">
        <v>384</v>
      </c>
      <c r="B51" s="323">
        <v>5410022</v>
      </c>
      <c r="C51" s="126">
        <v>5410022</v>
      </c>
      <c r="D51" s="324">
        <v>1</v>
      </c>
      <c r="E51" s="127"/>
      <c r="F51" s="126"/>
      <c r="G51" s="128"/>
      <c r="H51" s="128"/>
      <c r="I51" s="129"/>
      <c r="J51" s="130" t="s">
        <v>89</v>
      </c>
      <c r="K51" s="325">
        <v>4.72</v>
      </c>
      <c r="L51" s="326">
        <v>472</v>
      </c>
      <c r="M51" s="131">
        <v>4.72</v>
      </c>
      <c r="N51" s="132">
        <v>472</v>
      </c>
      <c r="O51" s="325">
        <v>967</v>
      </c>
      <c r="P51" s="128">
        <v>977</v>
      </c>
      <c r="Q51" s="128">
        <v>977</v>
      </c>
      <c r="R51" s="128">
        <v>995</v>
      </c>
      <c r="S51" s="133">
        <v>1051</v>
      </c>
      <c r="T51" s="327">
        <v>-10</v>
      </c>
      <c r="U51" s="328">
        <v>-1.0235414534288639E-2</v>
      </c>
      <c r="V51" s="325">
        <v>205</v>
      </c>
      <c r="W51" s="134">
        <v>-74</v>
      </c>
      <c r="X51" s="135">
        <v>-7.0409134157944808E-2</v>
      </c>
      <c r="Y51" s="136">
        <v>206.9</v>
      </c>
      <c r="Z51" s="325">
        <v>499</v>
      </c>
      <c r="AA51" s="324">
        <v>1</v>
      </c>
      <c r="AB51" s="137">
        <v>493</v>
      </c>
      <c r="AC51" s="128">
        <v>493</v>
      </c>
      <c r="AD51" s="133">
        <v>520</v>
      </c>
      <c r="AE51" s="327">
        <v>6</v>
      </c>
      <c r="AF51" s="328">
        <v>1.2170385395537525E-2</v>
      </c>
      <c r="AG51" s="128">
        <v>-27</v>
      </c>
      <c r="AH51" s="138">
        <v>-5.1923076923076926E-2</v>
      </c>
      <c r="AI51" s="325">
        <v>473</v>
      </c>
      <c r="AJ51" s="128">
        <v>468</v>
      </c>
      <c r="AK51" s="128">
        <v>468</v>
      </c>
      <c r="AL51" s="133">
        <v>499</v>
      </c>
      <c r="AM51" s="327">
        <v>5</v>
      </c>
      <c r="AN51" s="328">
        <v>1.0683760683760684E-2</v>
      </c>
      <c r="AO51" s="329">
        <v>1.0021186440677967</v>
      </c>
      <c r="AP51" s="134">
        <v>-31</v>
      </c>
      <c r="AQ51" s="139">
        <v>-6.2124248496993988E-2</v>
      </c>
      <c r="AR51" s="140">
        <v>0.99152542372881358</v>
      </c>
      <c r="AS51" s="128">
        <v>595</v>
      </c>
      <c r="AT51" s="141">
        <v>460</v>
      </c>
      <c r="AU51" s="128">
        <v>40</v>
      </c>
      <c r="AV51" s="134">
        <v>500</v>
      </c>
      <c r="AW51" s="142">
        <v>0.84033613445378152</v>
      </c>
      <c r="AX51" s="143">
        <v>0.95824207195547051</v>
      </c>
      <c r="AY51" s="141">
        <v>50</v>
      </c>
      <c r="AZ51" s="142">
        <v>8.4033613445378158E-2</v>
      </c>
      <c r="BA51" s="144">
        <v>1.3938465299702791</v>
      </c>
      <c r="BB51" s="128">
        <v>40</v>
      </c>
      <c r="BC51" s="128">
        <v>10</v>
      </c>
      <c r="BD51" s="134">
        <v>50</v>
      </c>
      <c r="BE51" s="142">
        <v>8.4033613445378158E-2</v>
      </c>
      <c r="BF51" s="145">
        <v>1.5294689668452426</v>
      </c>
      <c r="BG51" s="146">
        <v>0</v>
      </c>
      <c r="BH51" s="325">
        <v>385</v>
      </c>
      <c r="BI51" s="325">
        <v>285</v>
      </c>
      <c r="BJ51" s="325">
        <v>40</v>
      </c>
      <c r="BK51" s="134">
        <v>325</v>
      </c>
      <c r="BL51" s="142">
        <v>0.8441558441558441</v>
      </c>
      <c r="BM51" s="143">
        <v>0.96259771773708613</v>
      </c>
      <c r="BN51" s="325">
        <v>15</v>
      </c>
      <c r="BO51" s="142">
        <v>3.896103896103896E-2</v>
      </c>
      <c r="BP51" s="144">
        <v>0.64623793662258389</v>
      </c>
      <c r="BQ51" s="325">
        <v>45</v>
      </c>
      <c r="BR51" s="325">
        <v>0</v>
      </c>
      <c r="BS51" s="134">
        <v>45</v>
      </c>
      <c r="BT51" s="142">
        <v>0.11688311688311688</v>
      </c>
      <c r="BU51" s="145">
        <v>2.1273522902483823</v>
      </c>
      <c r="BV51" s="325">
        <v>0</v>
      </c>
      <c r="BW51" s="147" t="s">
        <v>7</v>
      </c>
      <c r="BX51" s="147" t="s">
        <v>7</v>
      </c>
      <c r="BY51" s="148" t="s">
        <v>7</v>
      </c>
      <c r="BZ51" s="278" t="s">
        <v>332</v>
      </c>
    </row>
    <row r="52" spans="1:80" ht="16.5" thickBot="1" x14ac:dyDescent="0.3">
      <c r="A52" s="204" t="s">
        <v>385</v>
      </c>
      <c r="B52" s="323">
        <v>5410023</v>
      </c>
      <c r="C52" s="126">
        <v>5410023</v>
      </c>
      <c r="D52" s="324">
        <v>1</v>
      </c>
      <c r="E52" s="127"/>
      <c r="F52" s="126"/>
      <c r="G52" s="128"/>
      <c r="H52" s="128"/>
      <c r="I52" s="129"/>
      <c r="J52" s="130" t="s">
        <v>90</v>
      </c>
      <c r="K52" s="325">
        <v>1.36</v>
      </c>
      <c r="L52" s="326">
        <v>136</v>
      </c>
      <c r="M52" s="131">
        <v>1.36</v>
      </c>
      <c r="N52" s="132">
        <v>136</v>
      </c>
      <c r="O52" s="325">
        <v>3497</v>
      </c>
      <c r="P52" s="128">
        <v>3423</v>
      </c>
      <c r="Q52" s="128">
        <v>3423</v>
      </c>
      <c r="R52" s="128">
        <v>3349</v>
      </c>
      <c r="S52" s="133">
        <v>3415</v>
      </c>
      <c r="T52" s="327">
        <v>74</v>
      </c>
      <c r="U52" s="328">
        <v>2.1618463336254747E-2</v>
      </c>
      <c r="V52" s="325">
        <v>2580.8000000000002</v>
      </c>
      <c r="W52" s="134">
        <v>8</v>
      </c>
      <c r="X52" s="135">
        <v>2.342606149341142E-3</v>
      </c>
      <c r="Y52" s="136">
        <v>2525.1</v>
      </c>
      <c r="Z52" s="325">
        <v>1794</v>
      </c>
      <c r="AA52" s="324">
        <v>1</v>
      </c>
      <c r="AB52" s="137">
        <v>1774</v>
      </c>
      <c r="AC52" s="128">
        <v>1774</v>
      </c>
      <c r="AD52" s="133">
        <v>1757</v>
      </c>
      <c r="AE52" s="327">
        <v>20</v>
      </c>
      <c r="AF52" s="328">
        <v>1.1273957158962795E-2</v>
      </c>
      <c r="AG52" s="128">
        <v>17</v>
      </c>
      <c r="AH52" s="138">
        <v>9.6755833807626642E-3</v>
      </c>
      <c r="AI52" s="325">
        <v>1735</v>
      </c>
      <c r="AJ52" s="128">
        <v>1724</v>
      </c>
      <c r="AK52" s="128">
        <v>1724</v>
      </c>
      <c r="AL52" s="133">
        <v>1693</v>
      </c>
      <c r="AM52" s="327">
        <v>11</v>
      </c>
      <c r="AN52" s="328">
        <v>6.3805104408352666E-3</v>
      </c>
      <c r="AO52" s="329">
        <v>12.757352941176471</v>
      </c>
      <c r="AP52" s="134">
        <v>31</v>
      </c>
      <c r="AQ52" s="139">
        <v>1.831069108092144E-2</v>
      </c>
      <c r="AR52" s="140">
        <v>12.676470588235293</v>
      </c>
      <c r="AS52" s="128">
        <v>1695</v>
      </c>
      <c r="AT52" s="141">
        <v>1365</v>
      </c>
      <c r="AU52" s="128">
        <v>115</v>
      </c>
      <c r="AV52" s="134">
        <v>1480</v>
      </c>
      <c r="AW52" s="142">
        <v>0.87315634218289084</v>
      </c>
      <c r="AX52" s="143">
        <v>0.99566721954452775</v>
      </c>
      <c r="AY52" s="141">
        <v>115</v>
      </c>
      <c r="AZ52" s="142">
        <v>6.7846607669616518E-2</v>
      </c>
      <c r="BA52" s="144">
        <v>1.1253563281795438</v>
      </c>
      <c r="BB52" s="128">
        <v>50</v>
      </c>
      <c r="BC52" s="128">
        <v>20</v>
      </c>
      <c r="BD52" s="134">
        <v>70</v>
      </c>
      <c r="BE52" s="142">
        <v>4.1297935103244837E-2</v>
      </c>
      <c r="BF52" s="145">
        <v>0.75165053060890086</v>
      </c>
      <c r="BG52" s="146">
        <v>30</v>
      </c>
      <c r="BH52" s="325">
        <v>1190</v>
      </c>
      <c r="BI52" s="325">
        <v>985</v>
      </c>
      <c r="BJ52" s="325">
        <v>75</v>
      </c>
      <c r="BK52" s="134">
        <v>1060</v>
      </c>
      <c r="BL52" s="142">
        <v>0.89075630252100846</v>
      </c>
      <c r="BM52" s="143">
        <v>1.0157365962727987</v>
      </c>
      <c r="BN52" s="325">
        <v>40</v>
      </c>
      <c r="BO52" s="142">
        <v>3.3613445378151259E-2</v>
      </c>
      <c r="BP52" s="144">
        <v>0.55753861198811161</v>
      </c>
      <c r="BQ52" s="325">
        <v>40</v>
      </c>
      <c r="BR52" s="325">
        <v>20</v>
      </c>
      <c r="BS52" s="134">
        <v>60</v>
      </c>
      <c r="BT52" s="142">
        <v>5.0420168067226892E-2</v>
      </c>
      <c r="BU52" s="145">
        <v>0.91768138010714551</v>
      </c>
      <c r="BV52" s="325">
        <v>25</v>
      </c>
      <c r="BW52" s="147" t="s">
        <v>7</v>
      </c>
      <c r="BX52" s="147" t="s">
        <v>7</v>
      </c>
      <c r="BY52" s="148" t="s">
        <v>7</v>
      </c>
      <c r="BZ52" s="278"/>
    </row>
    <row r="53" spans="1:80" ht="16.5" thickBot="1" x14ac:dyDescent="0.3">
      <c r="A53" s="204" t="s">
        <v>386</v>
      </c>
      <c r="B53" s="323">
        <v>5410024</v>
      </c>
      <c r="C53" s="126">
        <v>5410024</v>
      </c>
      <c r="D53" s="324">
        <v>1</v>
      </c>
      <c r="E53" s="127"/>
      <c r="F53" s="126"/>
      <c r="G53" s="128"/>
      <c r="H53" s="128"/>
      <c r="I53" s="129"/>
      <c r="J53" s="130" t="s">
        <v>91</v>
      </c>
      <c r="K53" s="325">
        <v>5.69</v>
      </c>
      <c r="L53" s="326">
        <v>569</v>
      </c>
      <c r="M53" s="131">
        <v>5.67</v>
      </c>
      <c r="N53" s="132">
        <v>567</v>
      </c>
      <c r="O53" s="325">
        <v>5794</v>
      </c>
      <c r="P53" s="128">
        <v>5143</v>
      </c>
      <c r="Q53" s="128">
        <v>5143</v>
      </c>
      <c r="R53" s="128">
        <v>4397</v>
      </c>
      <c r="S53" s="133">
        <v>4196</v>
      </c>
      <c r="T53" s="327">
        <v>651</v>
      </c>
      <c r="U53" s="328">
        <v>0.12657981722729925</v>
      </c>
      <c r="V53" s="325">
        <v>1018.9</v>
      </c>
      <c r="W53" s="134">
        <v>947</v>
      </c>
      <c r="X53" s="135">
        <v>0.22569113441372735</v>
      </c>
      <c r="Y53" s="136">
        <v>906.7</v>
      </c>
      <c r="Z53" s="325">
        <v>2177</v>
      </c>
      <c r="AA53" s="324">
        <v>1</v>
      </c>
      <c r="AB53" s="137">
        <v>1895</v>
      </c>
      <c r="AC53" s="128">
        <v>1895</v>
      </c>
      <c r="AD53" s="133">
        <v>1566</v>
      </c>
      <c r="AE53" s="327">
        <v>282</v>
      </c>
      <c r="AF53" s="328">
        <v>0.14881266490765171</v>
      </c>
      <c r="AG53" s="128">
        <v>329</v>
      </c>
      <c r="AH53" s="138">
        <v>0.21008939974457216</v>
      </c>
      <c r="AI53" s="325">
        <v>2068</v>
      </c>
      <c r="AJ53" s="128">
        <v>1818</v>
      </c>
      <c r="AK53" s="128">
        <v>1818</v>
      </c>
      <c r="AL53" s="133">
        <v>1514</v>
      </c>
      <c r="AM53" s="327">
        <v>250</v>
      </c>
      <c r="AN53" s="328">
        <v>0.13751375137513752</v>
      </c>
      <c r="AO53" s="329">
        <v>3.6344463971880492</v>
      </c>
      <c r="AP53" s="134">
        <v>304</v>
      </c>
      <c r="AQ53" s="139">
        <v>0.20079260237780713</v>
      </c>
      <c r="AR53" s="140">
        <v>3.2063492063492065</v>
      </c>
      <c r="AS53" s="128">
        <v>2585</v>
      </c>
      <c r="AT53" s="141">
        <v>2295</v>
      </c>
      <c r="AU53" s="128">
        <v>90</v>
      </c>
      <c r="AV53" s="134">
        <v>2385</v>
      </c>
      <c r="AW53" s="142">
        <v>0.92263056092843332</v>
      </c>
      <c r="AX53" s="143">
        <v>1.0520830702206649</v>
      </c>
      <c r="AY53" s="141">
        <v>70</v>
      </c>
      <c r="AZ53" s="142">
        <v>2.7079303675048357E-2</v>
      </c>
      <c r="BA53" s="144">
        <v>0.44915828219158316</v>
      </c>
      <c r="BB53" s="128">
        <v>65</v>
      </c>
      <c r="BC53" s="128">
        <v>45</v>
      </c>
      <c r="BD53" s="134">
        <v>110</v>
      </c>
      <c r="BE53" s="142">
        <v>4.2553191489361701E-2</v>
      </c>
      <c r="BF53" s="145">
        <v>0.77449705129610147</v>
      </c>
      <c r="BG53" s="146">
        <v>20</v>
      </c>
      <c r="BH53" s="325">
        <v>1900</v>
      </c>
      <c r="BI53" s="325">
        <v>1630</v>
      </c>
      <c r="BJ53" s="325">
        <v>155</v>
      </c>
      <c r="BK53" s="134">
        <v>1785</v>
      </c>
      <c r="BL53" s="142">
        <v>0.93947368421052635</v>
      </c>
      <c r="BM53" s="143">
        <v>1.0712894195495857</v>
      </c>
      <c r="BN53" s="325">
        <v>30</v>
      </c>
      <c r="BO53" s="142">
        <v>1.5789473684210527E-2</v>
      </c>
      <c r="BP53" s="144">
        <v>0.26189642694704718</v>
      </c>
      <c r="BQ53" s="325">
        <v>40</v>
      </c>
      <c r="BR53" s="325">
        <v>0</v>
      </c>
      <c r="BS53" s="134">
        <v>40</v>
      </c>
      <c r="BT53" s="142">
        <v>2.1052631578947368E-2</v>
      </c>
      <c r="BU53" s="145">
        <v>0.38317222537807122</v>
      </c>
      <c r="BV53" s="325">
        <v>35</v>
      </c>
      <c r="BW53" s="147" t="s">
        <v>7</v>
      </c>
      <c r="BX53" s="147" t="s">
        <v>7</v>
      </c>
      <c r="BY53" s="148" t="s">
        <v>7</v>
      </c>
      <c r="BZ53" s="278"/>
    </row>
    <row r="54" spans="1:80" ht="16.5" thickBot="1" x14ac:dyDescent="0.3">
      <c r="A54" s="204" t="s">
        <v>387</v>
      </c>
      <c r="B54" s="323">
        <v>5410025</v>
      </c>
      <c r="C54" s="126">
        <v>5410025</v>
      </c>
      <c r="D54" s="324">
        <v>1</v>
      </c>
      <c r="E54" s="127"/>
      <c r="F54" s="126"/>
      <c r="G54" s="128"/>
      <c r="H54" s="128"/>
      <c r="I54" s="129"/>
      <c r="J54" s="130" t="s">
        <v>92</v>
      </c>
      <c r="K54" s="325">
        <v>6.95</v>
      </c>
      <c r="L54" s="326">
        <v>695</v>
      </c>
      <c r="M54" s="131">
        <v>6.96</v>
      </c>
      <c r="N54" s="132">
        <v>696</v>
      </c>
      <c r="O54" s="325">
        <v>3042</v>
      </c>
      <c r="P54" s="128">
        <v>2932</v>
      </c>
      <c r="Q54" s="128">
        <v>2932</v>
      </c>
      <c r="R54" s="128">
        <v>2667</v>
      </c>
      <c r="S54" s="133">
        <v>2012</v>
      </c>
      <c r="T54" s="327">
        <v>110</v>
      </c>
      <c r="U54" s="328">
        <v>3.751705320600273E-2</v>
      </c>
      <c r="V54" s="325">
        <v>437.9</v>
      </c>
      <c r="W54" s="134">
        <v>920</v>
      </c>
      <c r="X54" s="135">
        <v>0.45725646123260438</v>
      </c>
      <c r="Y54" s="136">
        <v>421.3</v>
      </c>
      <c r="Z54" s="325">
        <v>1046</v>
      </c>
      <c r="AA54" s="324">
        <v>1</v>
      </c>
      <c r="AB54" s="137">
        <v>1004</v>
      </c>
      <c r="AC54" s="128">
        <v>1004</v>
      </c>
      <c r="AD54" s="133">
        <v>728</v>
      </c>
      <c r="AE54" s="327">
        <v>42</v>
      </c>
      <c r="AF54" s="328">
        <v>4.1832669322709161E-2</v>
      </c>
      <c r="AG54" s="128">
        <v>276</v>
      </c>
      <c r="AH54" s="138">
        <v>0.37912087912087911</v>
      </c>
      <c r="AI54" s="325">
        <v>1032</v>
      </c>
      <c r="AJ54" s="128">
        <v>989</v>
      </c>
      <c r="AK54" s="128">
        <v>989</v>
      </c>
      <c r="AL54" s="133">
        <v>706</v>
      </c>
      <c r="AM54" s="327">
        <v>43</v>
      </c>
      <c r="AN54" s="328">
        <v>4.3478260869565216E-2</v>
      </c>
      <c r="AO54" s="329">
        <v>1.4848920863309352</v>
      </c>
      <c r="AP54" s="134">
        <v>283</v>
      </c>
      <c r="AQ54" s="139">
        <v>0.40084985835694054</v>
      </c>
      <c r="AR54" s="140">
        <v>1.4209770114942528</v>
      </c>
      <c r="AS54" s="128">
        <v>1400</v>
      </c>
      <c r="AT54" s="141">
        <v>1265</v>
      </c>
      <c r="AU54" s="128">
        <v>75</v>
      </c>
      <c r="AV54" s="134">
        <v>1340</v>
      </c>
      <c r="AW54" s="142">
        <v>0.95714285714285718</v>
      </c>
      <c r="AX54" s="143">
        <v>1.0914377199572809</v>
      </c>
      <c r="AY54" s="141">
        <v>20</v>
      </c>
      <c r="AZ54" s="142">
        <v>1.4285714285714285E-2</v>
      </c>
      <c r="BA54" s="144">
        <v>0.23695391009494743</v>
      </c>
      <c r="BB54" s="128">
        <v>20</v>
      </c>
      <c r="BC54" s="128">
        <v>10</v>
      </c>
      <c r="BD54" s="134">
        <v>30</v>
      </c>
      <c r="BE54" s="142">
        <v>2.1428571428571429E-2</v>
      </c>
      <c r="BF54" s="145">
        <v>0.39001458654553683</v>
      </c>
      <c r="BG54" s="146">
        <v>15</v>
      </c>
      <c r="BH54" s="325">
        <v>990</v>
      </c>
      <c r="BI54" s="325">
        <v>855</v>
      </c>
      <c r="BJ54" s="325">
        <v>65</v>
      </c>
      <c r="BK54" s="134">
        <v>920</v>
      </c>
      <c r="BL54" s="142">
        <v>0.92929292929292928</v>
      </c>
      <c r="BM54" s="143">
        <v>1.0596802226028779</v>
      </c>
      <c r="BN54" s="325">
        <v>15</v>
      </c>
      <c r="BO54" s="142">
        <v>1.5151515151515152E-2</v>
      </c>
      <c r="BP54" s="144">
        <v>0.25131475313100488</v>
      </c>
      <c r="BQ54" s="325">
        <v>15</v>
      </c>
      <c r="BR54" s="325">
        <v>10</v>
      </c>
      <c r="BS54" s="134">
        <v>25</v>
      </c>
      <c r="BT54" s="142">
        <v>2.5252525252525252E-2</v>
      </c>
      <c r="BU54" s="145">
        <v>0.45961314912773699</v>
      </c>
      <c r="BV54" s="325">
        <v>30</v>
      </c>
      <c r="BW54" s="147" t="s">
        <v>7</v>
      </c>
      <c r="BX54" s="147" t="s">
        <v>7</v>
      </c>
      <c r="BY54" s="148" t="s">
        <v>7</v>
      </c>
      <c r="BZ54" s="278"/>
    </row>
    <row r="55" spans="1:80" ht="16.5" thickBot="1" x14ac:dyDescent="0.3">
      <c r="A55" s="203" t="s">
        <v>388</v>
      </c>
      <c r="B55" s="309">
        <v>5410100</v>
      </c>
      <c r="C55" s="81">
        <v>5410100</v>
      </c>
      <c r="D55" s="310">
        <v>1</v>
      </c>
      <c r="E55" s="82"/>
      <c r="F55" s="81"/>
      <c r="G55" s="83"/>
      <c r="H55" s="83"/>
      <c r="I55" s="84"/>
      <c r="J55" s="85" t="s">
        <v>93</v>
      </c>
      <c r="K55" s="311">
        <v>2.46</v>
      </c>
      <c r="L55" s="312">
        <v>246</v>
      </c>
      <c r="M55" s="86">
        <v>2.46</v>
      </c>
      <c r="N55" s="87">
        <v>246</v>
      </c>
      <c r="O55" s="311">
        <v>5730</v>
      </c>
      <c r="P55" s="83">
        <v>5419</v>
      </c>
      <c r="Q55" s="83">
        <v>5419</v>
      </c>
      <c r="R55" s="83">
        <v>5405</v>
      </c>
      <c r="S55" s="88">
        <v>5372</v>
      </c>
      <c r="T55" s="313">
        <v>311</v>
      </c>
      <c r="U55" s="314">
        <v>5.7390662483853112E-2</v>
      </c>
      <c r="V55" s="311">
        <v>2332.1</v>
      </c>
      <c r="W55" s="89">
        <v>47</v>
      </c>
      <c r="X55" s="90">
        <v>8.7490692479523461E-3</v>
      </c>
      <c r="Y55" s="91">
        <v>2205.6999999999998</v>
      </c>
      <c r="Z55" s="311">
        <v>2436</v>
      </c>
      <c r="AA55" s="310">
        <v>1</v>
      </c>
      <c r="AB55" s="92">
        <v>2439</v>
      </c>
      <c r="AC55" s="83">
        <v>2439</v>
      </c>
      <c r="AD55" s="88">
        <v>2324</v>
      </c>
      <c r="AE55" s="313">
        <v>-3</v>
      </c>
      <c r="AF55" s="314">
        <v>-1.2300123001230013E-3</v>
      </c>
      <c r="AG55" s="83">
        <v>115</v>
      </c>
      <c r="AH55" s="93">
        <v>4.9483648881239239E-2</v>
      </c>
      <c r="AI55" s="311">
        <v>2291</v>
      </c>
      <c r="AJ55" s="83">
        <v>2230</v>
      </c>
      <c r="AK55" s="83">
        <v>2230</v>
      </c>
      <c r="AL55" s="88">
        <v>2174</v>
      </c>
      <c r="AM55" s="313">
        <v>61</v>
      </c>
      <c r="AN55" s="314">
        <v>2.7354260089686097E-2</v>
      </c>
      <c r="AO55" s="315">
        <v>9.3130081300813004</v>
      </c>
      <c r="AP55" s="89">
        <v>56</v>
      </c>
      <c r="AQ55" s="94">
        <v>2.5758969641214352E-2</v>
      </c>
      <c r="AR55" s="95">
        <v>9.0650406504065035</v>
      </c>
      <c r="AS55" s="83">
        <v>2490</v>
      </c>
      <c r="AT55" s="96">
        <v>1705</v>
      </c>
      <c r="AU55" s="83">
        <v>110</v>
      </c>
      <c r="AV55" s="89">
        <v>1815</v>
      </c>
      <c r="AW55" s="97">
        <v>0.72891566265060237</v>
      </c>
      <c r="AX55" s="98">
        <v>0.8311884092823385</v>
      </c>
      <c r="AY55" s="96">
        <v>220</v>
      </c>
      <c r="AZ55" s="97">
        <v>8.8353413654618476E-2</v>
      </c>
      <c r="BA55" s="99">
        <v>1.4654980784988716</v>
      </c>
      <c r="BB55" s="83">
        <v>280</v>
      </c>
      <c r="BC55" s="83">
        <v>150</v>
      </c>
      <c r="BD55" s="89">
        <v>430</v>
      </c>
      <c r="BE55" s="97">
        <v>0.17269076305220885</v>
      </c>
      <c r="BF55" s="100">
        <v>3.1430894390952231</v>
      </c>
      <c r="BG55" s="101">
        <v>25</v>
      </c>
      <c r="BH55" s="311">
        <v>1615</v>
      </c>
      <c r="BI55" s="311">
        <v>1180</v>
      </c>
      <c r="BJ55" s="311">
        <v>85</v>
      </c>
      <c r="BK55" s="89">
        <v>1265</v>
      </c>
      <c r="BL55" s="97">
        <v>0.78328173374613008</v>
      </c>
      <c r="BM55" s="98">
        <v>0.89318247864902012</v>
      </c>
      <c r="BN55" s="311">
        <v>110</v>
      </c>
      <c r="BO55" s="97">
        <v>6.8111455108359129E-2</v>
      </c>
      <c r="BP55" s="99">
        <v>1.1297492927127524</v>
      </c>
      <c r="BQ55" s="311">
        <v>145</v>
      </c>
      <c r="BR55" s="311">
        <v>50</v>
      </c>
      <c r="BS55" s="89">
        <v>195</v>
      </c>
      <c r="BT55" s="97">
        <v>0.12074303405572756</v>
      </c>
      <c r="BU55" s="100">
        <v>2.1976054102565854</v>
      </c>
      <c r="BV55" s="311">
        <v>55</v>
      </c>
      <c r="BW55" s="102" t="s">
        <v>5</v>
      </c>
      <c r="BX55" s="102" t="s">
        <v>5</v>
      </c>
      <c r="BY55" s="103" t="s">
        <v>5</v>
      </c>
      <c r="BZ55" s="278"/>
    </row>
    <row r="56" spans="1:80" ht="16.5" thickBot="1" x14ac:dyDescent="0.3">
      <c r="A56" s="203" t="s">
        <v>159</v>
      </c>
      <c r="B56" s="309">
        <v>5410101.0099999998</v>
      </c>
      <c r="C56" s="81">
        <v>5410101.0099999998</v>
      </c>
      <c r="D56" s="310">
        <v>1</v>
      </c>
      <c r="E56" s="82"/>
      <c r="F56" s="81"/>
      <c r="G56" s="83"/>
      <c r="H56" s="83"/>
      <c r="I56" s="84"/>
      <c r="J56" s="85" t="s">
        <v>94</v>
      </c>
      <c r="K56" s="311">
        <v>1.52</v>
      </c>
      <c r="L56" s="312">
        <v>152</v>
      </c>
      <c r="M56" s="86">
        <v>1.51</v>
      </c>
      <c r="N56" s="87">
        <v>151</v>
      </c>
      <c r="O56" s="311">
        <v>5995</v>
      </c>
      <c r="P56" s="83">
        <v>4132</v>
      </c>
      <c r="Q56" s="83">
        <v>4132</v>
      </c>
      <c r="R56" s="83">
        <v>3786</v>
      </c>
      <c r="S56" s="88">
        <v>3830</v>
      </c>
      <c r="T56" s="313">
        <v>1863</v>
      </c>
      <c r="U56" s="314">
        <v>0.45087124878993223</v>
      </c>
      <c r="V56" s="311">
        <v>3954.5</v>
      </c>
      <c r="W56" s="89">
        <v>302</v>
      </c>
      <c r="X56" s="90">
        <v>7.8851174934725848E-2</v>
      </c>
      <c r="Y56" s="91">
        <v>2732.3</v>
      </c>
      <c r="Z56" s="311">
        <v>2796</v>
      </c>
      <c r="AA56" s="310">
        <v>1</v>
      </c>
      <c r="AB56" s="92">
        <v>2215</v>
      </c>
      <c r="AC56" s="83">
        <v>2215</v>
      </c>
      <c r="AD56" s="88">
        <v>2236</v>
      </c>
      <c r="AE56" s="313">
        <v>581</v>
      </c>
      <c r="AF56" s="314">
        <v>0.26230248306997744</v>
      </c>
      <c r="AG56" s="83">
        <v>-21</v>
      </c>
      <c r="AH56" s="93">
        <v>-9.3917710196779972E-3</v>
      </c>
      <c r="AI56" s="311">
        <v>2535</v>
      </c>
      <c r="AJ56" s="83">
        <v>1806</v>
      </c>
      <c r="AK56" s="83">
        <v>1806</v>
      </c>
      <c r="AL56" s="88">
        <v>1884</v>
      </c>
      <c r="AM56" s="313">
        <v>729</v>
      </c>
      <c r="AN56" s="314">
        <v>0.40365448504983387</v>
      </c>
      <c r="AO56" s="315">
        <v>16.67763157894737</v>
      </c>
      <c r="AP56" s="89">
        <v>-78</v>
      </c>
      <c r="AQ56" s="94">
        <v>-4.1401273885350316E-2</v>
      </c>
      <c r="AR56" s="95">
        <v>11.960264900662251</v>
      </c>
      <c r="AS56" s="83">
        <v>1480</v>
      </c>
      <c r="AT56" s="96">
        <v>935</v>
      </c>
      <c r="AU56" s="83">
        <v>90</v>
      </c>
      <c r="AV56" s="89">
        <v>1025</v>
      </c>
      <c r="AW56" s="97">
        <v>0.69256756756756754</v>
      </c>
      <c r="AX56" s="98">
        <v>0.78974038328897633</v>
      </c>
      <c r="AY56" s="96">
        <v>265</v>
      </c>
      <c r="AZ56" s="97">
        <v>0.17905405405405406</v>
      </c>
      <c r="BA56" s="99">
        <v>2.9699290758522126</v>
      </c>
      <c r="BB56" s="83">
        <v>115</v>
      </c>
      <c r="BC56" s="83">
        <v>40</v>
      </c>
      <c r="BD56" s="89">
        <v>155</v>
      </c>
      <c r="BE56" s="97">
        <v>0.10472972972972973</v>
      </c>
      <c r="BF56" s="100">
        <v>1.9061523711797632</v>
      </c>
      <c r="BG56" s="101">
        <v>35</v>
      </c>
      <c r="BH56" s="311">
        <v>1495</v>
      </c>
      <c r="BI56" s="311">
        <v>1100</v>
      </c>
      <c r="BJ56" s="311">
        <v>75</v>
      </c>
      <c r="BK56" s="89">
        <v>1175</v>
      </c>
      <c r="BL56" s="97">
        <v>0.78595317725752512</v>
      </c>
      <c r="BM56" s="98">
        <v>0.8962287472319308</v>
      </c>
      <c r="BN56" s="311">
        <v>135</v>
      </c>
      <c r="BO56" s="97">
        <v>9.0301003344481601E-2</v>
      </c>
      <c r="BP56" s="99">
        <v>1.4978023079580287</v>
      </c>
      <c r="BQ56" s="311">
        <v>135</v>
      </c>
      <c r="BR56" s="311">
        <v>20</v>
      </c>
      <c r="BS56" s="89">
        <v>155</v>
      </c>
      <c r="BT56" s="97">
        <v>0.10367892976588629</v>
      </c>
      <c r="BU56" s="100">
        <v>1.8870270965525415</v>
      </c>
      <c r="BV56" s="311">
        <v>35</v>
      </c>
      <c r="BW56" s="102" t="s">
        <v>5</v>
      </c>
      <c r="BX56" s="102" t="s">
        <v>5</v>
      </c>
      <c r="BY56" s="103" t="s">
        <v>5</v>
      </c>
      <c r="BZ56" s="278" t="s">
        <v>196</v>
      </c>
    </row>
    <row r="57" spans="1:80" ht="16.5" thickBot="1" x14ac:dyDescent="0.3">
      <c r="A57" s="207" t="s">
        <v>174</v>
      </c>
      <c r="B57" s="331">
        <v>5410101.0199999996</v>
      </c>
      <c r="C57" s="173">
        <v>5410101.0199999996</v>
      </c>
      <c r="D57" s="332">
        <v>1</v>
      </c>
      <c r="E57" s="174"/>
      <c r="F57" s="173"/>
      <c r="G57" s="175"/>
      <c r="H57" s="175"/>
      <c r="I57" s="176"/>
      <c r="J57" s="413" t="s">
        <v>95</v>
      </c>
      <c r="K57" s="333">
        <v>3.8</v>
      </c>
      <c r="L57" s="334">
        <v>380</v>
      </c>
      <c r="M57" s="177">
        <v>3.82</v>
      </c>
      <c r="N57" s="178">
        <v>382</v>
      </c>
      <c r="O57" s="333">
        <v>1099</v>
      </c>
      <c r="P57" s="175">
        <v>148</v>
      </c>
      <c r="Q57" s="175">
        <v>148</v>
      </c>
      <c r="R57" s="175">
        <v>481</v>
      </c>
      <c r="S57" s="179">
        <v>1100</v>
      </c>
      <c r="T57" s="335">
        <v>951</v>
      </c>
      <c r="U57" s="336">
        <v>6.4256756756756754</v>
      </c>
      <c r="V57" s="333">
        <v>288.89999999999998</v>
      </c>
      <c r="W57" s="180">
        <v>-952</v>
      </c>
      <c r="X57" s="181">
        <v>-0.86545454545454548</v>
      </c>
      <c r="Y57" s="196">
        <v>38.799999999999997</v>
      </c>
      <c r="Z57" s="333">
        <v>57</v>
      </c>
      <c r="AA57" s="332">
        <v>1</v>
      </c>
      <c r="AB57" s="182">
        <v>54</v>
      </c>
      <c r="AC57" s="175">
        <v>54</v>
      </c>
      <c r="AD57" s="179">
        <v>363</v>
      </c>
      <c r="AE57" s="335">
        <v>3</v>
      </c>
      <c r="AF57" s="336">
        <v>5.5555555555555552E-2</v>
      </c>
      <c r="AG57" s="175">
        <v>-309</v>
      </c>
      <c r="AH57" s="183">
        <v>-0.85123966942148765</v>
      </c>
      <c r="AI57" s="333">
        <v>52</v>
      </c>
      <c r="AJ57" s="175">
        <v>51</v>
      </c>
      <c r="AK57" s="175">
        <v>51</v>
      </c>
      <c r="AL57" s="179">
        <v>231</v>
      </c>
      <c r="AM57" s="335">
        <v>1</v>
      </c>
      <c r="AN57" s="336">
        <v>1.9607843137254902E-2</v>
      </c>
      <c r="AO57" s="337">
        <v>0.1368421052631579</v>
      </c>
      <c r="AP57" s="180">
        <v>-180</v>
      </c>
      <c r="AQ57" s="184">
        <v>-0.77922077922077926</v>
      </c>
      <c r="AR57" s="185">
        <v>0.13350785340314136</v>
      </c>
      <c r="AS57" s="175">
        <v>85</v>
      </c>
      <c r="AT57" s="186">
        <v>70</v>
      </c>
      <c r="AU57" s="175">
        <v>0</v>
      </c>
      <c r="AV57" s="180">
        <v>70</v>
      </c>
      <c r="AW57" s="187">
        <v>0.82352941176470584</v>
      </c>
      <c r="AX57" s="188">
        <v>0.93907723051636105</v>
      </c>
      <c r="AY57" s="186">
        <v>10</v>
      </c>
      <c r="AZ57" s="187">
        <v>0.11764705882352941</v>
      </c>
      <c r="BA57" s="189">
        <v>1.9513851419583905</v>
      </c>
      <c r="BB57" s="175">
        <v>0</v>
      </c>
      <c r="BC57" s="175">
        <v>10</v>
      </c>
      <c r="BD57" s="180">
        <v>10</v>
      </c>
      <c r="BE57" s="187">
        <v>0.11764705882352941</v>
      </c>
      <c r="BF57" s="190">
        <v>2.1412565535833394</v>
      </c>
      <c r="BG57" s="191">
        <v>0</v>
      </c>
      <c r="BH57" s="333">
        <v>40</v>
      </c>
      <c r="BI57" s="333">
        <v>35</v>
      </c>
      <c r="BJ57" s="333">
        <v>0</v>
      </c>
      <c r="BK57" s="180">
        <v>35</v>
      </c>
      <c r="BL57" s="187">
        <v>0.875</v>
      </c>
      <c r="BM57" s="188">
        <v>0.9977695574236336</v>
      </c>
      <c r="BN57" s="333">
        <v>0</v>
      </c>
      <c r="BO57" s="187">
        <v>0</v>
      </c>
      <c r="BP57" s="189">
        <v>0</v>
      </c>
      <c r="BQ57" s="333">
        <v>0</v>
      </c>
      <c r="BR57" s="333">
        <v>0</v>
      </c>
      <c r="BS57" s="180">
        <v>0</v>
      </c>
      <c r="BT57" s="187">
        <v>0</v>
      </c>
      <c r="BU57" s="190">
        <v>0</v>
      </c>
      <c r="BV57" s="333">
        <v>0</v>
      </c>
      <c r="BW57" s="172" t="s">
        <v>158</v>
      </c>
      <c r="BX57" s="172" t="s">
        <v>158</v>
      </c>
      <c r="BY57" s="202" t="s">
        <v>158</v>
      </c>
      <c r="BZ57" s="278" t="s">
        <v>427</v>
      </c>
    </row>
    <row r="58" spans="1:80" ht="16.5" thickBot="1" x14ac:dyDescent="0.3">
      <c r="A58" s="206" t="s">
        <v>166</v>
      </c>
      <c r="B58" s="316">
        <v>5410101.0300000003</v>
      </c>
      <c r="C58" s="149">
        <v>5410101.0300000003</v>
      </c>
      <c r="D58" s="317">
        <v>1</v>
      </c>
      <c r="E58" s="150"/>
      <c r="F58" s="149"/>
      <c r="G58" s="151"/>
      <c r="H58" s="151"/>
      <c r="I58" s="152"/>
      <c r="J58" s="153" t="s">
        <v>96</v>
      </c>
      <c r="K58" s="318">
        <v>1.92</v>
      </c>
      <c r="L58" s="319">
        <v>192</v>
      </c>
      <c r="M58" s="154">
        <v>1.92</v>
      </c>
      <c r="N58" s="155">
        <v>192</v>
      </c>
      <c r="O58" s="318">
        <v>6482</v>
      </c>
      <c r="P58" s="151">
        <v>6134</v>
      </c>
      <c r="Q58" s="151">
        <v>6134</v>
      </c>
      <c r="R58" s="151">
        <v>5912</v>
      </c>
      <c r="S58" s="156">
        <v>6210</v>
      </c>
      <c r="T58" s="320">
        <v>348</v>
      </c>
      <c r="U58" s="321">
        <v>5.673296380828171E-2</v>
      </c>
      <c r="V58" s="318">
        <v>3376</v>
      </c>
      <c r="W58" s="157">
        <v>-76</v>
      </c>
      <c r="X58" s="158">
        <v>-1.2238325281803542E-2</v>
      </c>
      <c r="Y58" s="159">
        <v>3191.6</v>
      </c>
      <c r="Z58" s="318">
        <v>2724</v>
      </c>
      <c r="AA58" s="317">
        <v>1</v>
      </c>
      <c r="AB58" s="160">
        <v>2715</v>
      </c>
      <c r="AC58" s="151">
        <v>2715</v>
      </c>
      <c r="AD58" s="156">
        <v>2659</v>
      </c>
      <c r="AE58" s="320">
        <v>9</v>
      </c>
      <c r="AF58" s="321">
        <v>3.3149171270718232E-3</v>
      </c>
      <c r="AG58" s="151">
        <v>56</v>
      </c>
      <c r="AH58" s="161">
        <v>2.1060549078600978E-2</v>
      </c>
      <c r="AI58" s="318">
        <v>2602</v>
      </c>
      <c r="AJ58" s="151">
        <v>2538</v>
      </c>
      <c r="AK58" s="151">
        <v>2538</v>
      </c>
      <c r="AL58" s="156">
        <v>2445</v>
      </c>
      <c r="AM58" s="320">
        <v>64</v>
      </c>
      <c r="AN58" s="321">
        <v>2.5216706067769899E-2</v>
      </c>
      <c r="AO58" s="322">
        <v>13.552083333333334</v>
      </c>
      <c r="AP58" s="157">
        <v>93</v>
      </c>
      <c r="AQ58" s="162">
        <v>3.8036809815950923E-2</v>
      </c>
      <c r="AR58" s="163">
        <v>13.21875</v>
      </c>
      <c r="AS58" s="151">
        <v>2875</v>
      </c>
      <c r="AT58" s="164">
        <v>2100</v>
      </c>
      <c r="AU58" s="151">
        <v>190</v>
      </c>
      <c r="AV58" s="157">
        <v>2290</v>
      </c>
      <c r="AW58" s="165">
        <v>0.79652173913043478</v>
      </c>
      <c r="AX58" s="166">
        <v>0.90828016357768782</v>
      </c>
      <c r="AY58" s="164">
        <v>290</v>
      </c>
      <c r="AZ58" s="165">
        <v>0.10086956521739131</v>
      </c>
      <c r="BA58" s="167">
        <v>1.6731006521486722</v>
      </c>
      <c r="BB58" s="151">
        <v>175</v>
      </c>
      <c r="BC58" s="151">
        <v>85</v>
      </c>
      <c r="BD58" s="157">
        <v>260</v>
      </c>
      <c r="BE58" s="165">
        <v>9.0434782608695655E-2</v>
      </c>
      <c r="BF58" s="168">
        <v>1.6459746029284106</v>
      </c>
      <c r="BG58" s="169">
        <v>40</v>
      </c>
      <c r="BH58" s="318">
        <v>2100</v>
      </c>
      <c r="BI58" s="318">
        <v>1575</v>
      </c>
      <c r="BJ58" s="318">
        <v>160</v>
      </c>
      <c r="BK58" s="157">
        <v>1735</v>
      </c>
      <c r="BL58" s="165">
        <v>0.82619047619047614</v>
      </c>
      <c r="BM58" s="166">
        <v>0.94211166374421995</v>
      </c>
      <c r="BN58" s="318">
        <v>155</v>
      </c>
      <c r="BO58" s="165">
        <v>7.3809523809523811E-2</v>
      </c>
      <c r="BP58" s="167">
        <v>1.2242618688238951</v>
      </c>
      <c r="BQ58" s="318">
        <v>120</v>
      </c>
      <c r="BR58" s="318">
        <v>50</v>
      </c>
      <c r="BS58" s="157">
        <v>170</v>
      </c>
      <c r="BT58" s="165">
        <v>8.0952380952380956E-2</v>
      </c>
      <c r="BU58" s="168">
        <v>1.473388438060917</v>
      </c>
      <c r="BV58" s="318">
        <v>45</v>
      </c>
      <c r="BW58" s="170" t="s">
        <v>6</v>
      </c>
      <c r="BX58" s="170" t="s">
        <v>6</v>
      </c>
      <c r="BY58" s="103" t="s">
        <v>5</v>
      </c>
      <c r="BZ58" s="278" t="s">
        <v>339</v>
      </c>
    </row>
    <row r="59" spans="1:80" ht="16.5" thickBot="1" x14ac:dyDescent="0.3">
      <c r="A59" s="203" t="s">
        <v>159</v>
      </c>
      <c r="B59" s="309">
        <v>5410101.04</v>
      </c>
      <c r="C59" s="81">
        <v>5410101.04</v>
      </c>
      <c r="D59" s="310">
        <v>1</v>
      </c>
      <c r="E59" s="82"/>
      <c r="F59" s="81"/>
      <c r="G59" s="83"/>
      <c r="H59" s="83"/>
      <c r="I59" s="84"/>
      <c r="J59" s="85" t="s">
        <v>97</v>
      </c>
      <c r="K59" s="311">
        <v>1.68</v>
      </c>
      <c r="L59" s="312">
        <v>168</v>
      </c>
      <c r="M59" s="86">
        <v>1.67</v>
      </c>
      <c r="N59" s="87">
        <v>167</v>
      </c>
      <c r="O59" s="311">
        <v>3722</v>
      </c>
      <c r="P59" s="83">
        <v>3490</v>
      </c>
      <c r="Q59" s="83">
        <v>3490</v>
      </c>
      <c r="R59" s="83">
        <v>3652</v>
      </c>
      <c r="S59" s="88">
        <v>3733</v>
      </c>
      <c r="T59" s="313">
        <v>232</v>
      </c>
      <c r="U59" s="314">
        <v>6.6475644699140399E-2</v>
      </c>
      <c r="V59" s="311">
        <v>2220.4</v>
      </c>
      <c r="W59" s="89">
        <v>-243</v>
      </c>
      <c r="X59" s="90">
        <v>-6.5095097776587202E-2</v>
      </c>
      <c r="Y59" s="91">
        <v>2086.1999999999998</v>
      </c>
      <c r="Z59" s="311">
        <v>1468</v>
      </c>
      <c r="AA59" s="310">
        <v>1</v>
      </c>
      <c r="AB59" s="92">
        <v>1413</v>
      </c>
      <c r="AC59" s="83">
        <v>1413</v>
      </c>
      <c r="AD59" s="88">
        <v>1410</v>
      </c>
      <c r="AE59" s="313">
        <v>55</v>
      </c>
      <c r="AF59" s="314">
        <v>3.8924274593064405E-2</v>
      </c>
      <c r="AG59" s="83">
        <v>3</v>
      </c>
      <c r="AH59" s="93">
        <v>2.1276595744680851E-3</v>
      </c>
      <c r="AI59" s="311">
        <v>1381</v>
      </c>
      <c r="AJ59" s="83">
        <v>1268</v>
      </c>
      <c r="AK59" s="83">
        <v>1268</v>
      </c>
      <c r="AL59" s="88">
        <v>1305</v>
      </c>
      <c r="AM59" s="313">
        <v>113</v>
      </c>
      <c r="AN59" s="314">
        <v>8.9116719242902209E-2</v>
      </c>
      <c r="AO59" s="315">
        <v>8.2202380952380949</v>
      </c>
      <c r="AP59" s="89">
        <v>-37</v>
      </c>
      <c r="AQ59" s="94">
        <v>-2.8352490421455937E-2</v>
      </c>
      <c r="AR59" s="95">
        <v>7.5928143712574849</v>
      </c>
      <c r="AS59" s="83">
        <v>1395</v>
      </c>
      <c r="AT59" s="96">
        <v>1005</v>
      </c>
      <c r="AU59" s="83">
        <v>85</v>
      </c>
      <c r="AV59" s="89">
        <v>1090</v>
      </c>
      <c r="AW59" s="97">
        <v>0.78136200716845883</v>
      </c>
      <c r="AX59" s="98">
        <v>0.89099339894870311</v>
      </c>
      <c r="AY59" s="96">
        <v>50</v>
      </c>
      <c r="AZ59" s="97">
        <v>3.5842293906810034E-2</v>
      </c>
      <c r="BA59" s="99">
        <v>0.59450801815936627</v>
      </c>
      <c r="BB59" s="83">
        <v>170</v>
      </c>
      <c r="BC59" s="83">
        <v>75</v>
      </c>
      <c r="BD59" s="89">
        <v>245</v>
      </c>
      <c r="BE59" s="97">
        <v>0.17562724014336917</v>
      </c>
      <c r="BF59" s="100">
        <v>3.1965353210303253</v>
      </c>
      <c r="BG59" s="101">
        <v>10</v>
      </c>
      <c r="BH59" s="311">
        <v>775</v>
      </c>
      <c r="BI59" s="311">
        <v>560</v>
      </c>
      <c r="BJ59" s="311">
        <v>60</v>
      </c>
      <c r="BK59" s="89">
        <v>620</v>
      </c>
      <c r="BL59" s="97">
        <v>0.8</v>
      </c>
      <c r="BM59" s="98">
        <v>0.91224645250160796</v>
      </c>
      <c r="BN59" s="311">
        <v>40</v>
      </c>
      <c r="BO59" s="97">
        <v>5.1612903225806452E-2</v>
      </c>
      <c r="BP59" s="99">
        <v>0.85609154614948746</v>
      </c>
      <c r="BQ59" s="311">
        <v>75</v>
      </c>
      <c r="BR59" s="311">
        <v>30</v>
      </c>
      <c r="BS59" s="89">
        <v>105</v>
      </c>
      <c r="BT59" s="97">
        <v>0.13548387096774195</v>
      </c>
      <c r="BU59" s="100">
        <v>2.4658986762233943</v>
      </c>
      <c r="BV59" s="311">
        <v>10</v>
      </c>
      <c r="BW59" s="102" t="s">
        <v>5</v>
      </c>
      <c r="BX59" s="102" t="s">
        <v>5</v>
      </c>
      <c r="BY59" s="103" t="s">
        <v>5</v>
      </c>
      <c r="BZ59" s="278" t="s">
        <v>160</v>
      </c>
    </row>
    <row r="60" spans="1:80" ht="16.5" thickBot="1" x14ac:dyDescent="0.3">
      <c r="A60" s="203" t="s">
        <v>194</v>
      </c>
      <c r="B60" s="309">
        <v>5410102</v>
      </c>
      <c r="C60" s="81">
        <v>5410102</v>
      </c>
      <c r="D60" s="310">
        <v>1</v>
      </c>
      <c r="E60" s="82"/>
      <c r="F60" s="81"/>
      <c r="G60" s="83"/>
      <c r="H60" s="83"/>
      <c r="I60" s="84"/>
      <c r="J60" s="85" t="s">
        <v>98</v>
      </c>
      <c r="K60" s="311">
        <v>1.1399999999999999</v>
      </c>
      <c r="L60" s="312">
        <v>113.99999999999999</v>
      </c>
      <c r="M60" s="86">
        <v>1.1299999999999999</v>
      </c>
      <c r="N60" s="87">
        <v>112.99999999999999</v>
      </c>
      <c r="O60" s="311">
        <v>4257</v>
      </c>
      <c r="P60" s="83">
        <v>3411</v>
      </c>
      <c r="Q60" s="83">
        <v>3411</v>
      </c>
      <c r="R60" s="83">
        <v>2670</v>
      </c>
      <c r="S60" s="88">
        <v>2658</v>
      </c>
      <c r="T60" s="313">
        <v>846</v>
      </c>
      <c r="U60" s="314">
        <v>0.24802110817941952</v>
      </c>
      <c r="V60" s="311">
        <v>3743.1</v>
      </c>
      <c r="W60" s="89">
        <v>753</v>
      </c>
      <c r="X60" s="90">
        <v>0.28329571106094809</v>
      </c>
      <c r="Y60" s="91">
        <v>3007.7</v>
      </c>
      <c r="Z60" s="311">
        <v>2672</v>
      </c>
      <c r="AA60" s="310">
        <v>1</v>
      </c>
      <c r="AB60" s="92">
        <v>2410</v>
      </c>
      <c r="AC60" s="83">
        <v>2410</v>
      </c>
      <c r="AD60" s="88">
        <v>1606</v>
      </c>
      <c r="AE60" s="313">
        <v>262</v>
      </c>
      <c r="AF60" s="314">
        <v>0.10871369294605809</v>
      </c>
      <c r="AG60" s="83">
        <v>804</v>
      </c>
      <c r="AH60" s="93">
        <v>0.50062266500622665</v>
      </c>
      <c r="AI60" s="311">
        <v>2334</v>
      </c>
      <c r="AJ60" s="83">
        <v>1879</v>
      </c>
      <c r="AK60" s="83">
        <v>1879</v>
      </c>
      <c r="AL60" s="88">
        <v>1373</v>
      </c>
      <c r="AM60" s="313">
        <v>455</v>
      </c>
      <c r="AN60" s="314">
        <v>0.24215007982969664</v>
      </c>
      <c r="AO60" s="315">
        <v>20.473684210526319</v>
      </c>
      <c r="AP60" s="89">
        <v>506</v>
      </c>
      <c r="AQ60" s="94">
        <v>0.36853605243991261</v>
      </c>
      <c r="AR60" s="95">
        <v>16.628318584070797</v>
      </c>
      <c r="AS60" s="83">
        <v>1880</v>
      </c>
      <c r="AT60" s="96">
        <v>1025</v>
      </c>
      <c r="AU60" s="83">
        <v>95</v>
      </c>
      <c r="AV60" s="89">
        <v>1120</v>
      </c>
      <c r="AW60" s="97">
        <v>0.5957446808510638</v>
      </c>
      <c r="AX60" s="98">
        <v>0.67933246462885688</v>
      </c>
      <c r="AY60" s="96">
        <v>185</v>
      </c>
      <c r="AZ60" s="97">
        <v>9.8404255319148939E-2</v>
      </c>
      <c r="BA60" s="99">
        <v>1.6322091147497708</v>
      </c>
      <c r="BB60" s="83">
        <v>465</v>
      </c>
      <c r="BC60" s="83">
        <v>90</v>
      </c>
      <c r="BD60" s="89">
        <v>555</v>
      </c>
      <c r="BE60" s="97">
        <v>0.29521276595744683</v>
      </c>
      <c r="BF60" s="100">
        <v>5.373073293366704</v>
      </c>
      <c r="BG60" s="101">
        <v>25</v>
      </c>
      <c r="BH60" s="311">
        <v>1000</v>
      </c>
      <c r="BI60" s="311">
        <v>625</v>
      </c>
      <c r="BJ60" s="311">
        <v>65</v>
      </c>
      <c r="BK60" s="89">
        <v>690</v>
      </c>
      <c r="BL60" s="97">
        <v>0.69</v>
      </c>
      <c r="BM60" s="98">
        <v>0.78681256528263677</v>
      </c>
      <c r="BN60" s="311">
        <v>120</v>
      </c>
      <c r="BO60" s="97">
        <v>0.12</v>
      </c>
      <c r="BP60" s="99">
        <v>1.9904128447975582</v>
      </c>
      <c r="BQ60" s="311">
        <v>150</v>
      </c>
      <c r="BR60" s="311">
        <v>25</v>
      </c>
      <c r="BS60" s="89">
        <v>175</v>
      </c>
      <c r="BT60" s="97">
        <v>0.17499999999999999</v>
      </c>
      <c r="BU60" s="100">
        <v>3.185119123455217</v>
      </c>
      <c r="BV60" s="311">
        <v>15</v>
      </c>
      <c r="BW60" s="102" t="s">
        <v>5</v>
      </c>
      <c r="BX60" s="102" t="s">
        <v>5</v>
      </c>
      <c r="BY60" s="103" t="s">
        <v>5</v>
      </c>
      <c r="BZ60" s="278"/>
      <c r="CB60" s="282"/>
    </row>
    <row r="61" spans="1:80" ht="16.5" thickBot="1" x14ac:dyDescent="0.3">
      <c r="A61" s="203"/>
      <c r="B61" s="309">
        <v>5410103</v>
      </c>
      <c r="C61" s="81">
        <v>5410103</v>
      </c>
      <c r="D61" s="310">
        <v>1</v>
      </c>
      <c r="E61" s="82"/>
      <c r="F61" s="81"/>
      <c r="G61" s="83"/>
      <c r="H61" s="83"/>
      <c r="I61" s="84"/>
      <c r="J61" s="85" t="s">
        <v>99</v>
      </c>
      <c r="K61" s="311">
        <v>1.38</v>
      </c>
      <c r="L61" s="312">
        <v>138</v>
      </c>
      <c r="M61" s="86">
        <v>1.39</v>
      </c>
      <c r="N61" s="87">
        <v>139</v>
      </c>
      <c r="O61" s="311">
        <v>3865</v>
      </c>
      <c r="P61" s="83">
        <v>3691</v>
      </c>
      <c r="Q61" s="83">
        <v>3691</v>
      </c>
      <c r="R61" s="83">
        <v>3664</v>
      </c>
      <c r="S61" s="88">
        <v>3634</v>
      </c>
      <c r="T61" s="313">
        <v>174</v>
      </c>
      <c r="U61" s="314">
        <v>4.7141696017339474E-2</v>
      </c>
      <c r="V61" s="311">
        <v>2790.8</v>
      </c>
      <c r="W61" s="89">
        <v>57</v>
      </c>
      <c r="X61" s="90">
        <v>1.5685195376995045E-2</v>
      </c>
      <c r="Y61" s="91">
        <v>2665</v>
      </c>
      <c r="Z61" s="311">
        <v>1972</v>
      </c>
      <c r="AA61" s="310">
        <v>1</v>
      </c>
      <c r="AB61" s="92">
        <v>1935</v>
      </c>
      <c r="AC61" s="83">
        <v>1935</v>
      </c>
      <c r="AD61" s="88">
        <v>1916</v>
      </c>
      <c r="AE61" s="313">
        <v>37</v>
      </c>
      <c r="AF61" s="314">
        <v>1.9121447028423774E-2</v>
      </c>
      <c r="AG61" s="83">
        <v>19</v>
      </c>
      <c r="AH61" s="93">
        <v>9.9164926931106477E-3</v>
      </c>
      <c r="AI61" s="311">
        <v>1878</v>
      </c>
      <c r="AJ61" s="83">
        <v>1867</v>
      </c>
      <c r="AK61" s="83">
        <v>1867</v>
      </c>
      <c r="AL61" s="88">
        <v>1841</v>
      </c>
      <c r="AM61" s="313">
        <v>11</v>
      </c>
      <c r="AN61" s="314">
        <v>5.8918050348152114E-3</v>
      </c>
      <c r="AO61" s="315">
        <v>13.608695652173912</v>
      </c>
      <c r="AP61" s="89">
        <v>26</v>
      </c>
      <c r="AQ61" s="94">
        <v>1.4122759369907659E-2</v>
      </c>
      <c r="AR61" s="95">
        <v>13.431654676258994</v>
      </c>
      <c r="AS61" s="83">
        <v>1705</v>
      </c>
      <c r="AT61" s="96">
        <v>1095</v>
      </c>
      <c r="AU61" s="83">
        <v>95</v>
      </c>
      <c r="AV61" s="89">
        <v>1190</v>
      </c>
      <c r="AW61" s="97">
        <v>0.69794721407624638</v>
      </c>
      <c r="AX61" s="98">
        <v>0.795874837593045</v>
      </c>
      <c r="AY61" s="96">
        <v>160</v>
      </c>
      <c r="AZ61" s="97">
        <v>9.3841642228739003E-2</v>
      </c>
      <c r="BA61" s="99">
        <v>1.5565300839081591</v>
      </c>
      <c r="BB61" s="83">
        <v>230</v>
      </c>
      <c r="BC61" s="83">
        <v>85</v>
      </c>
      <c r="BD61" s="89">
        <v>315</v>
      </c>
      <c r="BE61" s="97">
        <v>0.18475073313782991</v>
      </c>
      <c r="BF61" s="100">
        <v>3.3625891039409921</v>
      </c>
      <c r="BG61" s="101">
        <v>40</v>
      </c>
      <c r="BH61" s="311">
        <v>1030</v>
      </c>
      <c r="BI61" s="311">
        <v>795</v>
      </c>
      <c r="BJ61" s="311">
        <v>45</v>
      </c>
      <c r="BK61" s="89">
        <v>840</v>
      </c>
      <c r="BL61" s="97">
        <v>0.81553398058252424</v>
      </c>
      <c r="BM61" s="98">
        <v>0.92995997585115364</v>
      </c>
      <c r="BN61" s="311">
        <v>55</v>
      </c>
      <c r="BO61" s="97">
        <v>5.3398058252427182E-2</v>
      </c>
      <c r="BP61" s="99">
        <v>0.88570150860732766</v>
      </c>
      <c r="BQ61" s="311">
        <v>75</v>
      </c>
      <c r="BR61" s="311">
        <v>25</v>
      </c>
      <c r="BS61" s="89">
        <v>100</v>
      </c>
      <c r="BT61" s="97">
        <v>9.7087378640776698E-2</v>
      </c>
      <c r="BU61" s="100">
        <v>1.767056379170717</v>
      </c>
      <c r="BV61" s="311">
        <v>40</v>
      </c>
      <c r="BW61" s="102" t="s">
        <v>5</v>
      </c>
      <c r="BX61" s="102" t="s">
        <v>5</v>
      </c>
      <c r="BY61" s="103" t="s">
        <v>5</v>
      </c>
      <c r="BZ61" s="278"/>
    </row>
    <row r="62" spans="1:80" ht="16.5" thickBot="1" x14ac:dyDescent="0.3">
      <c r="A62" s="204"/>
      <c r="B62" s="323">
        <v>5410104</v>
      </c>
      <c r="C62" s="126">
        <v>5410104</v>
      </c>
      <c r="D62" s="324">
        <v>1</v>
      </c>
      <c r="E62" s="127"/>
      <c r="F62" s="126"/>
      <c r="G62" s="128"/>
      <c r="H62" s="128"/>
      <c r="I62" s="129"/>
      <c r="J62" s="130" t="s">
        <v>100</v>
      </c>
      <c r="K62" s="325">
        <v>2.65</v>
      </c>
      <c r="L62" s="326">
        <v>265</v>
      </c>
      <c r="M62" s="131">
        <v>2.64</v>
      </c>
      <c r="N62" s="132">
        <v>264</v>
      </c>
      <c r="O62" s="325">
        <v>6874</v>
      </c>
      <c r="P62" s="128">
        <v>6376</v>
      </c>
      <c r="Q62" s="128">
        <v>6376</v>
      </c>
      <c r="R62" s="128">
        <v>6129</v>
      </c>
      <c r="S62" s="133">
        <v>6514</v>
      </c>
      <c r="T62" s="327">
        <v>498</v>
      </c>
      <c r="U62" s="328">
        <v>7.8105395232120456E-2</v>
      </c>
      <c r="V62" s="325">
        <v>2592</v>
      </c>
      <c r="W62" s="134">
        <v>-138</v>
      </c>
      <c r="X62" s="135">
        <v>-2.1185139699109609E-2</v>
      </c>
      <c r="Y62" s="136">
        <v>2415.8000000000002</v>
      </c>
      <c r="Z62" s="325">
        <v>3075</v>
      </c>
      <c r="AA62" s="324">
        <v>1</v>
      </c>
      <c r="AB62" s="137">
        <v>3055</v>
      </c>
      <c r="AC62" s="128">
        <v>3055</v>
      </c>
      <c r="AD62" s="133">
        <v>3047</v>
      </c>
      <c r="AE62" s="327">
        <v>20</v>
      </c>
      <c r="AF62" s="328">
        <v>6.5466448445171853E-3</v>
      </c>
      <c r="AG62" s="128">
        <v>8</v>
      </c>
      <c r="AH62" s="138">
        <v>2.6255333114538889E-3</v>
      </c>
      <c r="AI62" s="325">
        <v>2953</v>
      </c>
      <c r="AJ62" s="128">
        <v>2877</v>
      </c>
      <c r="AK62" s="128">
        <v>2877</v>
      </c>
      <c r="AL62" s="133">
        <v>2880</v>
      </c>
      <c r="AM62" s="327">
        <v>76</v>
      </c>
      <c r="AN62" s="328">
        <v>2.6416405978449773E-2</v>
      </c>
      <c r="AO62" s="329">
        <v>11.143396226415094</v>
      </c>
      <c r="AP62" s="134">
        <v>-3</v>
      </c>
      <c r="AQ62" s="139">
        <v>-1.0416666666666667E-3</v>
      </c>
      <c r="AR62" s="140">
        <v>10.897727272727273</v>
      </c>
      <c r="AS62" s="128">
        <v>3150</v>
      </c>
      <c r="AT62" s="141">
        <v>2305</v>
      </c>
      <c r="AU62" s="128">
        <v>255</v>
      </c>
      <c r="AV62" s="134">
        <v>2560</v>
      </c>
      <c r="AW62" s="142">
        <v>0.8126984126984127</v>
      </c>
      <c r="AX62" s="143">
        <v>0.9267265549222683</v>
      </c>
      <c r="AY62" s="141">
        <v>280</v>
      </c>
      <c r="AZ62" s="142">
        <v>8.8888888888888892E-2</v>
      </c>
      <c r="BA62" s="144">
        <v>1.4743798850352285</v>
      </c>
      <c r="BB62" s="128">
        <v>205</v>
      </c>
      <c r="BC62" s="128">
        <v>80</v>
      </c>
      <c r="BD62" s="134">
        <v>285</v>
      </c>
      <c r="BE62" s="142">
        <v>9.0476190476190474E-2</v>
      </c>
      <c r="BF62" s="145">
        <v>1.6467282543033777</v>
      </c>
      <c r="BG62" s="146">
        <v>25</v>
      </c>
      <c r="BH62" s="325">
        <v>2225</v>
      </c>
      <c r="BI62" s="325">
        <v>1680</v>
      </c>
      <c r="BJ62" s="325">
        <v>195</v>
      </c>
      <c r="BK62" s="134">
        <v>1875</v>
      </c>
      <c r="BL62" s="142">
        <v>0.84269662921348309</v>
      </c>
      <c r="BM62" s="143">
        <v>0.9609337631688285</v>
      </c>
      <c r="BN62" s="325">
        <v>115</v>
      </c>
      <c r="BO62" s="142">
        <v>5.1685393258426963E-2</v>
      </c>
      <c r="BP62" s="144">
        <v>0.85729392191655129</v>
      </c>
      <c r="BQ62" s="325">
        <v>110</v>
      </c>
      <c r="BR62" s="325">
        <v>60</v>
      </c>
      <c r="BS62" s="134">
        <v>170</v>
      </c>
      <c r="BT62" s="142">
        <v>7.6404494382022473E-2</v>
      </c>
      <c r="BU62" s="145">
        <v>1.39061380670918</v>
      </c>
      <c r="BV62" s="325">
        <v>65</v>
      </c>
      <c r="BW62" s="147" t="s">
        <v>7</v>
      </c>
      <c r="BX62" s="147" t="s">
        <v>7</v>
      </c>
      <c r="BY62" s="148" t="s">
        <v>7</v>
      </c>
      <c r="BZ62" s="278"/>
    </row>
    <row r="63" spans="1:80" ht="16.5" thickBot="1" x14ac:dyDescent="0.3">
      <c r="A63" s="203"/>
      <c r="B63" s="309">
        <v>5410105</v>
      </c>
      <c r="C63" s="81">
        <v>5410105</v>
      </c>
      <c r="D63" s="310">
        <v>1</v>
      </c>
      <c r="E63" s="82"/>
      <c r="F63" s="81"/>
      <c r="G63" s="83"/>
      <c r="H63" s="83"/>
      <c r="I63" s="84"/>
      <c r="J63" s="85" t="s">
        <v>101</v>
      </c>
      <c r="K63" s="311">
        <v>0.66</v>
      </c>
      <c r="L63" s="312">
        <v>66</v>
      </c>
      <c r="M63" s="86">
        <v>0.66</v>
      </c>
      <c r="N63" s="87">
        <v>66</v>
      </c>
      <c r="O63" s="311">
        <v>1868</v>
      </c>
      <c r="P63" s="83">
        <v>1272</v>
      </c>
      <c r="Q63" s="83">
        <v>1272</v>
      </c>
      <c r="R63" s="83">
        <v>1128</v>
      </c>
      <c r="S63" s="88">
        <v>1265</v>
      </c>
      <c r="T63" s="313">
        <v>596</v>
      </c>
      <c r="U63" s="314">
        <v>0.46855345911949686</v>
      </c>
      <c r="V63" s="311">
        <v>2814.1</v>
      </c>
      <c r="W63" s="89">
        <v>7</v>
      </c>
      <c r="X63" s="90">
        <v>5.5335968379446642E-3</v>
      </c>
      <c r="Y63" s="91">
        <v>1920.6</v>
      </c>
      <c r="Z63" s="311">
        <v>1189</v>
      </c>
      <c r="AA63" s="310">
        <v>1</v>
      </c>
      <c r="AB63" s="92">
        <v>999</v>
      </c>
      <c r="AC63" s="83">
        <v>999</v>
      </c>
      <c r="AD63" s="88">
        <v>865</v>
      </c>
      <c r="AE63" s="313">
        <v>190</v>
      </c>
      <c r="AF63" s="314">
        <v>0.19019019019019018</v>
      </c>
      <c r="AG63" s="83">
        <v>134</v>
      </c>
      <c r="AH63" s="93">
        <v>0.15491329479768787</v>
      </c>
      <c r="AI63" s="311">
        <v>930</v>
      </c>
      <c r="AJ63" s="83">
        <v>661</v>
      </c>
      <c r="AK63" s="83">
        <v>661</v>
      </c>
      <c r="AL63" s="88">
        <v>659</v>
      </c>
      <c r="AM63" s="313">
        <v>269</v>
      </c>
      <c r="AN63" s="314">
        <v>0.40695915279878969</v>
      </c>
      <c r="AO63" s="315">
        <v>14.090909090909092</v>
      </c>
      <c r="AP63" s="89">
        <v>2</v>
      </c>
      <c r="AQ63" s="94">
        <v>3.0349013657056147E-3</v>
      </c>
      <c r="AR63" s="95">
        <v>10.015151515151516</v>
      </c>
      <c r="AS63" s="83">
        <v>580</v>
      </c>
      <c r="AT63" s="96">
        <v>325</v>
      </c>
      <c r="AU63" s="83">
        <v>35</v>
      </c>
      <c r="AV63" s="89">
        <v>360</v>
      </c>
      <c r="AW63" s="97">
        <v>0.62068965517241381</v>
      </c>
      <c r="AX63" s="98">
        <v>0.70777742004435096</v>
      </c>
      <c r="AY63" s="96">
        <v>70</v>
      </c>
      <c r="AZ63" s="97">
        <v>0.1206896551724138</v>
      </c>
      <c r="BA63" s="99">
        <v>2.0018519990780042</v>
      </c>
      <c r="BB63" s="83">
        <v>125</v>
      </c>
      <c r="BC63" s="83">
        <v>20</v>
      </c>
      <c r="BD63" s="89">
        <v>145</v>
      </c>
      <c r="BE63" s="97">
        <v>0.25</v>
      </c>
      <c r="BF63" s="100">
        <v>4.5501701763645963</v>
      </c>
      <c r="BG63" s="101">
        <v>10</v>
      </c>
      <c r="BH63" s="311">
        <v>555</v>
      </c>
      <c r="BI63" s="311">
        <v>340</v>
      </c>
      <c r="BJ63" s="311">
        <v>40</v>
      </c>
      <c r="BK63" s="89">
        <v>380</v>
      </c>
      <c r="BL63" s="97">
        <v>0.68468468468468469</v>
      </c>
      <c r="BM63" s="98">
        <v>0.78075146835723197</v>
      </c>
      <c r="BN63" s="311">
        <v>100</v>
      </c>
      <c r="BO63" s="97">
        <v>0.18018018018018017</v>
      </c>
      <c r="BP63" s="99">
        <v>2.9886078750714087</v>
      </c>
      <c r="BQ63" s="311">
        <v>65</v>
      </c>
      <c r="BR63" s="311">
        <v>10</v>
      </c>
      <c r="BS63" s="89">
        <v>75</v>
      </c>
      <c r="BT63" s="97">
        <v>0.13513513513513514</v>
      </c>
      <c r="BU63" s="100">
        <v>2.4595514466835655</v>
      </c>
      <c r="BV63" s="311">
        <v>0</v>
      </c>
      <c r="BW63" s="102" t="s">
        <v>5</v>
      </c>
      <c r="BX63" s="102" t="s">
        <v>5</v>
      </c>
      <c r="BY63" s="103" t="s">
        <v>5</v>
      </c>
      <c r="BZ63" s="278"/>
    </row>
    <row r="64" spans="1:80" ht="16.5" thickBot="1" x14ac:dyDescent="0.3">
      <c r="A64" s="203" t="s">
        <v>389</v>
      </c>
      <c r="B64" s="309">
        <v>5410106.0099999998</v>
      </c>
      <c r="C64" s="81">
        <v>5410106.0099999998</v>
      </c>
      <c r="D64" s="310">
        <v>1</v>
      </c>
      <c r="E64" s="82"/>
      <c r="F64" s="81"/>
      <c r="G64" s="83"/>
      <c r="H64" s="83"/>
      <c r="I64" s="84"/>
      <c r="J64" s="85" t="s">
        <v>102</v>
      </c>
      <c r="K64" s="311">
        <v>1.57</v>
      </c>
      <c r="L64" s="312">
        <v>157</v>
      </c>
      <c r="M64" s="86">
        <v>1.56</v>
      </c>
      <c r="N64" s="87">
        <v>156</v>
      </c>
      <c r="O64" s="311">
        <v>8395</v>
      </c>
      <c r="P64" s="83">
        <v>3302</v>
      </c>
      <c r="Q64" s="83">
        <v>3302</v>
      </c>
      <c r="R64" s="83">
        <v>1332</v>
      </c>
      <c r="S64" s="88">
        <v>1874</v>
      </c>
      <c r="T64" s="313">
        <v>5093</v>
      </c>
      <c r="U64" s="314">
        <v>1.5423985463355543</v>
      </c>
      <c r="V64" s="311">
        <v>5344.8</v>
      </c>
      <c r="W64" s="89">
        <v>1428</v>
      </c>
      <c r="X64" s="90">
        <v>0.7620064034151548</v>
      </c>
      <c r="Y64" s="91">
        <v>2113.6999999999998</v>
      </c>
      <c r="Z64" s="311">
        <v>6504</v>
      </c>
      <c r="AA64" s="310">
        <v>1</v>
      </c>
      <c r="AB64" s="92">
        <v>3768</v>
      </c>
      <c r="AC64" s="83">
        <v>3768</v>
      </c>
      <c r="AD64" s="88">
        <v>2050</v>
      </c>
      <c r="AE64" s="313">
        <v>2736</v>
      </c>
      <c r="AF64" s="314">
        <v>0.72611464968152861</v>
      </c>
      <c r="AG64" s="83">
        <v>1718</v>
      </c>
      <c r="AH64" s="93">
        <v>0.83804878048780485</v>
      </c>
      <c r="AI64" s="311">
        <v>4020</v>
      </c>
      <c r="AJ64" s="83">
        <v>1462</v>
      </c>
      <c r="AK64" s="83">
        <v>1462</v>
      </c>
      <c r="AL64" s="88">
        <v>938</v>
      </c>
      <c r="AM64" s="313">
        <v>2558</v>
      </c>
      <c r="AN64" s="314">
        <v>1.749658002735978</v>
      </c>
      <c r="AO64" s="315">
        <v>25.605095541401273</v>
      </c>
      <c r="AP64" s="89">
        <v>524</v>
      </c>
      <c r="AQ64" s="94">
        <v>0.55863539445628996</v>
      </c>
      <c r="AR64" s="95">
        <v>9.3717948717948723</v>
      </c>
      <c r="AS64" s="83">
        <v>645</v>
      </c>
      <c r="AT64" s="96">
        <v>215</v>
      </c>
      <c r="AU64" s="83">
        <v>25</v>
      </c>
      <c r="AV64" s="89">
        <v>240</v>
      </c>
      <c r="AW64" s="97">
        <v>0.37209302325581395</v>
      </c>
      <c r="AX64" s="98">
        <v>0.42430067558214318</v>
      </c>
      <c r="AY64" s="96">
        <v>220</v>
      </c>
      <c r="AZ64" s="97">
        <v>0.34108527131782945</v>
      </c>
      <c r="BA64" s="99">
        <v>5.6575042100188995</v>
      </c>
      <c r="BB64" s="83">
        <v>165</v>
      </c>
      <c r="BC64" s="83">
        <v>10</v>
      </c>
      <c r="BD64" s="89">
        <v>175</v>
      </c>
      <c r="BE64" s="97">
        <v>0.27131782945736432</v>
      </c>
      <c r="BF64" s="100">
        <v>4.9381691836514996</v>
      </c>
      <c r="BG64" s="101">
        <v>20</v>
      </c>
      <c r="BH64" s="311">
        <v>1945</v>
      </c>
      <c r="BI64" s="311">
        <v>810</v>
      </c>
      <c r="BJ64" s="311">
        <v>145</v>
      </c>
      <c r="BK64" s="89">
        <v>955</v>
      </c>
      <c r="BL64" s="97">
        <v>0.49100257069408743</v>
      </c>
      <c r="BM64" s="98">
        <v>0.55989419160606402</v>
      </c>
      <c r="BN64" s="311">
        <v>540</v>
      </c>
      <c r="BO64" s="97">
        <v>0.27763496143958871</v>
      </c>
      <c r="BP64" s="99">
        <v>4.6050682784519346</v>
      </c>
      <c r="BQ64" s="311">
        <v>335</v>
      </c>
      <c r="BR64" s="311">
        <v>35</v>
      </c>
      <c r="BS64" s="89">
        <v>370</v>
      </c>
      <c r="BT64" s="97">
        <v>0.19023136246786632</v>
      </c>
      <c r="BU64" s="100">
        <v>3.462340288441955</v>
      </c>
      <c r="BV64" s="311">
        <v>75</v>
      </c>
      <c r="BW64" s="102" t="s">
        <v>5</v>
      </c>
      <c r="BX64" s="102" t="s">
        <v>5</v>
      </c>
      <c r="BY64" s="103" t="s">
        <v>5</v>
      </c>
      <c r="BZ64" s="278"/>
    </row>
    <row r="65" spans="1:78" ht="16.5" thickBot="1" x14ac:dyDescent="0.3">
      <c r="A65" s="206" t="s">
        <v>197</v>
      </c>
      <c r="B65" s="316">
        <v>5410106.0199999996</v>
      </c>
      <c r="C65" s="149">
        <v>5410106.0199999996</v>
      </c>
      <c r="D65" s="317">
        <v>1</v>
      </c>
      <c r="E65" s="150"/>
      <c r="F65" s="171"/>
      <c r="G65" s="151"/>
      <c r="H65" s="151"/>
      <c r="I65" s="152"/>
      <c r="J65" s="412" t="s">
        <v>103</v>
      </c>
      <c r="K65" s="318">
        <v>1.71</v>
      </c>
      <c r="L65" s="319">
        <v>171</v>
      </c>
      <c r="M65" s="154">
        <v>1.7</v>
      </c>
      <c r="N65" s="155">
        <v>170</v>
      </c>
      <c r="O65" s="318">
        <v>5042</v>
      </c>
      <c r="P65" s="151">
        <v>3449</v>
      </c>
      <c r="Q65" s="151">
        <v>3449</v>
      </c>
      <c r="R65" s="151">
        <v>3230</v>
      </c>
      <c r="S65" s="156">
        <v>3619</v>
      </c>
      <c r="T65" s="320">
        <v>1593</v>
      </c>
      <c r="U65" s="321">
        <v>0.46187300666859959</v>
      </c>
      <c r="V65" s="318">
        <v>2951</v>
      </c>
      <c r="W65" s="157">
        <v>-170</v>
      </c>
      <c r="X65" s="158">
        <v>-4.6974302293451231E-2</v>
      </c>
      <c r="Y65" s="159">
        <v>2028.8</v>
      </c>
      <c r="Z65" s="318">
        <v>2699</v>
      </c>
      <c r="AA65" s="317">
        <v>1</v>
      </c>
      <c r="AB65" s="160">
        <v>2114</v>
      </c>
      <c r="AC65" s="151">
        <v>2114</v>
      </c>
      <c r="AD65" s="156">
        <v>1989</v>
      </c>
      <c r="AE65" s="320">
        <v>585</v>
      </c>
      <c r="AF65" s="321">
        <v>0.27672658467360456</v>
      </c>
      <c r="AG65" s="151">
        <v>125</v>
      </c>
      <c r="AH65" s="161">
        <v>6.2845651080945197E-2</v>
      </c>
      <c r="AI65" s="318">
        <v>2223</v>
      </c>
      <c r="AJ65" s="151">
        <v>1554</v>
      </c>
      <c r="AK65" s="151">
        <v>1554</v>
      </c>
      <c r="AL65" s="156">
        <v>1628</v>
      </c>
      <c r="AM65" s="320">
        <v>669</v>
      </c>
      <c r="AN65" s="321">
        <v>0.43050193050193047</v>
      </c>
      <c r="AO65" s="322">
        <v>13</v>
      </c>
      <c r="AP65" s="157">
        <v>-74</v>
      </c>
      <c r="AQ65" s="162">
        <v>-4.5454545454545456E-2</v>
      </c>
      <c r="AR65" s="163">
        <v>9.1411764705882348</v>
      </c>
      <c r="AS65" s="151">
        <v>1660</v>
      </c>
      <c r="AT65" s="164">
        <v>980</v>
      </c>
      <c r="AU65" s="151">
        <v>90</v>
      </c>
      <c r="AV65" s="157">
        <v>1070</v>
      </c>
      <c r="AW65" s="165">
        <v>0.64457831325301207</v>
      </c>
      <c r="AX65" s="166">
        <v>0.73501784953066296</v>
      </c>
      <c r="AY65" s="164">
        <v>355</v>
      </c>
      <c r="AZ65" s="165">
        <v>0.21385542168674698</v>
      </c>
      <c r="BA65" s="167">
        <v>3.5471714854574961</v>
      </c>
      <c r="BB65" s="151">
        <v>185</v>
      </c>
      <c r="BC65" s="151">
        <v>45</v>
      </c>
      <c r="BD65" s="157">
        <v>230</v>
      </c>
      <c r="BE65" s="165">
        <v>0.13855421686746988</v>
      </c>
      <c r="BF65" s="168">
        <v>2.5217810615996559</v>
      </c>
      <c r="BG65" s="169">
        <v>0</v>
      </c>
      <c r="BH65" s="318">
        <v>1680</v>
      </c>
      <c r="BI65" s="318">
        <v>1130</v>
      </c>
      <c r="BJ65" s="318">
        <v>175</v>
      </c>
      <c r="BK65" s="157">
        <v>1305</v>
      </c>
      <c r="BL65" s="165">
        <v>0.7767857142857143</v>
      </c>
      <c r="BM65" s="166">
        <v>0.88577501526383806</v>
      </c>
      <c r="BN65" s="318">
        <v>215</v>
      </c>
      <c r="BO65" s="165">
        <v>0.12797619047619047</v>
      </c>
      <c r="BP65" s="167">
        <v>2.1227121112672371</v>
      </c>
      <c r="BQ65" s="318">
        <v>100</v>
      </c>
      <c r="BR65" s="318">
        <v>20</v>
      </c>
      <c r="BS65" s="157">
        <v>120</v>
      </c>
      <c r="BT65" s="165">
        <v>7.1428571428571425E-2</v>
      </c>
      <c r="BU65" s="168">
        <v>1.3000486218184559</v>
      </c>
      <c r="BV65" s="318">
        <v>45</v>
      </c>
      <c r="BW65" s="170" t="s">
        <v>6</v>
      </c>
      <c r="BX65" s="102" t="s">
        <v>5</v>
      </c>
      <c r="BY65" s="103" t="s">
        <v>5</v>
      </c>
      <c r="BZ65" s="278" t="s">
        <v>341</v>
      </c>
    </row>
    <row r="66" spans="1:78" ht="16.5" thickBot="1" x14ac:dyDescent="0.3">
      <c r="A66" s="207" t="s">
        <v>156</v>
      </c>
      <c r="B66" s="331">
        <v>5410106.0300000003</v>
      </c>
      <c r="C66" s="173">
        <v>5410106.0300000003</v>
      </c>
      <c r="D66" s="332">
        <v>1</v>
      </c>
      <c r="E66" s="174"/>
      <c r="F66" s="202"/>
      <c r="G66" s="175"/>
      <c r="H66" s="175"/>
      <c r="I66" s="176"/>
      <c r="J66" s="413" t="s">
        <v>104</v>
      </c>
      <c r="K66" s="333">
        <v>2.9</v>
      </c>
      <c r="L66" s="334">
        <v>290</v>
      </c>
      <c r="M66" s="177">
        <v>2.9</v>
      </c>
      <c r="N66" s="178">
        <v>290</v>
      </c>
      <c r="O66" s="333">
        <v>5</v>
      </c>
      <c r="P66" s="175">
        <v>5</v>
      </c>
      <c r="Q66" s="175">
        <v>5</v>
      </c>
      <c r="R66" s="175">
        <v>5</v>
      </c>
      <c r="S66" s="179">
        <v>25</v>
      </c>
      <c r="T66" s="335">
        <v>0</v>
      </c>
      <c r="U66" s="360">
        <v>0</v>
      </c>
      <c r="V66" s="333">
        <v>1.7</v>
      </c>
      <c r="W66" s="180">
        <v>-20</v>
      </c>
      <c r="X66" s="181">
        <v>-0.8</v>
      </c>
      <c r="Y66" s="196">
        <v>1.7</v>
      </c>
      <c r="Z66" s="333">
        <v>1</v>
      </c>
      <c r="AA66" s="332">
        <v>1</v>
      </c>
      <c r="AB66" s="182">
        <v>5</v>
      </c>
      <c r="AC66" s="175">
        <v>5</v>
      </c>
      <c r="AD66" s="179">
        <v>6</v>
      </c>
      <c r="AE66" s="335">
        <v>-4</v>
      </c>
      <c r="AF66" s="360">
        <v>-0.8</v>
      </c>
      <c r="AG66" s="175">
        <v>-1</v>
      </c>
      <c r="AH66" s="183">
        <v>-0.16666666666666666</v>
      </c>
      <c r="AI66" s="333">
        <v>1</v>
      </c>
      <c r="AJ66" s="175">
        <v>3</v>
      </c>
      <c r="AK66" s="175">
        <v>3</v>
      </c>
      <c r="AL66" s="179">
        <v>5</v>
      </c>
      <c r="AM66" s="335">
        <v>-2</v>
      </c>
      <c r="AN66" s="360">
        <v>-0.66666666666666663</v>
      </c>
      <c r="AO66" s="337">
        <v>3.4482758620689655E-3</v>
      </c>
      <c r="AP66" s="180">
        <v>-2</v>
      </c>
      <c r="AQ66" s="184">
        <v>-0.4</v>
      </c>
      <c r="AR66" s="185">
        <v>1.0344827586206896E-2</v>
      </c>
      <c r="AS66" s="175"/>
      <c r="AT66" s="186"/>
      <c r="AU66" s="175"/>
      <c r="AV66" s="180"/>
      <c r="AW66" s="187"/>
      <c r="AX66" s="188"/>
      <c r="AY66" s="186"/>
      <c r="AZ66" s="187"/>
      <c r="BA66" s="189"/>
      <c r="BB66" s="175"/>
      <c r="BC66" s="175"/>
      <c r="BD66" s="180"/>
      <c r="BE66" s="187"/>
      <c r="BF66" s="190"/>
      <c r="BG66" s="191"/>
      <c r="BH66" s="331" t="s">
        <v>275</v>
      </c>
      <c r="BI66" s="331" t="s">
        <v>275</v>
      </c>
      <c r="BJ66" s="331" t="s">
        <v>275</v>
      </c>
      <c r="BK66" s="180" t="e">
        <v>#VALUE!</v>
      </c>
      <c r="BL66" s="187" t="e">
        <v>#VALUE!</v>
      </c>
      <c r="BM66" s="188" t="e">
        <v>#VALUE!</v>
      </c>
      <c r="BN66" s="331" t="s">
        <v>275</v>
      </c>
      <c r="BO66" s="187" t="e">
        <v>#VALUE!</v>
      </c>
      <c r="BP66" s="189" t="e">
        <v>#VALUE!</v>
      </c>
      <c r="BQ66" s="331" t="s">
        <v>275</v>
      </c>
      <c r="BR66" s="331" t="s">
        <v>275</v>
      </c>
      <c r="BS66" s="180" t="e">
        <v>#VALUE!</v>
      </c>
      <c r="BT66" s="187" t="e">
        <v>#VALUE!</v>
      </c>
      <c r="BU66" s="190" t="e">
        <v>#VALUE!</v>
      </c>
      <c r="BV66" s="331" t="s">
        <v>275</v>
      </c>
      <c r="BW66" s="172" t="s">
        <v>158</v>
      </c>
      <c r="BX66" s="172" t="s">
        <v>158</v>
      </c>
      <c r="BY66" s="202" t="s">
        <v>158</v>
      </c>
      <c r="BZ66" s="278" t="s">
        <v>157</v>
      </c>
    </row>
    <row r="67" spans="1:78" ht="16.5" thickBot="1" x14ac:dyDescent="0.3">
      <c r="A67" s="204" t="s">
        <v>176</v>
      </c>
      <c r="B67" s="323">
        <v>5410107.0099999998</v>
      </c>
      <c r="C67" s="126">
        <v>5410107.0099999998</v>
      </c>
      <c r="D67" s="324">
        <v>1</v>
      </c>
      <c r="E67" s="127"/>
      <c r="F67" s="126"/>
      <c r="G67" s="128"/>
      <c r="H67" s="128"/>
      <c r="I67" s="129"/>
      <c r="J67" s="130" t="s">
        <v>105</v>
      </c>
      <c r="K67" s="325">
        <v>2.08</v>
      </c>
      <c r="L67" s="326">
        <v>208</v>
      </c>
      <c r="M67" s="131">
        <v>2.08</v>
      </c>
      <c r="N67" s="132">
        <v>208</v>
      </c>
      <c r="O67" s="325">
        <v>4247</v>
      </c>
      <c r="P67" s="128">
        <v>4332</v>
      </c>
      <c r="Q67" s="128">
        <v>4332</v>
      </c>
      <c r="R67" s="128">
        <v>4428</v>
      </c>
      <c r="S67" s="133">
        <v>4806</v>
      </c>
      <c r="T67" s="327">
        <v>-85</v>
      </c>
      <c r="U67" s="328">
        <v>-1.9621421975992613E-2</v>
      </c>
      <c r="V67" s="325">
        <v>2038.1</v>
      </c>
      <c r="W67" s="134">
        <v>-474</v>
      </c>
      <c r="X67" s="135">
        <v>-9.8626716604244699E-2</v>
      </c>
      <c r="Y67" s="136">
        <v>2078.9</v>
      </c>
      <c r="Z67" s="325">
        <v>1715</v>
      </c>
      <c r="AA67" s="324">
        <v>1</v>
      </c>
      <c r="AB67" s="137">
        <v>1711</v>
      </c>
      <c r="AC67" s="128">
        <v>1711</v>
      </c>
      <c r="AD67" s="133">
        <v>1719</v>
      </c>
      <c r="AE67" s="327">
        <v>4</v>
      </c>
      <c r="AF67" s="328">
        <v>2.3378141437755697E-3</v>
      </c>
      <c r="AG67" s="128">
        <v>-8</v>
      </c>
      <c r="AH67" s="138">
        <v>-4.6538685282140778E-3</v>
      </c>
      <c r="AI67" s="325">
        <v>1684</v>
      </c>
      <c r="AJ67" s="128">
        <v>1696</v>
      </c>
      <c r="AK67" s="128">
        <v>1696</v>
      </c>
      <c r="AL67" s="133">
        <v>1696</v>
      </c>
      <c r="AM67" s="327">
        <v>-12</v>
      </c>
      <c r="AN67" s="328">
        <v>-7.0754716981132077E-3</v>
      </c>
      <c r="AO67" s="329">
        <v>8.0961538461538467</v>
      </c>
      <c r="AP67" s="134">
        <v>0</v>
      </c>
      <c r="AQ67" s="139">
        <v>0</v>
      </c>
      <c r="AR67" s="140">
        <v>8.1538461538461533</v>
      </c>
      <c r="AS67" s="128">
        <v>2155</v>
      </c>
      <c r="AT67" s="141">
        <v>1760</v>
      </c>
      <c r="AU67" s="128">
        <v>165</v>
      </c>
      <c r="AV67" s="134">
        <v>1925</v>
      </c>
      <c r="AW67" s="142">
        <v>0.89327146171693739</v>
      </c>
      <c r="AX67" s="143">
        <v>1.0186046525902523</v>
      </c>
      <c r="AY67" s="141">
        <v>125</v>
      </c>
      <c r="AZ67" s="142">
        <v>5.8004640371229696E-2</v>
      </c>
      <c r="BA67" s="144">
        <v>0.96210984377298836</v>
      </c>
      <c r="BB67" s="128">
        <v>80</v>
      </c>
      <c r="BC67" s="128">
        <v>20</v>
      </c>
      <c r="BD67" s="134">
        <v>100</v>
      </c>
      <c r="BE67" s="142">
        <v>4.6403712296983757E-2</v>
      </c>
      <c r="BF67" s="145">
        <v>0.84457915106535419</v>
      </c>
      <c r="BG67" s="146">
        <v>15</v>
      </c>
      <c r="BH67" s="325">
        <v>1435</v>
      </c>
      <c r="BI67" s="325">
        <v>1165</v>
      </c>
      <c r="BJ67" s="325">
        <v>140</v>
      </c>
      <c r="BK67" s="134">
        <v>1305</v>
      </c>
      <c r="BL67" s="142">
        <v>0.90940766550522645</v>
      </c>
      <c r="BM67" s="143">
        <v>1.0370048959186395</v>
      </c>
      <c r="BN67" s="325">
        <v>80</v>
      </c>
      <c r="BO67" s="142">
        <v>5.5749128919860627E-2</v>
      </c>
      <c r="BP67" s="144">
        <v>0.92469818573638018</v>
      </c>
      <c r="BQ67" s="325">
        <v>20</v>
      </c>
      <c r="BR67" s="325">
        <v>20</v>
      </c>
      <c r="BS67" s="134">
        <v>40</v>
      </c>
      <c r="BT67" s="142">
        <v>2.7874564459930314E-2</v>
      </c>
      <c r="BU67" s="145">
        <v>0.50733604753890971</v>
      </c>
      <c r="BV67" s="325">
        <v>20</v>
      </c>
      <c r="BW67" s="147" t="s">
        <v>7</v>
      </c>
      <c r="BX67" s="147" t="s">
        <v>7</v>
      </c>
      <c r="BY67" s="148" t="s">
        <v>7</v>
      </c>
      <c r="BZ67" s="278" t="s">
        <v>175</v>
      </c>
    </row>
    <row r="68" spans="1:78" ht="16.5" thickBot="1" x14ac:dyDescent="0.3">
      <c r="A68" s="203" t="s">
        <v>390</v>
      </c>
      <c r="B68" s="309">
        <v>5410107.0199999996</v>
      </c>
      <c r="C68" s="81">
        <v>5410107.0199999996</v>
      </c>
      <c r="D68" s="310">
        <v>1</v>
      </c>
      <c r="E68" s="82"/>
      <c r="F68" s="81"/>
      <c r="G68" s="83"/>
      <c r="H68" s="83"/>
      <c r="I68" s="84"/>
      <c r="J68" s="85" t="s">
        <v>106</v>
      </c>
      <c r="K68" s="311">
        <v>4.04</v>
      </c>
      <c r="L68" s="312">
        <v>404</v>
      </c>
      <c r="M68" s="86">
        <v>4.05</v>
      </c>
      <c r="N68" s="87">
        <v>405</v>
      </c>
      <c r="O68" s="311">
        <v>6548</v>
      </c>
      <c r="P68" s="83">
        <v>6170</v>
      </c>
      <c r="Q68" s="83">
        <v>6170</v>
      </c>
      <c r="R68" s="83">
        <v>5921</v>
      </c>
      <c r="S68" s="88">
        <v>5765</v>
      </c>
      <c r="T68" s="313">
        <v>378</v>
      </c>
      <c r="U68" s="314">
        <v>6.1264181523500813E-2</v>
      </c>
      <c r="V68" s="311">
        <v>1621.8</v>
      </c>
      <c r="W68" s="89">
        <v>405</v>
      </c>
      <c r="X68" s="90">
        <v>7.0251517779705119E-2</v>
      </c>
      <c r="Y68" s="91">
        <v>1523.9</v>
      </c>
      <c r="Z68" s="311">
        <v>2998</v>
      </c>
      <c r="AA68" s="310">
        <v>1</v>
      </c>
      <c r="AB68" s="92">
        <v>3087</v>
      </c>
      <c r="AC68" s="83">
        <v>3087</v>
      </c>
      <c r="AD68" s="88">
        <v>2793</v>
      </c>
      <c r="AE68" s="313">
        <v>-89</v>
      </c>
      <c r="AF68" s="314">
        <v>-2.8830579850988015E-2</v>
      </c>
      <c r="AG68" s="83">
        <v>294</v>
      </c>
      <c r="AH68" s="93">
        <v>0.10526315789473684</v>
      </c>
      <c r="AI68" s="311">
        <v>2780</v>
      </c>
      <c r="AJ68" s="83">
        <v>2653</v>
      </c>
      <c r="AK68" s="83">
        <v>2653</v>
      </c>
      <c r="AL68" s="88">
        <v>2419</v>
      </c>
      <c r="AM68" s="313">
        <v>127</v>
      </c>
      <c r="AN68" s="314">
        <v>4.7870335469280059E-2</v>
      </c>
      <c r="AO68" s="315">
        <v>6.8811881188118811</v>
      </c>
      <c r="AP68" s="89">
        <v>234</v>
      </c>
      <c r="AQ68" s="94">
        <v>9.6734187680859854E-2</v>
      </c>
      <c r="AR68" s="95">
        <v>6.5506172839506176</v>
      </c>
      <c r="AS68" s="83">
        <v>2745</v>
      </c>
      <c r="AT68" s="96">
        <v>2010</v>
      </c>
      <c r="AU68" s="83">
        <v>180</v>
      </c>
      <c r="AV68" s="89">
        <v>2190</v>
      </c>
      <c r="AW68" s="97">
        <v>0.79781420765027322</v>
      </c>
      <c r="AX68" s="98">
        <v>0.90975397585542861</v>
      </c>
      <c r="AY68" s="96">
        <v>280</v>
      </c>
      <c r="AZ68" s="97">
        <v>0.10200364298724955</v>
      </c>
      <c r="BA68" s="99">
        <v>1.6919113434830491</v>
      </c>
      <c r="BB68" s="83">
        <v>220</v>
      </c>
      <c r="BC68" s="83">
        <v>25</v>
      </c>
      <c r="BD68" s="89">
        <v>245</v>
      </c>
      <c r="BE68" s="97">
        <v>8.9253187613843349E-2</v>
      </c>
      <c r="BF68" s="100">
        <v>1.6244687697039359</v>
      </c>
      <c r="BG68" s="101">
        <v>20</v>
      </c>
      <c r="BH68" s="311">
        <v>1810</v>
      </c>
      <c r="BI68" s="311">
        <v>1330</v>
      </c>
      <c r="BJ68" s="311">
        <v>135</v>
      </c>
      <c r="BK68" s="89">
        <v>1465</v>
      </c>
      <c r="BL68" s="97">
        <v>0.80939226519337015</v>
      </c>
      <c r="BM68" s="98">
        <v>0.92295652825611574</v>
      </c>
      <c r="BN68" s="311">
        <v>125</v>
      </c>
      <c r="BO68" s="97">
        <v>6.9060773480662987E-2</v>
      </c>
      <c r="BP68" s="99">
        <v>1.1454954217297182</v>
      </c>
      <c r="BQ68" s="311">
        <v>150</v>
      </c>
      <c r="BR68" s="311">
        <v>30</v>
      </c>
      <c r="BS68" s="89">
        <v>180</v>
      </c>
      <c r="BT68" s="97">
        <v>9.9447513812154692E-2</v>
      </c>
      <c r="BU68" s="100">
        <v>1.8100124458466902</v>
      </c>
      <c r="BV68" s="311">
        <v>40</v>
      </c>
      <c r="BW68" s="102" t="s">
        <v>5</v>
      </c>
      <c r="BX68" s="170" t="s">
        <v>6</v>
      </c>
      <c r="BY68" s="103" t="s">
        <v>5</v>
      </c>
      <c r="BZ68" s="278" t="s">
        <v>167</v>
      </c>
    </row>
    <row r="69" spans="1:78" ht="16.5" thickBot="1" x14ac:dyDescent="0.3">
      <c r="A69" s="204"/>
      <c r="B69" s="323">
        <v>5410108.0199999996</v>
      </c>
      <c r="C69" s="126">
        <v>5410108.0199999996</v>
      </c>
      <c r="D69" s="324">
        <v>1</v>
      </c>
      <c r="E69" s="127"/>
      <c r="F69" s="148"/>
      <c r="G69" s="128"/>
      <c r="H69" s="128"/>
      <c r="I69" s="129"/>
      <c r="J69" s="130" t="s">
        <v>108</v>
      </c>
      <c r="K69" s="325">
        <v>2.95</v>
      </c>
      <c r="L69" s="326">
        <v>295</v>
      </c>
      <c r="M69" s="131">
        <v>2.96</v>
      </c>
      <c r="N69" s="132">
        <v>296</v>
      </c>
      <c r="O69" s="325">
        <v>7265</v>
      </c>
      <c r="P69" s="128">
        <v>6731</v>
      </c>
      <c r="Q69" s="128">
        <v>6731</v>
      </c>
      <c r="R69" s="128">
        <v>6401</v>
      </c>
      <c r="S69" s="133">
        <v>6340</v>
      </c>
      <c r="T69" s="327">
        <v>534</v>
      </c>
      <c r="U69" s="328">
        <v>7.933442281978903E-2</v>
      </c>
      <c r="V69" s="325">
        <v>2460.1</v>
      </c>
      <c r="W69" s="134">
        <v>391</v>
      </c>
      <c r="X69" s="135">
        <v>6.1671924290220823E-2</v>
      </c>
      <c r="Y69" s="136">
        <v>2276</v>
      </c>
      <c r="Z69" s="325">
        <v>2685</v>
      </c>
      <c r="AA69" s="324">
        <v>1</v>
      </c>
      <c r="AB69" s="137">
        <v>2465</v>
      </c>
      <c r="AC69" s="128">
        <v>2465</v>
      </c>
      <c r="AD69" s="133">
        <v>2200</v>
      </c>
      <c r="AE69" s="327">
        <v>220</v>
      </c>
      <c r="AF69" s="328">
        <v>8.9249492900608518E-2</v>
      </c>
      <c r="AG69" s="128">
        <v>265</v>
      </c>
      <c r="AH69" s="138">
        <v>0.12045454545454545</v>
      </c>
      <c r="AI69" s="325">
        <v>2660</v>
      </c>
      <c r="AJ69" s="128">
        <v>2446</v>
      </c>
      <c r="AK69" s="128">
        <v>2446</v>
      </c>
      <c r="AL69" s="133">
        <v>2165</v>
      </c>
      <c r="AM69" s="327">
        <v>214</v>
      </c>
      <c r="AN69" s="328">
        <v>8.7489779231398196E-2</v>
      </c>
      <c r="AO69" s="329">
        <v>9.0169491525423737</v>
      </c>
      <c r="AP69" s="134">
        <v>281</v>
      </c>
      <c r="AQ69" s="139">
        <v>0.12979214780600462</v>
      </c>
      <c r="AR69" s="140">
        <v>8.263513513513514</v>
      </c>
      <c r="AS69" s="128">
        <v>3705</v>
      </c>
      <c r="AT69" s="141">
        <v>3100</v>
      </c>
      <c r="AU69" s="128">
        <v>265</v>
      </c>
      <c r="AV69" s="134">
        <v>3365</v>
      </c>
      <c r="AW69" s="142">
        <v>0.90823211875843457</v>
      </c>
      <c r="AX69" s="143">
        <v>1.0356644104817512</v>
      </c>
      <c r="AY69" s="141">
        <v>210</v>
      </c>
      <c r="AZ69" s="142">
        <v>5.6680161943319839E-2</v>
      </c>
      <c r="BA69" s="144">
        <v>0.94014101980991283</v>
      </c>
      <c r="BB69" s="128">
        <v>50</v>
      </c>
      <c r="BC69" s="128">
        <v>25</v>
      </c>
      <c r="BD69" s="134">
        <v>75</v>
      </c>
      <c r="BE69" s="142">
        <v>2.0242914979757085E-2</v>
      </c>
      <c r="BF69" s="145">
        <v>0.36843483209429928</v>
      </c>
      <c r="BG69" s="146">
        <v>50</v>
      </c>
      <c r="BH69" s="325">
        <v>2605</v>
      </c>
      <c r="BI69" s="325">
        <v>2215</v>
      </c>
      <c r="BJ69" s="325">
        <v>170</v>
      </c>
      <c r="BK69" s="134">
        <v>2385</v>
      </c>
      <c r="BL69" s="142">
        <v>0.91554702495201534</v>
      </c>
      <c r="BM69" s="143">
        <v>1.0440056570135963</v>
      </c>
      <c r="BN69" s="325">
        <v>70</v>
      </c>
      <c r="BO69" s="142">
        <v>2.6871401151631478E-2</v>
      </c>
      <c r="BP69" s="144">
        <v>0.44570985008262665</v>
      </c>
      <c r="BQ69" s="325">
        <v>70</v>
      </c>
      <c r="BR69" s="325">
        <v>10</v>
      </c>
      <c r="BS69" s="134">
        <v>80</v>
      </c>
      <c r="BT69" s="142">
        <v>3.0710172744721688E-2</v>
      </c>
      <c r="BU69" s="145">
        <v>0.55894604853614993</v>
      </c>
      <c r="BV69" s="325">
        <v>75</v>
      </c>
      <c r="BW69" s="147" t="s">
        <v>7</v>
      </c>
      <c r="BX69" s="147" t="s">
        <v>7</v>
      </c>
      <c r="BY69" s="148" t="s">
        <v>7</v>
      </c>
      <c r="BZ69" s="278"/>
    </row>
    <row r="70" spans="1:78" ht="16.5" thickBot="1" x14ac:dyDescent="0.3">
      <c r="A70" s="204"/>
      <c r="B70" s="323">
        <v>5410108.0300000003</v>
      </c>
      <c r="C70" s="126">
        <v>5410108.0300000003</v>
      </c>
      <c r="D70" s="324">
        <v>1</v>
      </c>
      <c r="E70" s="127">
        <v>5410108.0099999998</v>
      </c>
      <c r="F70" s="148">
        <v>0.35524259000000002</v>
      </c>
      <c r="G70" s="128">
        <v>7639</v>
      </c>
      <c r="H70" s="128">
        <v>2503</v>
      </c>
      <c r="I70" s="129">
        <v>2449</v>
      </c>
      <c r="J70" s="130"/>
      <c r="K70" s="325">
        <v>6.87</v>
      </c>
      <c r="L70" s="326">
        <v>687</v>
      </c>
      <c r="M70" s="131">
        <v>6.87</v>
      </c>
      <c r="N70" s="132">
        <v>687</v>
      </c>
      <c r="O70" s="325">
        <v>4381</v>
      </c>
      <c r="P70" s="128">
        <v>3233</v>
      </c>
      <c r="Q70" s="128">
        <v>3233</v>
      </c>
      <c r="R70" s="128">
        <v>2819</v>
      </c>
      <c r="S70" s="133">
        <v>2713.6981450100002</v>
      </c>
      <c r="T70" s="327">
        <v>1148</v>
      </c>
      <c r="U70" s="328">
        <v>0.35508815341787814</v>
      </c>
      <c r="V70" s="325">
        <v>637.9</v>
      </c>
      <c r="W70" s="134">
        <v>519.30185498999981</v>
      </c>
      <c r="X70" s="135">
        <v>0.19136316098564682</v>
      </c>
      <c r="Y70" s="136">
        <v>470.7</v>
      </c>
      <c r="Z70" s="325">
        <v>1654</v>
      </c>
      <c r="AA70" s="324">
        <v>1</v>
      </c>
      <c r="AB70" s="137">
        <v>1104</v>
      </c>
      <c r="AC70" s="128">
        <v>1104</v>
      </c>
      <c r="AD70" s="133">
        <v>889.17220277000001</v>
      </c>
      <c r="AE70" s="327">
        <v>550</v>
      </c>
      <c r="AF70" s="328">
        <v>0.49818840579710144</v>
      </c>
      <c r="AG70" s="128">
        <v>214.82779722999999</v>
      </c>
      <c r="AH70" s="138">
        <v>0.24160426581123001</v>
      </c>
      <c r="AI70" s="325">
        <v>1607</v>
      </c>
      <c r="AJ70" s="128">
        <v>1092</v>
      </c>
      <c r="AK70" s="128">
        <v>1092</v>
      </c>
      <c r="AL70" s="133">
        <v>869.98910291000004</v>
      </c>
      <c r="AM70" s="327">
        <v>515</v>
      </c>
      <c r="AN70" s="328">
        <v>0.4716117216117216</v>
      </c>
      <c r="AO70" s="329">
        <v>2.3391557496360988</v>
      </c>
      <c r="AP70" s="134">
        <v>222.01089708999996</v>
      </c>
      <c r="AQ70" s="139">
        <v>0.255188135515034</v>
      </c>
      <c r="AR70" s="140">
        <v>1.5895196506550218</v>
      </c>
      <c r="AS70" s="128">
        <v>1630</v>
      </c>
      <c r="AT70" s="141">
        <v>1360</v>
      </c>
      <c r="AU70" s="128">
        <v>120</v>
      </c>
      <c r="AV70" s="134">
        <v>1480</v>
      </c>
      <c r="AW70" s="142">
        <v>0.90797546012269936</v>
      </c>
      <c r="AX70" s="143">
        <v>1.0353717405693095</v>
      </c>
      <c r="AY70" s="141">
        <v>80</v>
      </c>
      <c r="AZ70" s="142">
        <v>4.9079754601226995E-2</v>
      </c>
      <c r="BA70" s="144">
        <v>0.81407478314828563</v>
      </c>
      <c r="BB70" s="128">
        <v>65</v>
      </c>
      <c r="BC70" s="128">
        <v>0</v>
      </c>
      <c r="BD70" s="134">
        <v>65</v>
      </c>
      <c r="BE70" s="142">
        <v>3.9877300613496931E-2</v>
      </c>
      <c r="BF70" s="145">
        <v>0.72579401586183745</v>
      </c>
      <c r="BG70" s="146">
        <v>10</v>
      </c>
      <c r="BH70" s="325">
        <v>1335</v>
      </c>
      <c r="BI70" s="325">
        <v>1120</v>
      </c>
      <c r="BJ70" s="325">
        <v>85</v>
      </c>
      <c r="BK70" s="134">
        <v>1205</v>
      </c>
      <c r="BL70" s="142">
        <v>0.90262172284644193</v>
      </c>
      <c r="BM70" s="143">
        <v>1.0292668307719453</v>
      </c>
      <c r="BN70" s="325">
        <v>50</v>
      </c>
      <c r="BO70" s="142">
        <v>3.7453183520599252E-2</v>
      </c>
      <c r="BP70" s="144">
        <v>0.62122747964967495</v>
      </c>
      <c r="BQ70" s="325">
        <v>55</v>
      </c>
      <c r="BR70" s="325">
        <v>0</v>
      </c>
      <c r="BS70" s="134">
        <v>55</v>
      </c>
      <c r="BT70" s="142">
        <v>4.1198501872659173E-2</v>
      </c>
      <c r="BU70" s="145">
        <v>0.74984077812749894</v>
      </c>
      <c r="BV70" s="325">
        <v>30</v>
      </c>
      <c r="BW70" s="147" t="s">
        <v>7</v>
      </c>
      <c r="BX70" s="147" t="s">
        <v>7</v>
      </c>
      <c r="BY70" s="148" t="s">
        <v>7</v>
      </c>
      <c r="BZ70" s="364"/>
    </row>
    <row r="71" spans="1:78" ht="16.5" thickBot="1" x14ac:dyDescent="0.3">
      <c r="A71" s="204"/>
      <c r="B71" s="323">
        <v>5410108.04</v>
      </c>
      <c r="C71" s="126">
        <v>5410108.04</v>
      </c>
      <c r="D71" s="324">
        <v>1</v>
      </c>
      <c r="E71" s="127">
        <v>5410108.0099999998</v>
      </c>
      <c r="F71" s="148">
        <v>0.644688539</v>
      </c>
      <c r="G71" s="128">
        <v>7639</v>
      </c>
      <c r="H71" s="128">
        <v>2503</v>
      </c>
      <c r="I71" s="129">
        <v>2449</v>
      </c>
      <c r="J71" s="130"/>
      <c r="K71" s="325">
        <v>1.4</v>
      </c>
      <c r="L71" s="326">
        <v>140</v>
      </c>
      <c r="M71" s="131">
        <v>1.39</v>
      </c>
      <c r="N71" s="132">
        <v>139</v>
      </c>
      <c r="O71" s="325">
        <v>5233</v>
      </c>
      <c r="P71" s="128">
        <v>5385</v>
      </c>
      <c r="Q71" s="128">
        <v>5385</v>
      </c>
      <c r="R71" s="128">
        <v>5451</v>
      </c>
      <c r="S71" s="133">
        <v>4924.775749421</v>
      </c>
      <c r="T71" s="327">
        <v>-152</v>
      </c>
      <c r="U71" s="328">
        <v>-2.8226555246053855E-2</v>
      </c>
      <c r="V71" s="325">
        <v>3749.1</v>
      </c>
      <c r="W71" s="134">
        <v>460.224250579</v>
      </c>
      <c r="X71" s="135">
        <v>9.3450803446859076E-2</v>
      </c>
      <c r="Y71" s="136">
        <v>3865.2</v>
      </c>
      <c r="Z71" s="325">
        <v>1691</v>
      </c>
      <c r="AA71" s="324">
        <v>1</v>
      </c>
      <c r="AB71" s="137">
        <v>1689</v>
      </c>
      <c r="AC71" s="128">
        <v>1689</v>
      </c>
      <c r="AD71" s="133">
        <v>1613.6554131170001</v>
      </c>
      <c r="AE71" s="327">
        <v>2</v>
      </c>
      <c r="AF71" s="328">
        <v>1.1841326228537595E-3</v>
      </c>
      <c r="AG71" s="128">
        <v>75.34458688299992</v>
      </c>
      <c r="AH71" s="138">
        <v>4.6691868828092217E-2</v>
      </c>
      <c r="AI71" s="325">
        <v>1678</v>
      </c>
      <c r="AJ71" s="128">
        <v>1684</v>
      </c>
      <c r="AK71" s="128">
        <v>1684</v>
      </c>
      <c r="AL71" s="133">
        <v>1578.8422320110001</v>
      </c>
      <c r="AM71" s="327">
        <v>-6</v>
      </c>
      <c r="AN71" s="328">
        <v>-3.5629453681710215E-3</v>
      </c>
      <c r="AO71" s="329">
        <v>11.985714285714286</v>
      </c>
      <c r="AP71" s="134">
        <v>105.15776798899992</v>
      </c>
      <c r="AQ71" s="139">
        <v>6.6604354670104407E-2</v>
      </c>
      <c r="AR71" s="140">
        <v>12.115107913669064</v>
      </c>
      <c r="AS71" s="128">
        <v>2635</v>
      </c>
      <c r="AT71" s="141">
        <v>2310</v>
      </c>
      <c r="AU71" s="128">
        <v>135</v>
      </c>
      <c r="AV71" s="134">
        <v>2445</v>
      </c>
      <c r="AW71" s="142">
        <v>0.92789373814041742</v>
      </c>
      <c r="AX71" s="143">
        <v>1.0580847136463145</v>
      </c>
      <c r="AY71" s="141">
        <v>95</v>
      </c>
      <c r="AZ71" s="142">
        <v>3.6053130929791274E-2</v>
      </c>
      <c r="BA71" s="144">
        <v>0.59800512414853912</v>
      </c>
      <c r="BB71" s="128">
        <v>60</v>
      </c>
      <c r="BC71" s="128">
        <v>20</v>
      </c>
      <c r="BD71" s="134">
        <v>80</v>
      </c>
      <c r="BE71" s="142">
        <v>3.0360531309297913E-2</v>
      </c>
      <c r="BF71" s="145">
        <v>0.55258233640860377</v>
      </c>
      <c r="BG71" s="146">
        <v>10</v>
      </c>
      <c r="BH71" s="325">
        <v>1670</v>
      </c>
      <c r="BI71" s="325">
        <v>1460</v>
      </c>
      <c r="BJ71" s="325">
        <v>140</v>
      </c>
      <c r="BK71" s="134">
        <v>1600</v>
      </c>
      <c r="BL71" s="142">
        <v>0.95808383233532934</v>
      </c>
      <c r="BM71" s="143">
        <v>1.0925107215588119</v>
      </c>
      <c r="BN71" s="325">
        <v>15</v>
      </c>
      <c r="BO71" s="142">
        <v>8.9820359281437123E-3</v>
      </c>
      <c r="BP71" s="144">
        <v>0.14898299736508669</v>
      </c>
      <c r="BQ71" s="325">
        <v>35</v>
      </c>
      <c r="BR71" s="325">
        <v>0</v>
      </c>
      <c r="BS71" s="134">
        <v>35</v>
      </c>
      <c r="BT71" s="142">
        <v>2.0958083832335328E-2</v>
      </c>
      <c r="BU71" s="145">
        <v>0.38145139203056494</v>
      </c>
      <c r="BV71" s="325">
        <v>25</v>
      </c>
      <c r="BW71" s="147" t="s">
        <v>7</v>
      </c>
      <c r="BX71" s="147" t="s">
        <v>7</v>
      </c>
      <c r="BY71" s="148" t="s">
        <v>7</v>
      </c>
      <c r="BZ71" s="364"/>
    </row>
    <row r="72" spans="1:78" ht="16.5" thickBot="1" x14ac:dyDescent="0.3">
      <c r="A72" s="204"/>
      <c r="B72" s="323">
        <v>5410109.0099999998</v>
      </c>
      <c r="C72" s="126">
        <v>5410109.0099999998</v>
      </c>
      <c r="D72" s="324">
        <v>1</v>
      </c>
      <c r="E72" s="127"/>
      <c r="F72" s="126"/>
      <c r="G72" s="128"/>
      <c r="H72" s="128"/>
      <c r="I72" s="129"/>
      <c r="J72" s="130" t="s">
        <v>109</v>
      </c>
      <c r="K72" s="325">
        <v>1.73</v>
      </c>
      <c r="L72" s="326">
        <v>173</v>
      </c>
      <c r="M72" s="131">
        <v>1.73</v>
      </c>
      <c r="N72" s="132">
        <v>173</v>
      </c>
      <c r="O72" s="325">
        <v>5192</v>
      </c>
      <c r="P72" s="128">
        <v>5338</v>
      </c>
      <c r="Q72" s="128">
        <v>5338</v>
      </c>
      <c r="R72" s="128">
        <v>5594</v>
      </c>
      <c r="S72" s="133">
        <v>5900</v>
      </c>
      <c r="T72" s="327">
        <v>-146</v>
      </c>
      <c r="U72" s="328">
        <v>-2.7351067815661295E-2</v>
      </c>
      <c r="V72" s="325">
        <v>2995.6</v>
      </c>
      <c r="W72" s="134">
        <v>-562</v>
      </c>
      <c r="X72" s="135">
        <v>-9.525423728813559E-2</v>
      </c>
      <c r="Y72" s="136">
        <v>3084.8</v>
      </c>
      <c r="Z72" s="325">
        <v>2009</v>
      </c>
      <c r="AA72" s="324">
        <v>1</v>
      </c>
      <c r="AB72" s="137">
        <v>2016</v>
      </c>
      <c r="AC72" s="128">
        <v>2016</v>
      </c>
      <c r="AD72" s="133">
        <v>1998</v>
      </c>
      <c r="AE72" s="327">
        <v>-7</v>
      </c>
      <c r="AF72" s="328">
        <v>-3.472222222222222E-3</v>
      </c>
      <c r="AG72" s="128">
        <v>18</v>
      </c>
      <c r="AH72" s="138">
        <v>9.0090090090090089E-3</v>
      </c>
      <c r="AI72" s="325">
        <v>1987</v>
      </c>
      <c r="AJ72" s="128">
        <v>1986</v>
      </c>
      <c r="AK72" s="128">
        <v>1986</v>
      </c>
      <c r="AL72" s="133">
        <v>1972</v>
      </c>
      <c r="AM72" s="327">
        <v>1</v>
      </c>
      <c r="AN72" s="328">
        <v>5.0352467270896274E-4</v>
      </c>
      <c r="AO72" s="329">
        <v>11.485549132947977</v>
      </c>
      <c r="AP72" s="134">
        <v>14</v>
      </c>
      <c r="AQ72" s="139">
        <v>7.099391480730223E-3</v>
      </c>
      <c r="AR72" s="140">
        <v>11.479768786127167</v>
      </c>
      <c r="AS72" s="128">
        <v>2840</v>
      </c>
      <c r="AT72" s="141">
        <v>2420</v>
      </c>
      <c r="AU72" s="128">
        <v>155</v>
      </c>
      <c r="AV72" s="134">
        <v>2575</v>
      </c>
      <c r="AW72" s="142">
        <v>0.90669014084507038</v>
      </c>
      <c r="AX72" s="143">
        <v>1.0339060806301232</v>
      </c>
      <c r="AY72" s="141">
        <v>70</v>
      </c>
      <c r="AZ72" s="142">
        <v>2.464788732394366E-2</v>
      </c>
      <c r="BA72" s="144">
        <v>0.40882892938916982</v>
      </c>
      <c r="BB72" s="128">
        <v>110</v>
      </c>
      <c r="BC72" s="128">
        <v>60</v>
      </c>
      <c r="BD72" s="134">
        <v>170</v>
      </c>
      <c r="BE72" s="142">
        <v>5.9859154929577461E-2</v>
      </c>
      <c r="BF72" s="145">
        <v>1.0894773661718047</v>
      </c>
      <c r="BG72" s="146">
        <v>30</v>
      </c>
      <c r="BH72" s="325">
        <v>1705</v>
      </c>
      <c r="BI72" s="325">
        <v>1440</v>
      </c>
      <c r="BJ72" s="325">
        <v>105</v>
      </c>
      <c r="BK72" s="134">
        <v>1545</v>
      </c>
      <c r="BL72" s="142">
        <v>0.90615835777126097</v>
      </c>
      <c r="BM72" s="143">
        <v>1.0332996841018944</v>
      </c>
      <c r="BN72" s="325">
        <v>65</v>
      </c>
      <c r="BO72" s="142">
        <v>3.8123167155425221E-2</v>
      </c>
      <c r="BP72" s="144">
        <v>0.63234034658768967</v>
      </c>
      <c r="BQ72" s="325">
        <v>45</v>
      </c>
      <c r="BR72" s="325">
        <v>10</v>
      </c>
      <c r="BS72" s="134">
        <v>55</v>
      </c>
      <c r="BT72" s="142">
        <v>3.2258064516129031E-2</v>
      </c>
      <c r="BU72" s="145">
        <v>0.58711873243414137</v>
      </c>
      <c r="BV72" s="325">
        <v>50</v>
      </c>
      <c r="BW72" s="147" t="s">
        <v>7</v>
      </c>
      <c r="BX72" s="147" t="s">
        <v>7</v>
      </c>
      <c r="BY72" s="148" t="s">
        <v>7</v>
      </c>
      <c r="BZ72" s="278" t="s">
        <v>175</v>
      </c>
    </row>
    <row r="73" spans="1:78" ht="16.5" thickBot="1" x14ac:dyDescent="0.3">
      <c r="A73" s="204" t="s">
        <v>391</v>
      </c>
      <c r="B73" s="323">
        <v>5410109.0199999996</v>
      </c>
      <c r="C73" s="126">
        <v>5410109.0199999996</v>
      </c>
      <c r="D73" s="324">
        <v>1</v>
      </c>
      <c r="E73" s="127"/>
      <c r="F73" s="126"/>
      <c r="G73" s="128"/>
      <c r="H73" s="128"/>
      <c r="I73" s="129"/>
      <c r="J73" s="130" t="s">
        <v>110</v>
      </c>
      <c r="K73" s="325">
        <v>1.89</v>
      </c>
      <c r="L73" s="326">
        <v>189</v>
      </c>
      <c r="M73" s="131">
        <v>1.89</v>
      </c>
      <c r="N73" s="132">
        <v>189</v>
      </c>
      <c r="O73" s="325">
        <v>6482</v>
      </c>
      <c r="P73" s="128">
        <v>6586</v>
      </c>
      <c r="Q73" s="128">
        <v>6586</v>
      </c>
      <c r="R73" s="128">
        <v>6556</v>
      </c>
      <c r="S73" s="133">
        <v>6427</v>
      </c>
      <c r="T73" s="327">
        <v>-104</v>
      </c>
      <c r="U73" s="328">
        <v>-1.579107197084725E-2</v>
      </c>
      <c r="V73" s="325">
        <v>3424.2</v>
      </c>
      <c r="W73" s="134">
        <v>159</v>
      </c>
      <c r="X73" s="135">
        <v>2.4739380737513614E-2</v>
      </c>
      <c r="Y73" s="136">
        <v>3479.3</v>
      </c>
      <c r="Z73" s="325">
        <v>2297</v>
      </c>
      <c r="AA73" s="324">
        <v>1</v>
      </c>
      <c r="AB73" s="137">
        <v>2291</v>
      </c>
      <c r="AC73" s="128">
        <v>2291</v>
      </c>
      <c r="AD73" s="133">
        <v>2085</v>
      </c>
      <c r="AE73" s="327">
        <v>6</v>
      </c>
      <c r="AF73" s="328">
        <v>2.6189436927106066E-3</v>
      </c>
      <c r="AG73" s="128">
        <v>206</v>
      </c>
      <c r="AH73" s="138">
        <v>9.8800959232613908E-2</v>
      </c>
      <c r="AI73" s="325">
        <v>2271</v>
      </c>
      <c r="AJ73" s="128">
        <v>2266</v>
      </c>
      <c r="AK73" s="128">
        <v>2266</v>
      </c>
      <c r="AL73" s="133">
        <v>2055</v>
      </c>
      <c r="AM73" s="327">
        <v>5</v>
      </c>
      <c r="AN73" s="328">
        <v>2.2065313327449248E-3</v>
      </c>
      <c r="AO73" s="329">
        <v>12.015873015873016</v>
      </c>
      <c r="AP73" s="134">
        <v>211</v>
      </c>
      <c r="AQ73" s="139">
        <v>0.102676399026764</v>
      </c>
      <c r="AR73" s="140">
        <v>11.989417989417989</v>
      </c>
      <c r="AS73" s="128">
        <v>3490</v>
      </c>
      <c r="AT73" s="141">
        <v>2875</v>
      </c>
      <c r="AU73" s="128">
        <v>270</v>
      </c>
      <c r="AV73" s="134">
        <v>3145</v>
      </c>
      <c r="AW73" s="142">
        <v>0.90114613180515757</v>
      </c>
      <c r="AX73" s="143">
        <v>1.0275842024060018</v>
      </c>
      <c r="AY73" s="141">
        <v>140</v>
      </c>
      <c r="AZ73" s="142">
        <v>4.0114613180515762E-2</v>
      </c>
      <c r="BA73" s="144">
        <v>0.66537201115486677</v>
      </c>
      <c r="BB73" s="128">
        <v>110</v>
      </c>
      <c r="BC73" s="128">
        <v>55</v>
      </c>
      <c r="BD73" s="134">
        <v>165</v>
      </c>
      <c r="BE73" s="142">
        <v>4.7277936962750719E-2</v>
      </c>
      <c r="BF73" s="145">
        <v>0.86049063507181478</v>
      </c>
      <c r="BG73" s="146">
        <v>35</v>
      </c>
      <c r="BH73" s="325">
        <v>2005</v>
      </c>
      <c r="BI73" s="325">
        <v>1665</v>
      </c>
      <c r="BJ73" s="325">
        <v>130</v>
      </c>
      <c r="BK73" s="134">
        <v>1795</v>
      </c>
      <c r="BL73" s="142">
        <v>0.89526184538653364</v>
      </c>
      <c r="BM73" s="143">
        <v>1.0208743031423853</v>
      </c>
      <c r="BN73" s="325">
        <v>55</v>
      </c>
      <c r="BO73" s="142">
        <v>2.7431421446384038E-2</v>
      </c>
      <c r="BP73" s="144">
        <v>0.45499877998281674</v>
      </c>
      <c r="BQ73" s="325">
        <v>60</v>
      </c>
      <c r="BR73" s="325">
        <v>20</v>
      </c>
      <c r="BS73" s="134">
        <v>80</v>
      </c>
      <c r="BT73" s="142">
        <v>3.9900249376558602E-2</v>
      </c>
      <c r="BU73" s="145">
        <v>0.72621169897090809</v>
      </c>
      <c r="BV73" s="325">
        <v>70</v>
      </c>
      <c r="BW73" s="147" t="s">
        <v>7</v>
      </c>
      <c r="BX73" s="147" t="s">
        <v>7</v>
      </c>
      <c r="BY73" s="148" t="s">
        <v>7</v>
      </c>
      <c r="BZ73" s="278"/>
    </row>
    <row r="74" spans="1:78" ht="16.5" thickBot="1" x14ac:dyDescent="0.3">
      <c r="A74" s="204" t="s">
        <v>392</v>
      </c>
      <c r="B74" s="323">
        <v>5410109.0499999998</v>
      </c>
      <c r="C74" s="126">
        <v>5410109.0499999998</v>
      </c>
      <c r="D74" s="324">
        <v>1</v>
      </c>
      <c r="E74" s="127"/>
      <c r="F74" s="126"/>
      <c r="G74" s="128"/>
      <c r="H74" s="128"/>
      <c r="I74" s="129"/>
      <c r="J74" s="130" t="s">
        <v>112</v>
      </c>
      <c r="K74" s="325">
        <v>2.71</v>
      </c>
      <c r="L74" s="326">
        <v>271</v>
      </c>
      <c r="M74" s="131">
        <v>2.72</v>
      </c>
      <c r="N74" s="132">
        <v>272</v>
      </c>
      <c r="O74" s="325">
        <v>7237</v>
      </c>
      <c r="P74" s="128">
        <v>7342</v>
      </c>
      <c r="Q74" s="128">
        <v>7342</v>
      </c>
      <c r="R74" s="128">
        <v>7281</v>
      </c>
      <c r="S74" s="133">
        <v>7375</v>
      </c>
      <c r="T74" s="327">
        <v>-105</v>
      </c>
      <c r="U74" s="328">
        <v>-1.4301280305093979E-2</v>
      </c>
      <c r="V74" s="325">
        <v>2669.1</v>
      </c>
      <c r="W74" s="134">
        <v>-33</v>
      </c>
      <c r="X74" s="135">
        <v>-4.4745762711864406E-3</v>
      </c>
      <c r="Y74" s="136">
        <v>2699.6</v>
      </c>
      <c r="Z74" s="325">
        <v>2687</v>
      </c>
      <c r="AA74" s="324">
        <v>1</v>
      </c>
      <c r="AB74" s="137">
        <v>2606</v>
      </c>
      <c r="AC74" s="128">
        <v>2606</v>
      </c>
      <c r="AD74" s="133">
        <v>2522</v>
      </c>
      <c r="AE74" s="327">
        <v>81</v>
      </c>
      <c r="AF74" s="328">
        <v>3.108211818879509E-2</v>
      </c>
      <c r="AG74" s="128">
        <v>84</v>
      </c>
      <c r="AH74" s="138">
        <v>3.3306899286280729E-2</v>
      </c>
      <c r="AI74" s="325">
        <v>2629</v>
      </c>
      <c r="AJ74" s="128">
        <v>2579</v>
      </c>
      <c r="AK74" s="128">
        <v>2579</v>
      </c>
      <c r="AL74" s="133">
        <v>2461</v>
      </c>
      <c r="AM74" s="327">
        <v>50</v>
      </c>
      <c r="AN74" s="328">
        <v>1.9387359441644048E-2</v>
      </c>
      <c r="AO74" s="329">
        <v>9.7011070110701105</v>
      </c>
      <c r="AP74" s="134">
        <v>118</v>
      </c>
      <c r="AQ74" s="139">
        <v>4.7947988622511171E-2</v>
      </c>
      <c r="AR74" s="140">
        <v>9.4816176470588243</v>
      </c>
      <c r="AS74" s="128">
        <v>3055</v>
      </c>
      <c r="AT74" s="141">
        <v>2520</v>
      </c>
      <c r="AU74" s="128">
        <v>165</v>
      </c>
      <c r="AV74" s="134">
        <v>2685</v>
      </c>
      <c r="AW74" s="142">
        <v>0.8788870703764321</v>
      </c>
      <c r="AX74" s="143">
        <v>1.0022020151255389</v>
      </c>
      <c r="AY74" s="141">
        <v>190</v>
      </c>
      <c r="AZ74" s="142">
        <v>6.2193126022913256E-2</v>
      </c>
      <c r="BA74" s="144">
        <v>1.0315833074509986</v>
      </c>
      <c r="BB74" s="128">
        <v>110</v>
      </c>
      <c r="BC74" s="128">
        <v>55</v>
      </c>
      <c r="BD74" s="134">
        <v>165</v>
      </c>
      <c r="BE74" s="142">
        <v>5.4009819967266774E-2</v>
      </c>
      <c r="BF74" s="145">
        <v>0.98301548818351336</v>
      </c>
      <c r="BG74" s="146">
        <v>20</v>
      </c>
      <c r="BH74" s="325">
        <v>1795</v>
      </c>
      <c r="BI74" s="325">
        <v>1450</v>
      </c>
      <c r="BJ74" s="325">
        <v>145</v>
      </c>
      <c r="BK74" s="134">
        <v>1595</v>
      </c>
      <c r="BL74" s="142">
        <v>0.88857938718662954</v>
      </c>
      <c r="BM74" s="143">
        <v>1.0132542421588193</v>
      </c>
      <c r="BN74" s="325">
        <v>50</v>
      </c>
      <c r="BO74" s="142">
        <v>2.7855153203342618E-2</v>
      </c>
      <c r="BP74" s="144">
        <v>0.46202712274780833</v>
      </c>
      <c r="BQ74" s="325">
        <v>45</v>
      </c>
      <c r="BR74" s="325">
        <v>25</v>
      </c>
      <c r="BS74" s="134">
        <v>70</v>
      </c>
      <c r="BT74" s="142">
        <v>3.8997214484679667E-2</v>
      </c>
      <c r="BU74" s="145">
        <v>0.70977584923793147</v>
      </c>
      <c r="BV74" s="325">
        <v>75</v>
      </c>
      <c r="BW74" s="147" t="s">
        <v>7</v>
      </c>
      <c r="BX74" s="147" t="s">
        <v>7</v>
      </c>
      <c r="BY74" s="148" t="s">
        <v>7</v>
      </c>
      <c r="BZ74" s="278"/>
    </row>
    <row r="75" spans="1:78" ht="16.5" thickBot="1" x14ac:dyDescent="0.3">
      <c r="A75" s="204" t="s">
        <v>393</v>
      </c>
      <c r="B75" s="323">
        <v>5410109.0700000003</v>
      </c>
      <c r="C75" s="126">
        <v>5410109.0700000003</v>
      </c>
      <c r="D75" s="324">
        <v>1</v>
      </c>
      <c r="E75" s="127">
        <v>5410109.04</v>
      </c>
      <c r="F75" s="148">
        <v>0.25882597400000001</v>
      </c>
      <c r="G75" s="128">
        <v>13389</v>
      </c>
      <c r="H75" s="128">
        <v>4368</v>
      </c>
      <c r="I75" s="129">
        <v>4219</v>
      </c>
      <c r="J75" s="130"/>
      <c r="K75" s="325">
        <v>4.75</v>
      </c>
      <c r="L75" s="326">
        <v>475</v>
      </c>
      <c r="M75" s="131">
        <v>4.75</v>
      </c>
      <c r="N75" s="132">
        <v>475</v>
      </c>
      <c r="O75" s="325">
        <v>6524</v>
      </c>
      <c r="P75" s="128">
        <v>5132</v>
      </c>
      <c r="Q75" s="128">
        <v>5132</v>
      </c>
      <c r="R75" s="128">
        <v>4269</v>
      </c>
      <c r="S75" s="133">
        <v>3465.420965886</v>
      </c>
      <c r="T75" s="327">
        <v>1392</v>
      </c>
      <c r="U75" s="328">
        <v>0.27123928293063132</v>
      </c>
      <c r="V75" s="325">
        <v>1372.7</v>
      </c>
      <c r="W75" s="134">
        <v>1666.579034114</v>
      </c>
      <c r="X75" s="135">
        <v>0.48091676322155213</v>
      </c>
      <c r="Y75" s="136">
        <v>1079.4000000000001</v>
      </c>
      <c r="Z75" s="325">
        <v>1983</v>
      </c>
      <c r="AA75" s="324">
        <v>1</v>
      </c>
      <c r="AB75" s="137">
        <v>1602</v>
      </c>
      <c r="AC75" s="128">
        <v>1602</v>
      </c>
      <c r="AD75" s="133">
        <v>1130.551854432</v>
      </c>
      <c r="AE75" s="327">
        <v>381</v>
      </c>
      <c r="AF75" s="328">
        <v>0.23782771535580524</v>
      </c>
      <c r="AG75" s="128">
        <v>471.44814556799997</v>
      </c>
      <c r="AH75" s="138">
        <v>0.4170070958884588</v>
      </c>
      <c r="AI75" s="325">
        <v>1937</v>
      </c>
      <c r="AJ75" s="128">
        <v>1579</v>
      </c>
      <c r="AK75" s="128">
        <v>1579</v>
      </c>
      <c r="AL75" s="133">
        <v>1091.9867843060001</v>
      </c>
      <c r="AM75" s="327">
        <v>358</v>
      </c>
      <c r="AN75" s="328">
        <v>0.22672577580747308</v>
      </c>
      <c r="AO75" s="329">
        <v>4.0778947368421052</v>
      </c>
      <c r="AP75" s="134">
        <v>487.01321569399988</v>
      </c>
      <c r="AQ75" s="139">
        <v>0.44598819573033172</v>
      </c>
      <c r="AR75" s="140">
        <v>3.3242105263157895</v>
      </c>
      <c r="AS75" s="128">
        <v>2385</v>
      </c>
      <c r="AT75" s="141">
        <v>1990</v>
      </c>
      <c r="AU75" s="128">
        <v>200</v>
      </c>
      <c r="AV75" s="134">
        <v>2190</v>
      </c>
      <c r="AW75" s="142">
        <v>0.91823899371069184</v>
      </c>
      <c r="AX75" s="143">
        <v>1.047075330701531</v>
      </c>
      <c r="AY75" s="141">
        <v>135</v>
      </c>
      <c r="AZ75" s="142">
        <v>5.6603773584905662E-2</v>
      </c>
      <c r="BA75" s="144">
        <v>0.93887398339507466</v>
      </c>
      <c r="BB75" s="128">
        <v>35</v>
      </c>
      <c r="BC75" s="128">
        <v>10</v>
      </c>
      <c r="BD75" s="134">
        <v>45</v>
      </c>
      <c r="BE75" s="142">
        <v>1.8867924528301886E-2</v>
      </c>
      <c r="BF75" s="145">
        <v>0.34340906991430914</v>
      </c>
      <c r="BG75" s="146">
        <v>10</v>
      </c>
      <c r="BH75" s="325">
        <v>1680</v>
      </c>
      <c r="BI75" s="325">
        <v>1400</v>
      </c>
      <c r="BJ75" s="325">
        <v>150</v>
      </c>
      <c r="BK75" s="134">
        <v>1550</v>
      </c>
      <c r="BL75" s="142">
        <v>0.92261904761904767</v>
      </c>
      <c r="BM75" s="143">
        <v>1.0520699415011103</v>
      </c>
      <c r="BN75" s="325">
        <v>35</v>
      </c>
      <c r="BO75" s="142">
        <v>2.0833333333333332E-2</v>
      </c>
      <c r="BP75" s="144">
        <v>0.34555778555513161</v>
      </c>
      <c r="BQ75" s="325">
        <v>50</v>
      </c>
      <c r="BR75" s="325">
        <v>10</v>
      </c>
      <c r="BS75" s="134">
        <v>60</v>
      </c>
      <c r="BT75" s="142">
        <v>3.5714285714285712E-2</v>
      </c>
      <c r="BU75" s="145">
        <v>0.65002431090922796</v>
      </c>
      <c r="BV75" s="325">
        <v>40</v>
      </c>
      <c r="BW75" s="147" t="s">
        <v>7</v>
      </c>
      <c r="BX75" s="147" t="s">
        <v>7</v>
      </c>
      <c r="BY75" s="148" t="s">
        <v>7</v>
      </c>
      <c r="BZ75" s="364"/>
    </row>
    <row r="76" spans="1:78" ht="16.5" thickBot="1" x14ac:dyDescent="0.3">
      <c r="A76" s="204" t="s">
        <v>191</v>
      </c>
      <c r="B76" s="323">
        <v>5410109.0800000001</v>
      </c>
      <c r="C76" s="126">
        <v>5410109.0800000001</v>
      </c>
      <c r="D76" s="324">
        <v>1</v>
      </c>
      <c r="E76" s="127">
        <v>5410109.04</v>
      </c>
      <c r="F76" s="148">
        <v>0.21677553899999999</v>
      </c>
      <c r="G76" s="128">
        <v>13389</v>
      </c>
      <c r="H76" s="128">
        <v>4368</v>
      </c>
      <c r="I76" s="129">
        <v>4219</v>
      </c>
      <c r="J76" s="130"/>
      <c r="K76" s="325">
        <v>4.84</v>
      </c>
      <c r="L76" s="326">
        <v>484</v>
      </c>
      <c r="M76" s="131">
        <v>4.84</v>
      </c>
      <c r="N76" s="132">
        <v>484</v>
      </c>
      <c r="O76" s="325">
        <v>6902</v>
      </c>
      <c r="P76" s="128">
        <v>5428</v>
      </c>
      <c r="Q76" s="128">
        <v>5428</v>
      </c>
      <c r="R76" s="128">
        <v>4693</v>
      </c>
      <c r="S76" s="133">
        <v>2902.4076916710001</v>
      </c>
      <c r="T76" s="327">
        <v>1474</v>
      </c>
      <c r="U76" s="328">
        <v>0.2715549005158438</v>
      </c>
      <c r="V76" s="325">
        <v>1425.2</v>
      </c>
      <c r="W76" s="134">
        <v>2525.5923083289999</v>
      </c>
      <c r="X76" s="135">
        <v>0.87017144957845094</v>
      </c>
      <c r="Y76" s="136">
        <v>1121.9000000000001</v>
      </c>
      <c r="Z76" s="325">
        <v>2097</v>
      </c>
      <c r="AA76" s="324">
        <v>1</v>
      </c>
      <c r="AB76" s="137">
        <v>1671</v>
      </c>
      <c r="AC76" s="128">
        <v>1671</v>
      </c>
      <c r="AD76" s="133">
        <v>946.87555435199999</v>
      </c>
      <c r="AE76" s="327">
        <v>426</v>
      </c>
      <c r="AF76" s="328">
        <v>0.25493716337522443</v>
      </c>
      <c r="AG76" s="128">
        <v>724.12444564800001</v>
      </c>
      <c r="AH76" s="138">
        <v>0.76475144206627965</v>
      </c>
      <c r="AI76" s="325">
        <v>2053</v>
      </c>
      <c r="AJ76" s="128">
        <v>1628</v>
      </c>
      <c r="AK76" s="128">
        <v>1628</v>
      </c>
      <c r="AL76" s="133">
        <v>914.57599904099993</v>
      </c>
      <c r="AM76" s="327">
        <v>425</v>
      </c>
      <c r="AN76" s="328">
        <v>0.26105651105651106</v>
      </c>
      <c r="AO76" s="329">
        <v>4.2417355371900829</v>
      </c>
      <c r="AP76" s="134">
        <v>713.42400095900007</v>
      </c>
      <c r="AQ76" s="139">
        <v>0.78005983287017977</v>
      </c>
      <c r="AR76" s="140">
        <v>3.3636363636363638</v>
      </c>
      <c r="AS76" s="128">
        <v>2255</v>
      </c>
      <c r="AT76" s="141">
        <v>1865</v>
      </c>
      <c r="AU76" s="128">
        <v>150</v>
      </c>
      <c r="AV76" s="134">
        <v>2015</v>
      </c>
      <c r="AW76" s="142">
        <v>0.89356984478935697</v>
      </c>
      <c r="AX76" s="143">
        <v>1.018944901214379</v>
      </c>
      <c r="AY76" s="141">
        <v>165</v>
      </c>
      <c r="AZ76" s="142">
        <v>7.3170731707317069E-2</v>
      </c>
      <c r="BA76" s="144">
        <v>1.213666368778999</v>
      </c>
      <c r="BB76" s="128">
        <v>40</v>
      </c>
      <c r="BC76" s="128">
        <v>15</v>
      </c>
      <c r="BD76" s="134">
        <v>55</v>
      </c>
      <c r="BE76" s="142">
        <v>2.4390243902439025E-2</v>
      </c>
      <c r="BF76" s="145">
        <v>0.44391904159654599</v>
      </c>
      <c r="BG76" s="146">
        <v>30</v>
      </c>
      <c r="BH76" s="325">
        <v>1775</v>
      </c>
      <c r="BI76" s="325">
        <v>1470</v>
      </c>
      <c r="BJ76" s="325">
        <v>140</v>
      </c>
      <c r="BK76" s="134">
        <v>1610</v>
      </c>
      <c r="BL76" s="142">
        <v>0.90704225352112677</v>
      </c>
      <c r="BM76" s="143">
        <v>1.0343075975546399</v>
      </c>
      <c r="BN76" s="325">
        <v>80</v>
      </c>
      <c r="BO76" s="142">
        <v>4.507042253521127E-2</v>
      </c>
      <c r="BP76" s="144">
        <v>0.74757289945448202</v>
      </c>
      <c r="BQ76" s="325">
        <v>45</v>
      </c>
      <c r="BR76" s="325">
        <v>0</v>
      </c>
      <c r="BS76" s="134">
        <v>45</v>
      </c>
      <c r="BT76" s="142">
        <v>2.5352112676056339E-2</v>
      </c>
      <c r="BU76" s="145">
        <v>0.46142570802570554</v>
      </c>
      <c r="BV76" s="325">
        <v>35</v>
      </c>
      <c r="BW76" s="147" t="s">
        <v>7</v>
      </c>
      <c r="BX76" s="147" t="s">
        <v>7</v>
      </c>
      <c r="BY76" s="148" t="s">
        <v>7</v>
      </c>
      <c r="BZ76" s="364"/>
    </row>
    <row r="77" spans="1:78" ht="16.5" thickBot="1" x14ac:dyDescent="0.3">
      <c r="A77" s="204" t="s">
        <v>394</v>
      </c>
      <c r="B77" s="323">
        <v>5410109.0899999999</v>
      </c>
      <c r="C77" s="126">
        <v>5410109.0899999999</v>
      </c>
      <c r="D77" s="324">
        <v>1</v>
      </c>
      <c r="E77" s="127">
        <v>5410109.04</v>
      </c>
      <c r="F77" s="148">
        <v>0.25698344899999997</v>
      </c>
      <c r="G77" s="128">
        <v>13389</v>
      </c>
      <c r="H77" s="128">
        <v>4368</v>
      </c>
      <c r="I77" s="129">
        <v>4219</v>
      </c>
      <c r="J77" s="130"/>
      <c r="K77" s="325">
        <v>5.8</v>
      </c>
      <c r="L77" s="326">
        <v>580</v>
      </c>
      <c r="M77" s="131">
        <v>5.78</v>
      </c>
      <c r="N77" s="132">
        <v>578</v>
      </c>
      <c r="O77" s="325">
        <v>4551</v>
      </c>
      <c r="P77" s="128">
        <v>4927</v>
      </c>
      <c r="Q77" s="128">
        <v>4927</v>
      </c>
      <c r="R77" s="128">
        <v>4373</v>
      </c>
      <c r="S77" s="133">
        <v>3440.7513986609997</v>
      </c>
      <c r="T77" s="327">
        <v>-376</v>
      </c>
      <c r="U77" s="328">
        <v>-7.6314187132129091E-2</v>
      </c>
      <c r="V77" s="325">
        <v>784.3</v>
      </c>
      <c r="W77" s="134">
        <v>1486.2486013390003</v>
      </c>
      <c r="X77" s="135">
        <v>0.43195466022839885</v>
      </c>
      <c r="Y77" s="136">
        <v>852.4</v>
      </c>
      <c r="Z77" s="325">
        <v>1551</v>
      </c>
      <c r="AA77" s="324">
        <v>1</v>
      </c>
      <c r="AB77" s="137">
        <v>1644</v>
      </c>
      <c r="AC77" s="128">
        <v>1644</v>
      </c>
      <c r="AD77" s="133">
        <v>1122.5037052319999</v>
      </c>
      <c r="AE77" s="327">
        <v>-93</v>
      </c>
      <c r="AF77" s="328">
        <v>-5.6569343065693431E-2</v>
      </c>
      <c r="AG77" s="128">
        <v>521.4962947680001</v>
      </c>
      <c r="AH77" s="138">
        <v>0.46458313886831837</v>
      </c>
      <c r="AI77" s="325">
        <v>1472</v>
      </c>
      <c r="AJ77" s="128">
        <v>1498</v>
      </c>
      <c r="AK77" s="128">
        <v>1498</v>
      </c>
      <c r="AL77" s="133">
        <v>1084.2131713309998</v>
      </c>
      <c r="AM77" s="327">
        <v>-26</v>
      </c>
      <c r="AN77" s="328">
        <v>-1.7356475300400534E-2</v>
      </c>
      <c r="AO77" s="329">
        <v>2.5379310344827588</v>
      </c>
      <c r="AP77" s="134">
        <v>413.78682866900022</v>
      </c>
      <c r="AQ77" s="139">
        <v>0.38164711480218227</v>
      </c>
      <c r="AR77" s="140">
        <v>2.5916955017301038</v>
      </c>
      <c r="AS77" s="128">
        <v>2305</v>
      </c>
      <c r="AT77" s="141">
        <v>1980</v>
      </c>
      <c r="AU77" s="128">
        <v>165</v>
      </c>
      <c r="AV77" s="134">
        <v>2145</v>
      </c>
      <c r="AW77" s="142">
        <v>0.93058568329718006</v>
      </c>
      <c r="AX77" s="143">
        <v>1.0611543604207967</v>
      </c>
      <c r="AY77" s="141">
        <v>60</v>
      </c>
      <c r="AZ77" s="142">
        <v>2.6030368763557483E-2</v>
      </c>
      <c r="BA77" s="144">
        <v>0.4317598361816829</v>
      </c>
      <c r="BB77" s="128">
        <v>70</v>
      </c>
      <c r="BC77" s="128">
        <v>20</v>
      </c>
      <c r="BD77" s="134">
        <v>90</v>
      </c>
      <c r="BE77" s="142">
        <v>3.9045553145336226E-2</v>
      </c>
      <c r="BF77" s="145">
        <v>0.71065564576627094</v>
      </c>
      <c r="BG77" s="146">
        <v>15</v>
      </c>
      <c r="BH77" s="325">
        <v>1265</v>
      </c>
      <c r="BI77" s="325">
        <v>1065</v>
      </c>
      <c r="BJ77" s="325">
        <v>105</v>
      </c>
      <c r="BK77" s="134">
        <v>1170</v>
      </c>
      <c r="BL77" s="142">
        <v>0.92490118577075098</v>
      </c>
      <c r="BM77" s="143">
        <v>1.0546722820423726</v>
      </c>
      <c r="BN77" s="325">
        <v>25</v>
      </c>
      <c r="BO77" s="142">
        <v>1.9762845849802372E-2</v>
      </c>
      <c r="BP77" s="144">
        <v>0.32780185191000633</v>
      </c>
      <c r="BQ77" s="325">
        <v>20</v>
      </c>
      <c r="BR77" s="325">
        <v>10</v>
      </c>
      <c r="BS77" s="134">
        <v>30</v>
      </c>
      <c r="BT77" s="142">
        <v>2.3715415019762844E-2</v>
      </c>
      <c r="BU77" s="145">
        <v>0.43163669657213555</v>
      </c>
      <c r="BV77" s="325">
        <v>45</v>
      </c>
      <c r="BW77" s="147" t="s">
        <v>7</v>
      </c>
      <c r="BX77" s="147" t="s">
        <v>7</v>
      </c>
      <c r="BY77" s="148" t="s">
        <v>7</v>
      </c>
      <c r="BZ77" s="364"/>
    </row>
    <row r="78" spans="1:78" ht="16.5" thickBot="1" x14ac:dyDescent="0.3">
      <c r="A78" s="204" t="s">
        <v>198</v>
      </c>
      <c r="B78" s="323">
        <v>5410109.0999999996</v>
      </c>
      <c r="C78" s="126">
        <v>5410109.0999999996</v>
      </c>
      <c r="D78" s="324">
        <v>1</v>
      </c>
      <c r="E78" s="127">
        <v>5410109.04</v>
      </c>
      <c r="F78" s="148">
        <v>0.26741503700000002</v>
      </c>
      <c r="G78" s="128">
        <v>13389</v>
      </c>
      <c r="H78" s="128">
        <v>4368</v>
      </c>
      <c r="I78" s="129">
        <v>4219</v>
      </c>
      <c r="J78" s="130"/>
      <c r="K78" s="325">
        <v>1.59</v>
      </c>
      <c r="L78" s="326">
        <v>159</v>
      </c>
      <c r="M78" s="131">
        <v>1.59</v>
      </c>
      <c r="N78" s="132">
        <v>159</v>
      </c>
      <c r="O78" s="325">
        <v>3540</v>
      </c>
      <c r="P78" s="128">
        <v>3553</v>
      </c>
      <c r="Q78" s="128">
        <v>3553</v>
      </c>
      <c r="R78" s="128">
        <v>3600</v>
      </c>
      <c r="S78" s="133">
        <v>3580.4199303930004</v>
      </c>
      <c r="T78" s="327">
        <v>-13</v>
      </c>
      <c r="U78" s="328">
        <v>-3.658879819870532E-3</v>
      </c>
      <c r="V78" s="325">
        <v>2230.9</v>
      </c>
      <c r="W78" s="134">
        <v>-27.419930393000413</v>
      </c>
      <c r="X78" s="135">
        <v>-7.6583001229106381E-3</v>
      </c>
      <c r="Y78" s="136">
        <v>2235.3000000000002</v>
      </c>
      <c r="Z78" s="325">
        <v>1089</v>
      </c>
      <c r="AA78" s="324">
        <v>1</v>
      </c>
      <c r="AB78" s="137">
        <v>1088</v>
      </c>
      <c r="AC78" s="128">
        <v>1088</v>
      </c>
      <c r="AD78" s="133">
        <v>1168.068881616</v>
      </c>
      <c r="AE78" s="327">
        <v>1</v>
      </c>
      <c r="AF78" s="328">
        <v>9.1911764705882352E-4</v>
      </c>
      <c r="AG78" s="128">
        <v>-80.068881615999999</v>
      </c>
      <c r="AH78" s="138">
        <v>-6.8548082117577083E-2</v>
      </c>
      <c r="AI78" s="325">
        <v>1082</v>
      </c>
      <c r="AJ78" s="128">
        <v>1078</v>
      </c>
      <c r="AK78" s="128">
        <v>1078</v>
      </c>
      <c r="AL78" s="133">
        <v>1128.224041103</v>
      </c>
      <c r="AM78" s="327">
        <v>4</v>
      </c>
      <c r="AN78" s="328">
        <v>3.7105751391465678E-3</v>
      </c>
      <c r="AO78" s="329">
        <v>6.8050314465408803</v>
      </c>
      <c r="AP78" s="134">
        <v>-50.22404110299999</v>
      </c>
      <c r="AQ78" s="139">
        <v>-4.451601745155051E-2</v>
      </c>
      <c r="AR78" s="140">
        <v>6.7798742138364778</v>
      </c>
      <c r="AS78" s="128">
        <v>1695</v>
      </c>
      <c r="AT78" s="141">
        <v>1400</v>
      </c>
      <c r="AU78" s="128">
        <v>170</v>
      </c>
      <c r="AV78" s="134">
        <v>1570</v>
      </c>
      <c r="AW78" s="142">
        <v>0.92625368731563418</v>
      </c>
      <c r="AX78" s="143">
        <v>1.056214550462776</v>
      </c>
      <c r="AY78" s="141">
        <v>75</v>
      </c>
      <c r="AZ78" s="142">
        <v>4.4247787610619468E-2</v>
      </c>
      <c r="BA78" s="144">
        <v>0.73392804011709378</v>
      </c>
      <c r="BB78" s="128">
        <v>25</v>
      </c>
      <c r="BC78" s="128">
        <v>10</v>
      </c>
      <c r="BD78" s="134">
        <v>35</v>
      </c>
      <c r="BE78" s="142">
        <v>2.0648967551622419E-2</v>
      </c>
      <c r="BF78" s="145">
        <v>0.37582526530445043</v>
      </c>
      <c r="BG78" s="146">
        <v>0</v>
      </c>
      <c r="BH78" s="325">
        <v>815</v>
      </c>
      <c r="BI78" s="325">
        <v>645</v>
      </c>
      <c r="BJ78" s="325">
        <v>85</v>
      </c>
      <c r="BK78" s="134">
        <v>730</v>
      </c>
      <c r="BL78" s="142">
        <v>0.89570552147239269</v>
      </c>
      <c r="BM78" s="143">
        <v>1.0213802305616162</v>
      </c>
      <c r="BN78" s="325">
        <v>25</v>
      </c>
      <c r="BO78" s="142">
        <v>3.0674846625766871E-2</v>
      </c>
      <c r="BP78" s="144">
        <v>0.50879673946767856</v>
      </c>
      <c r="BQ78" s="325">
        <v>30</v>
      </c>
      <c r="BR78" s="325">
        <v>0</v>
      </c>
      <c r="BS78" s="134">
        <v>30</v>
      </c>
      <c r="BT78" s="142">
        <v>3.6809815950920248E-2</v>
      </c>
      <c r="BU78" s="145">
        <v>0.66996370694938845</v>
      </c>
      <c r="BV78" s="325">
        <v>25</v>
      </c>
      <c r="BW78" s="147" t="s">
        <v>7</v>
      </c>
      <c r="BX78" s="147" t="s">
        <v>7</v>
      </c>
      <c r="BY78" s="148" t="s">
        <v>7</v>
      </c>
      <c r="BZ78" s="364"/>
    </row>
    <row r="79" spans="1:78" ht="16.5" thickBot="1" x14ac:dyDescent="0.3">
      <c r="A79" s="278" t="s">
        <v>395</v>
      </c>
      <c r="B79" s="242">
        <v>5410110</v>
      </c>
      <c r="C79" s="265">
        <v>5410110</v>
      </c>
      <c r="D79" s="246">
        <v>1</v>
      </c>
      <c r="E79" s="266"/>
      <c r="F79" s="13"/>
      <c r="G79" s="267"/>
      <c r="H79" s="267"/>
      <c r="I79" s="268"/>
      <c r="J79" s="279" t="s">
        <v>113</v>
      </c>
      <c r="K79" s="243">
        <v>99.66</v>
      </c>
      <c r="L79" s="269">
        <v>9966</v>
      </c>
      <c r="M79" s="270">
        <v>99.51</v>
      </c>
      <c r="N79" s="6">
        <v>9951</v>
      </c>
      <c r="O79" s="243">
        <v>7028</v>
      </c>
      <c r="P79" s="267">
        <v>5692</v>
      </c>
      <c r="Q79" s="267">
        <v>5692</v>
      </c>
      <c r="R79" s="267">
        <v>4310</v>
      </c>
      <c r="S79" s="280">
        <v>2650</v>
      </c>
      <c r="T79" s="271">
        <v>1336</v>
      </c>
      <c r="U79" s="272">
        <v>0.23471539002108222</v>
      </c>
      <c r="V79" s="243">
        <v>70.5</v>
      </c>
      <c r="W79" s="7">
        <v>3042</v>
      </c>
      <c r="X79" s="8">
        <v>1.1479245283018868</v>
      </c>
      <c r="Y79" s="273">
        <v>57.2</v>
      </c>
      <c r="Z79" s="243">
        <v>2355</v>
      </c>
      <c r="AA79" s="246">
        <v>1</v>
      </c>
      <c r="AB79" s="274">
        <v>1915</v>
      </c>
      <c r="AC79" s="267">
        <v>1915</v>
      </c>
      <c r="AD79" s="280">
        <v>963</v>
      </c>
      <c r="AE79" s="271">
        <v>440</v>
      </c>
      <c r="AF79" s="272">
        <v>0.2297650130548303</v>
      </c>
      <c r="AG79" s="267">
        <v>952</v>
      </c>
      <c r="AH79" s="80">
        <v>0.98857736240913807</v>
      </c>
      <c r="AI79" s="243">
        <v>2283</v>
      </c>
      <c r="AJ79" s="267">
        <v>1893</v>
      </c>
      <c r="AK79" s="267">
        <v>1893</v>
      </c>
      <c r="AL79" s="280">
        <v>929</v>
      </c>
      <c r="AM79" s="271">
        <v>390</v>
      </c>
      <c r="AN79" s="272">
        <v>0.20602218700475436</v>
      </c>
      <c r="AO79" s="275">
        <v>0.22907886815171583</v>
      </c>
      <c r="AP79" s="7">
        <v>964</v>
      </c>
      <c r="AQ79" s="9">
        <v>1.0376749192680301</v>
      </c>
      <c r="AR79" s="10">
        <v>0.19023213747362075</v>
      </c>
      <c r="AS79" s="267">
        <v>2950</v>
      </c>
      <c r="AT79" s="276">
        <v>2720</v>
      </c>
      <c r="AU79" s="267">
        <v>125</v>
      </c>
      <c r="AV79" s="7">
        <v>2845</v>
      </c>
      <c r="AW79" s="11">
        <v>0.96440677966101696</v>
      </c>
      <c r="AX79" s="14">
        <v>1.0997208293928282</v>
      </c>
      <c r="AY79" s="276">
        <v>25</v>
      </c>
      <c r="AZ79" s="11">
        <v>8.4745762711864406E-3</v>
      </c>
      <c r="BA79" s="12">
        <v>0.14056587886988406</v>
      </c>
      <c r="BB79" s="267">
        <v>70</v>
      </c>
      <c r="BC79" s="267">
        <v>0</v>
      </c>
      <c r="BD79" s="7">
        <v>70</v>
      </c>
      <c r="BE79" s="11">
        <v>2.3728813559322035E-2</v>
      </c>
      <c r="BF79" s="16">
        <v>0.43188055911257184</v>
      </c>
      <c r="BG79" s="277">
        <v>10</v>
      </c>
      <c r="BH79" s="243">
        <v>2620</v>
      </c>
      <c r="BI79" s="243">
        <v>2340</v>
      </c>
      <c r="BJ79" s="243">
        <v>150</v>
      </c>
      <c r="BK79" s="7">
        <v>2490</v>
      </c>
      <c r="BL79" s="11">
        <v>0.95038167938931295</v>
      </c>
      <c r="BM79" s="14">
        <v>1.0837278944317765</v>
      </c>
      <c r="BN79" s="243">
        <v>10</v>
      </c>
      <c r="BO79" s="11">
        <v>3.8167938931297708E-3</v>
      </c>
      <c r="BP79" s="12">
        <v>6.3308296590253124E-2</v>
      </c>
      <c r="BQ79" s="243">
        <v>75</v>
      </c>
      <c r="BR79" s="243">
        <v>0</v>
      </c>
      <c r="BS79" s="7">
        <v>75</v>
      </c>
      <c r="BT79" s="11">
        <v>2.8625954198473282E-2</v>
      </c>
      <c r="BU79" s="16">
        <v>0.52101185225548807</v>
      </c>
      <c r="BV79" s="243">
        <v>45</v>
      </c>
      <c r="BW79" s="281" t="s">
        <v>3</v>
      </c>
      <c r="BX79" s="281" t="s">
        <v>3</v>
      </c>
      <c r="BY79" s="13" t="s">
        <v>3</v>
      </c>
      <c r="BZ79" s="278" t="s">
        <v>190</v>
      </c>
    </row>
    <row r="80" spans="1:78" ht="16.5" thickBot="1" x14ac:dyDescent="0.3">
      <c r="A80" s="278" t="s">
        <v>396</v>
      </c>
      <c r="B80" s="242">
        <v>5410111.04</v>
      </c>
      <c r="C80" s="265">
        <v>5410111.04</v>
      </c>
      <c r="D80" s="246">
        <v>1</v>
      </c>
      <c r="E80" s="266"/>
      <c r="F80" s="265"/>
      <c r="G80" s="267"/>
      <c r="H80" s="267"/>
      <c r="I80" s="268"/>
      <c r="J80" s="279" t="s">
        <v>116</v>
      </c>
      <c r="K80" s="243">
        <v>19.63</v>
      </c>
      <c r="L80" s="269">
        <v>1963</v>
      </c>
      <c r="M80" s="270">
        <v>19.7</v>
      </c>
      <c r="N80" s="6">
        <v>1970</v>
      </c>
      <c r="O80" s="243">
        <v>2768</v>
      </c>
      <c r="P80" s="267">
        <v>2838</v>
      </c>
      <c r="Q80" s="267">
        <v>2838</v>
      </c>
      <c r="R80" s="267">
        <v>2802</v>
      </c>
      <c r="S80" s="280">
        <v>2718</v>
      </c>
      <c r="T80" s="271">
        <v>-70</v>
      </c>
      <c r="U80" s="272">
        <v>-2.4665257223396759E-2</v>
      </c>
      <c r="V80" s="243">
        <v>141</v>
      </c>
      <c r="W80" s="7">
        <v>120</v>
      </c>
      <c r="X80" s="8">
        <v>4.4150110375275942E-2</v>
      </c>
      <c r="Y80" s="273">
        <v>144</v>
      </c>
      <c r="Z80" s="243">
        <v>1228</v>
      </c>
      <c r="AA80" s="246">
        <v>1</v>
      </c>
      <c r="AB80" s="274">
        <v>1240</v>
      </c>
      <c r="AC80" s="267">
        <v>1240</v>
      </c>
      <c r="AD80" s="280">
        <v>1081</v>
      </c>
      <c r="AE80" s="271">
        <v>-12</v>
      </c>
      <c r="AF80" s="272">
        <v>-9.6774193548387101E-3</v>
      </c>
      <c r="AG80" s="267">
        <v>159</v>
      </c>
      <c r="AH80" s="80">
        <v>0.14708603145235893</v>
      </c>
      <c r="AI80" s="243">
        <v>1185</v>
      </c>
      <c r="AJ80" s="267">
        <v>1206</v>
      </c>
      <c r="AK80" s="267">
        <v>1206</v>
      </c>
      <c r="AL80" s="280">
        <v>1032</v>
      </c>
      <c r="AM80" s="271">
        <v>-21</v>
      </c>
      <c r="AN80" s="272">
        <v>-1.7412935323383085E-2</v>
      </c>
      <c r="AO80" s="275">
        <v>0.60366785532348444</v>
      </c>
      <c r="AP80" s="7">
        <v>174</v>
      </c>
      <c r="AQ80" s="9">
        <v>0.16860465116279069</v>
      </c>
      <c r="AR80" s="10">
        <v>0.61218274111675131</v>
      </c>
      <c r="AS80" s="267">
        <v>1485</v>
      </c>
      <c r="AT80" s="276">
        <v>1130</v>
      </c>
      <c r="AU80" s="267">
        <v>65</v>
      </c>
      <c r="AV80" s="7">
        <v>1195</v>
      </c>
      <c r="AW80" s="11">
        <v>0.80471380471380471</v>
      </c>
      <c r="AX80" s="14">
        <v>0.91762164203655006</v>
      </c>
      <c r="AY80" s="276">
        <v>25</v>
      </c>
      <c r="AZ80" s="11">
        <v>1.6835016835016835E-2</v>
      </c>
      <c r="BA80" s="12">
        <v>0.27923861459000537</v>
      </c>
      <c r="BB80" s="267">
        <v>215</v>
      </c>
      <c r="BC80" s="267">
        <v>25</v>
      </c>
      <c r="BD80" s="7">
        <v>240</v>
      </c>
      <c r="BE80" s="11">
        <v>0.16161616161616163</v>
      </c>
      <c r="BF80" s="16">
        <v>2.9415241544175168</v>
      </c>
      <c r="BG80" s="277">
        <v>20</v>
      </c>
      <c r="BH80" s="243">
        <v>1115</v>
      </c>
      <c r="BI80" s="243">
        <v>840</v>
      </c>
      <c r="BJ80" s="243">
        <v>100</v>
      </c>
      <c r="BK80" s="7">
        <v>940</v>
      </c>
      <c r="BL80" s="11">
        <v>0.84304932735426008</v>
      </c>
      <c r="BM80" s="14">
        <v>0.96133594770348807</v>
      </c>
      <c r="BN80" s="243">
        <v>0</v>
      </c>
      <c r="BO80" s="11">
        <v>0</v>
      </c>
      <c r="BP80" s="12">
        <v>0</v>
      </c>
      <c r="BQ80" s="243">
        <v>145</v>
      </c>
      <c r="BR80" s="243">
        <v>0</v>
      </c>
      <c r="BS80" s="7">
        <v>145</v>
      </c>
      <c r="BT80" s="11">
        <v>0.13004484304932734</v>
      </c>
      <c r="BU80" s="16">
        <v>2.3669046657322559</v>
      </c>
      <c r="BV80" s="243">
        <v>25</v>
      </c>
      <c r="BW80" s="281" t="s">
        <v>3</v>
      </c>
      <c r="BX80" s="281" t="s">
        <v>3</v>
      </c>
      <c r="BY80" s="13" t="s">
        <v>3</v>
      </c>
      <c r="BZ80" s="278"/>
    </row>
    <row r="81" spans="1:79" ht="16.5" thickBot="1" x14ac:dyDescent="0.3">
      <c r="A81" s="278" t="s">
        <v>397</v>
      </c>
      <c r="B81" s="242">
        <v>5410111.0499999998</v>
      </c>
      <c r="C81" s="265">
        <v>5410111.0499999998</v>
      </c>
      <c r="D81" s="246">
        <v>1</v>
      </c>
      <c r="E81" s="266">
        <v>5410111.0099999998</v>
      </c>
      <c r="F81" s="13">
        <v>0.50060118099999995</v>
      </c>
      <c r="G81" s="267">
        <v>7961</v>
      </c>
      <c r="H81" s="267">
        <v>2519</v>
      </c>
      <c r="I81" s="268">
        <v>2451</v>
      </c>
      <c r="J81" s="279"/>
      <c r="K81" s="243">
        <v>65.08</v>
      </c>
      <c r="L81" s="269">
        <v>6508</v>
      </c>
      <c r="M81" s="270">
        <v>65.09</v>
      </c>
      <c r="N81" s="6">
        <v>6509</v>
      </c>
      <c r="O81" s="243">
        <v>4379</v>
      </c>
      <c r="P81" s="267">
        <v>4582</v>
      </c>
      <c r="Q81" s="267">
        <v>4582</v>
      </c>
      <c r="R81" s="267">
        <v>4374</v>
      </c>
      <c r="S81" s="280">
        <v>3985.2860019409995</v>
      </c>
      <c r="T81" s="271">
        <v>-203</v>
      </c>
      <c r="U81" s="272">
        <v>-4.4303797468354431E-2</v>
      </c>
      <c r="V81" s="243">
        <v>67.3</v>
      </c>
      <c r="W81" s="7">
        <v>596.71399805900046</v>
      </c>
      <c r="X81" s="8">
        <v>0.14972927859339982</v>
      </c>
      <c r="Y81" s="273">
        <v>70.400000000000006</v>
      </c>
      <c r="Z81" s="243">
        <v>1526</v>
      </c>
      <c r="AA81" s="246">
        <v>1</v>
      </c>
      <c r="AB81" s="274">
        <v>1551</v>
      </c>
      <c r="AC81" s="267">
        <v>1551</v>
      </c>
      <c r="AD81" s="280">
        <v>1261.0143749389999</v>
      </c>
      <c r="AE81" s="271">
        <v>-25</v>
      </c>
      <c r="AF81" s="272">
        <v>-1.6118633139909737E-2</v>
      </c>
      <c r="AG81" s="267">
        <v>289.98562506100006</v>
      </c>
      <c r="AH81" s="80">
        <v>0.2299621882383599</v>
      </c>
      <c r="AI81" s="243">
        <v>1502</v>
      </c>
      <c r="AJ81" s="267">
        <v>1522</v>
      </c>
      <c r="AK81" s="267">
        <v>1522</v>
      </c>
      <c r="AL81" s="280">
        <v>1226.9734946309998</v>
      </c>
      <c r="AM81" s="271">
        <v>-20</v>
      </c>
      <c r="AN81" s="272">
        <v>-1.3140604467805518E-2</v>
      </c>
      <c r="AO81" s="275">
        <v>0.23079287031346035</v>
      </c>
      <c r="AP81" s="7">
        <v>295.02650536900023</v>
      </c>
      <c r="AQ81" s="9">
        <v>0.24045059380661402</v>
      </c>
      <c r="AR81" s="10">
        <v>0.23383008142571823</v>
      </c>
      <c r="AS81" s="267">
        <v>1840</v>
      </c>
      <c r="AT81" s="276">
        <v>1495</v>
      </c>
      <c r="AU81" s="267">
        <v>95</v>
      </c>
      <c r="AV81" s="7">
        <v>1590</v>
      </c>
      <c r="AW81" s="11">
        <v>0.86413043478260865</v>
      </c>
      <c r="AX81" s="14">
        <v>0.98537490453638343</v>
      </c>
      <c r="AY81" s="276">
        <v>10</v>
      </c>
      <c r="AZ81" s="11">
        <v>5.434782608695652E-3</v>
      </c>
      <c r="BA81" s="12">
        <v>9.0145509275251737E-2</v>
      </c>
      <c r="BB81" s="267">
        <v>145</v>
      </c>
      <c r="BC81" s="267">
        <v>30</v>
      </c>
      <c r="BD81" s="7">
        <v>175</v>
      </c>
      <c r="BE81" s="11">
        <v>9.5108695652173919E-2</v>
      </c>
      <c r="BF81" s="16">
        <v>1.7310430018778356</v>
      </c>
      <c r="BG81" s="277">
        <v>60</v>
      </c>
      <c r="BH81" s="243">
        <v>1285</v>
      </c>
      <c r="BI81" s="243">
        <v>1000</v>
      </c>
      <c r="BJ81" s="243">
        <v>85</v>
      </c>
      <c r="BK81" s="7">
        <v>1085</v>
      </c>
      <c r="BL81" s="11">
        <v>0.8443579766536965</v>
      </c>
      <c r="BM81" s="14">
        <v>0.96282821105471261</v>
      </c>
      <c r="BN81" s="243">
        <v>0</v>
      </c>
      <c r="BO81" s="11">
        <v>0</v>
      </c>
      <c r="BP81" s="12">
        <v>0</v>
      </c>
      <c r="BQ81" s="243">
        <v>95</v>
      </c>
      <c r="BR81" s="243">
        <v>55</v>
      </c>
      <c r="BS81" s="7">
        <v>150</v>
      </c>
      <c r="BT81" s="11">
        <v>0.11673151750972763</v>
      </c>
      <c r="BU81" s="16">
        <v>2.1245930784581772</v>
      </c>
      <c r="BV81" s="243">
        <v>40</v>
      </c>
      <c r="BW81" s="281" t="s">
        <v>3</v>
      </c>
      <c r="BX81" s="281" t="s">
        <v>3</v>
      </c>
      <c r="BY81" s="13" t="s">
        <v>3</v>
      </c>
      <c r="BZ81" s="364"/>
      <c r="CA81" s="285"/>
    </row>
    <row r="82" spans="1:79" ht="16.5" thickBot="1" x14ac:dyDescent="0.3">
      <c r="A82" s="278" t="s">
        <v>398</v>
      </c>
      <c r="B82" s="242">
        <v>5410111.0700000003</v>
      </c>
      <c r="C82" s="265">
        <v>5410111.0700000003</v>
      </c>
      <c r="D82" s="246">
        <v>1</v>
      </c>
      <c r="E82" s="266">
        <v>5410111.0099999998</v>
      </c>
      <c r="F82" s="13">
        <v>0.30817673600000001</v>
      </c>
      <c r="G82" s="267">
        <v>7961</v>
      </c>
      <c r="H82" s="267">
        <v>2519</v>
      </c>
      <c r="I82" s="268">
        <v>2451</v>
      </c>
      <c r="J82" s="279"/>
      <c r="K82" s="243">
        <v>108.91</v>
      </c>
      <c r="L82" s="269">
        <v>10891</v>
      </c>
      <c r="M82" s="270">
        <v>108.61</v>
      </c>
      <c r="N82" s="6">
        <v>10861</v>
      </c>
      <c r="O82" s="243">
        <v>2586</v>
      </c>
      <c r="P82" s="267">
        <v>2692</v>
      </c>
      <c r="Q82" s="267">
        <v>2692</v>
      </c>
      <c r="R82" s="267">
        <v>2650</v>
      </c>
      <c r="S82" s="280">
        <v>2453.3949952960002</v>
      </c>
      <c r="T82" s="271">
        <v>-106</v>
      </c>
      <c r="U82" s="272">
        <v>-3.9375928677563149E-2</v>
      </c>
      <c r="V82" s="243">
        <v>23.7</v>
      </c>
      <c r="W82" s="7">
        <v>238.60500470399984</v>
      </c>
      <c r="X82" s="8">
        <v>9.7255030340196946E-2</v>
      </c>
      <c r="Y82" s="273">
        <v>24.8</v>
      </c>
      <c r="Z82" s="243">
        <v>770</v>
      </c>
      <c r="AA82" s="246">
        <v>1</v>
      </c>
      <c r="AB82" s="274">
        <v>774</v>
      </c>
      <c r="AC82" s="267">
        <v>774</v>
      </c>
      <c r="AD82" s="280">
        <v>776.29719798400004</v>
      </c>
      <c r="AE82" s="271">
        <v>-4</v>
      </c>
      <c r="AF82" s="272">
        <v>-5.1679586563307496E-3</v>
      </c>
      <c r="AG82" s="267">
        <v>-2.2971979840000358</v>
      </c>
      <c r="AH82" s="80">
        <v>-2.9591733552120623E-3</v>
      </c>
      <c r="AI82" s="243">
        <v>746</v>
      </c>
      <c r="AJ82" s="267">
        <v>762</v>
      </c>
      <c r="AK82" s="267">
        <v>762</v>
      </c>
      <c r="AL82" s="280">
        <v>755.341179936</v>
      </c>
      <c r="AM82" s="271">
        <v>-16</v>
      </c>
      <c r="AN82" s="272">
        <v>-2.0997375328083989E-2</v>
      </c>
      <c r="AO82" s="275">
        <v>6.8496924065742357E-2</v>
      </c>
      <c r="AP82" s="7">
        <v>6.6588200639999968</v>
      </c>
      <c r="AQ82" s="9">
        <v>8.8156454869363771E-3</v>
      </c>
      <c r="AR82" s="10">
        <v>7.0159285516987385E-2</v>
      </c>
      <c r="AS82" s="267">
        <v>895</v>
      </c>
      <c r="AT82" s="276">
        <v>750</v>
      </c>
      <c r="AU82" s="267">
        <v>45</v>
      </c>
      <c r="AV82" s="7">
        <v>795</v>
      </c>
      <c r="AW82" s="11">
        <v>0.88826815642458101</v>
      </c>
      <c r="AX82" s="14">
        <v>1.0128993432105842</v>
      </c>
      <c r="AY82" s="276">
        <v>10</v>
      </c>
      <c r="AZ82" s="11">
        <v>1.11731843575419E-2</v>
      </c>
      <c r="BA82" s="12">
        <v>0.18532708052118793</v>
      </c>
      <c r="BB82" s="267">
        <v>45</v>
      </c>
      <c r="BC82" s="267">
        <v>40</v>
      </c>
      <c r="BD82" s="7">
        <v>85</v>
      </c>
      <c r="BE82" s="11">
        <v>9.4972067039106142E-2</v>
      </c>
      <c r="BF82" s="16">
        <v>1.7285562681161595</v>
      </c>
      <c r="BG82" s="277">
        <v>15</v>
      </c>
      <c r="BH82" s="243">
        <v>680</v>
      </c>
      <c r="BI82" s="243">
        <v>530</v>
      </c>
      <c r="BJ82" s="243">
        <v>60</v>
      </c>
      <c r="BK82" s="7">
        <v>590</v>
      </c>
      <c r="BL82" s="11">
        <v>0.86764705882352944</v>
      </c>
      <c r="BM82" s="14">
        <v>0.98938493929402327</v>
      </c>
      <c r="BN82" s="243">
        <v>10</v>
      </c>
      <c r="BO82" s="11">
        <v>1.4705882352941176E-2</v>
      </c>
      <c r="BP82" s="12">
        <v>0.24392314274479882</v>
      </c>
      <c r="BQ82" s="243">
        <v>35</v>
      </c>
      <c r="BR82" s="243">
        <v>25</v>
      </c>
      <c r="BS82" s="7">
        <v>60</v>
      </c>
      <c r="BT82" s="11">
        <v>8.8235294117647065E-2</v>
      </c>
      <c r="BU82" s="16">
        <v>1.6059424151875046</v>
      </c>
      <c r="BV82" s="243">
        <v>20</v>
      </c>
      <c r="BW82" s="281" t="s">
        <v>3</v>
      </c>
      <c r="BX82" s="281" t="s">
        <v>3</v>
      </c>
      <c r="BY82" s="13" t="s">
        <v>3</v>
      </c>
      <c r="BZ82" s="364"/>
    </row>
    <row r="83" spans="1:79" ht="16.5" thickBot="1" x14ac:dyDescent="0.3">
      <c r="A83" s="278" t="s">
        <v>399</v>
      </c>
      <c r="B83" s="242">
        <v>5410111.0800000001</v>
      </c>
      <c r="C83" s="265">
        <v>5410111.0800000001</v>
      </c>
      <c r="D83" s="246">
        <v>1</v>
      </c>
      <c r="E83" s="266">
        <v>5410111.0099999998</v>
      </c>
      <c r="F83" s="13">
        <v>0.19122208299999999</v>
      </c>
      <c r="G83" s="267">
        <v>7961</v>
      </c>
      <c r="H83" s="267">
        <v>2519</v>
      </c>
      <c r="I83" s="268">
        <v>2451</v>
      </c>
      <c r="J83" s="279"/>
      <c r="K83" s="243">
        <v>16.71</v>
      </c>
      <c r="L83" s="269">
        <v>1671</v>
      </c>
      <c r="M83" s="270">
        <v>16.670000000000002</v>
      </c>
      <c r="N83" s="6">
        <v>1667.0000000000002</v>
      </c>
      <c r="O83" s="243">
        <v>1401</v>
      </c>
      <c r="P83" s="267">
        <v>1418</v>
      </c>
      <c r="Q83" s="267">
        <v>1418</v>
      </c>
      <c r="R83" s="267">
        <v>1460</v>
      </c>
      <c r="S83" s="280">
        <v>1522.3190027629998</v>
      </c>
      <c r="T83" s="271">
        <v>-17</v>
      </c>
      <c r="U83" s="272">
        <v>-1.1988716502115656E-2</v>
      </c>
      <c r="V83" s="243">
        <v>83.8</v>
      </c>
      <c r="W83" s="7">
        <v>-104.31900276299984</v>
      </c>
      <c r="X83" s="8">
        <v>-6.8526374940903634E-2</v>
      </c>
      <c r="Y83" s="273">
        <v>85.1</v>
      </c>
      <c r="Z83" s="243">
        <v>487</v>
      </c>
      <c r="AA83" s="246">
        <v>1</v>
      </c>
      <c r="AB83" s="274">
        <v>485</v>
      </c>
      <c r="AC83" s="267">
        <v>485</v>
      </c>
      <c r="AD83" s="280">
        <v>481.68842707699997</v>
      </c>
      <c r="AE83" s="271">
        <v>2</v>
      </c>
      <c r="AF83" s="272">
        <v>4.1237113402061857E-3</v>
      </c>
      <c r="AG83" s="267">
        <v>3.3115729230000284</v>
      </c>
      <c r="AH83" s="80">
        <v>6.8749273116139433E-3</v>
      </c>
      <c r="AI83" s="243">
        <v>482</v>
      </c>
      <c r="AJ83" s="267">
        <v>473</v>
      </c>
      <c r="AK83" s="267">
        <v>473</v>
      </c>
      <c r="AL83" s="280">
        <v>468.68532543299995</v>
      </c>
      <c r="AM83" s="271">
        <v>9</v>
      </c>
      <c r="AN83" s="272">
        <v>1.9027484143763214E-2</v>
      </c>
      <c r="AO83" s="275">
        <v>0.28845002992220226</v>
      </c>
      <c r="AP83" s="7">
        <v>4.3146745670000541</v>
      </c>
      <c r="AQ83" s="9">
        <v>9.2059092377468742E-3</v>
      </c>
      <c r="AR83" s="10">
        <v>0.28374325134973</v>
      </c>
      <c r="AS83" s="267">
        <v>560</v>
      </c>
      <c r="AT83" s="276">
        <v>480</v>
      </c>
      <c r="AU83" s="267">
        <v>35</v>
      </c>
      <c r="AV83" s="7">
        <v>515</v>
      </c>
      <c r="AW83" s="11">
        <v>0.9196428571428571</v>
      </c>
      <c r="AX83" s="14">
        <v>1.0486761674962679</v>
      </c>
      <c r="AY83" s="276">
        <v>10</v>
      </c>
      <c r="AZ83" s="11">
        <v>1.7857142857142856E-2</v>
      </c>
      <c r="BA83" s="12">
        <v>0.29619238761868427</v>
      </c>
      <c r="BB83" s="267">
        <v>10</v>
      </c>
      <c r="BC83" s="267">
        <v>10</v>
      </c>
      <c r="BD83" s="7">
        <v>20</v>
      </c>
      <c r="BE83" s="11">
        <v>3.5714285714285712E-2</v>
      </c>
      <c r="BF83" s="16">
        <v>0.65002431090922796</v>
      </c>
      <c r="BG83" s="277">
        <v>25</v>
      </c>
      <c r="BH83" s="243">
        <v>410</v>
      </c>
      <c r="BI83" s="243">
        <v>345</v>
      </c>
      <c r="BJ83" s="243">
        <v>35</v>
      </c>
      <c r="BK83" s="7">
        <v>380</v>
      </c>
      <c r="BL83" s="11">
        <v>0.92682926829268297</v>
      </c>
      <c r="BM83" s="14">
        <v>1.0568708900933264</v>
      </c>
      <c r="BN83" s="243">
        <v>0</v>
      </c>
      <c r="BO83" s="11">
        <v>0</v>
      </c>
      <c r="BP83" s="12">
        <v>0</v>
      </c>
      <c r="BQ83" s="243">
        <v>15</v>
      </c>
      <c r="BR83" s="243">
        <v>0</v>
      </c>
      <c r="BS83" s="7">
        <v>15</v>
      </c>
      <c r="BT83" s="11">
        <v>3.6585365853658534E-2</v>
      </c>
      <c r="BU83" s="16">
        <v>0.66587856239481891</v>
      </c>
      <c r="BV83" s="243">
        <v>10</v>
      </c>
      <c r="BW83" s="281" t="s">
        <v>3</v>
      </c>
      <c r="BX83" s="281" t="s">
        <v>3</v>
      </c>
      <c r="BY83" s="13" t="s">
        <v>3</v>
      </c>
      <c r="BZ83" s="364"/>
    </row>
    <row r="84" spans="1:79" ht="16.5" thickBot="1" x14ac:dyDescent="0.3">
      <c r="A84" s="204" t="s">
        <v>193</v>
      </c>
      <c r="B84" s="323">
        <v>5410111.0899999999</v>
      </c>
      <c r="C84" s="126">
        <v>5410111.0300000003</v>
      </c>
      <c r="D84" s="324">
        <v>0.49858527000000002</v>
      </c>
      <c r="E84" s="127"/>
      <c r="F84" s="126"/>
      <c r="G84" s="128"/>
      <c r="H84" s="128"/>
      <c r="I84" s="129"/>
      <c r="J84" s="130" t="s">
        <v>115</v>
      </c>
      <c r="K84" s="325">
        <v>7.77</v>
      </c>
      <c r="L84" s="326">
        <v>777</v>
      </c>
      <c r="M84" s="131">
        <v>16.57</v>
      </c>
      <c r="N84" s="132">
        <v>1657</v>
      </c>
      <c r="O84" s="325">
        <v>4551</v>
      </c>
      <c r="P84" s="128">
        <v>7784</v>
      </c>
      <c r="Q84" s="128">
        <v>3880.98774168</v>
      </c>
      <c r="R84" s="128">
        <v>7549</v>
      </c>
      <c r="S84" s="133">
        <v>6329</v>
      </c>
      <c r="T84" s="327">
        <v>670.01225832</v>
      </c>
      <c r="U84" s="328">
        <v>0.17263962241477357</v>
      </c>
      <c r="V84" s="325">
        <v>586</v>
      </c>
      <c r="W84" s="134">
        <v>1455</v>
      </c>
      <c r="X84" s="135">
        <v>0.22989413809448569</v>
      </c>
      <c r="Y84" s="136">
        <v>469.8</v>
      </c>
      <c r="Z84" s="325">
        <v>1634</v>
      </c>
      <c r="AA84" s="324">
        <v>0.49927766000000001</v>
      </c>
      <c r="AB84" s="137">
        <v>2776</v>
      </c>
      <c r="AC84" s="128">
        <v>1385.9947841600001</v>
      </c>
      <c r="AD84" s="133">
        <v>2242</v>
      </c>
      <c r="AE84" s="327">
        <v>248.00521583999989</v>
      </c>
      <c r="AF84" s="328">
        <v>0.1789366155445575</v>
      </c>
      <c r="AG84" s="128">
        <v>534</v>
      </c>
      <c r="AH84" s="138">
        <v>0.23818019625334522</v>
      </c>
      <c r="AI84" s="325">
        <v>1619</v>
      </c>
      <c r="AJ84" s="128">
        <v>2755</v>
      </c>
      <c r="AK84" s="128">
        <v>1375.5099533</v>
      </c>
      <c r="AL84" s="133">
        <v>2174</v>
      </c>
      <c r="AM84" s="327">
        <v>-1136</v>
      </c>
      <c r="AN84" s="328">
        <v>-0.82587552149267318</v>
      </c>
      <c r="AO84" s="329">
        <v>2.0836550836550836</v>
      </c>
      <c r="AP84" s="134">
        <v>581</v>
      </c>
      <c r="AQ84" s="139">
        <v>0.26724931002759889</v>
      </c>
      <c r="AR84" s="140">
        <v>1.6626433313216658</v>
      </c>
      <c r="AS84" s="128">
        <v>3735</v>
      </c>
      <c r="AT84" s="141">
        <v>3165</v>
      </c>
      <c r="AU84" s="128">
        <v>190</v>
      </c>
      <c r="AV84" s="134">
        <v>3355</v>
      </c>
      <c r="AW84" s="142">
        <v>0.89825970548862111</v>
      </c>
      <c r="AX84" s="143">
        <v>1.0242927871964171</v>
      </c>
      <c r="AY84" s="141">
        <v>25</v>
      </c>
      <c r="AZ84" s="142">
        <v>6.6934404283801874E-3</v>
      </c>
      <c r="BA84" s="144">
        <v>0.11102258170445997</v>
      </c>
      <c r="BB84" s="128">
        <v>290</v>
      </c>
      <c r="BC84" s="128">
        <v>45</v>
      </c>
      <c r="BD84" s="134">
        <v>335</v>
      </c>
      <c r="BE84" s="142">
        <v>8.9692101740294516E-2</v>
      </c>
      <c r="BF84" s="145">
        <v>1.6324573055765887</v>
      </c>
      <c r="BG84" s="146">
        <v>10</v>
      </c>
      <c r="BH84" s="325">
        <v>1905</v>
      </c>
      <c r="BI84" s="325">
        <v>1645</v>
      </c>
      <c r="BJ84" s="325">
        <v>135</v>
      </c>
      <c r="BK84" s="134">
        <v>1780</v>
      </c>
      <c r="BL84" s="142">
        <v>0.93438320209973758</v>
      </c>
      <c r="BM84" s="143">
        <v>1.0654847017407232</v>
      </c>
      <c r="BN84" s="325">
        <v>10</v>
      </c>
      <c r="BO84" s="142">
        <v>5.2493438320209973E-3</v>
      </c>
      <c r="BP84" s="144">
        <v>8.7069678250111915E-2</v>
      </c>
      <c r="BQ84" s="325">
        <v>80</v>
      </c>
      <c r="BR84" s="325">
        <v>20</v>
      </c>
      <c r="BS84" s="134">
        <v>100</v>
      </c>
      <c r="BT84" s="142">
        <v>5.2493438320209973E-2</v>
      </c>
      <c r="BU84" s="145">
        <v>0.95541630999781546</v>
      </c>
      <c r="BV84" s="325">
        <v>20</v>
      </c>
      <c r="BW84" s="147" t="s">
        <v>7</v>
      </c>
      <c r="BX84" s="147" t="s">
        <v>7</v>
      </c>
      <c r="BY84" s="148" t="s">
        <v>7</v>
      </c>
      <c r="BZ84" s="278" t="s">
        <v>331</v>
      </c>
    </row>
    <row r="85" spans="1:79" ht="16.5" thickBot="1" x14ac:dyDescent="0.3">
      <c r="A85" s="204" t="s">
        <v>193</v>
      </c>
      <c r="B85" s="323">
        <v>5410111.0999999996</v>
      </c>
      <c r="C85" s="126"/>
      <c r="D85" s="324">
        <v>0.50141473000000003</v>
      </c>
      <c r="E85" s="127"/>
      <c r="F85" s="148"/>
      <c r="G85" s="128"/>
      <c r="H85" s="128"/>
      <c r="I85" s="129"/>
      <c r="J85" s="130"/>
      <c r="K85" s="325">
        <v>8.8000000000000007</v>
      </c>
      <c r="L85" s="326">
        <v>880.00000000000011</v>
      </c>
      <c r="M85" s="131"/>
      <c r="N85" s="132"/>
      <c r="O85" s="325">
        <v>4286</v>
      </c>
      <c r="P85" s="128"/>
      <c r="Q85" s="128">
        <v>3903.0122583200005</v>
      </c>
      <c r="R85" s="128"/>
      <c r="S85" s="133"/>
      <c r="T85" s="327">
        <v>382.98774167999954</v>
      </c>
      <c r="U85" s="328">
        <v>9.8126194931514643E-2</v>
      </c>
      <c r="V85" s="325">
        <v>486.9</v>
      </c>
      <c r="W85" s="134"/>
      <c r="X85" s="135"/>
      <c r="Y85" s="136"/>
      <c r="Z85" s="325">
        <v>1556</v>
      </c>
      <c r="AA85" s="324">
        <v>0.50072234000000004</v>
      </c>
      <c r="AB85" s="137"/>
      <c r="AC85" s="128">
        <v>1390.0052158400001</v>
      </c>
      <c r="AD85" s="133"/>
      <c r="AE85" s="327">
        <v>165.99478415999988</v>
      </c>
      <c r="AF85" s="328">
        <v>0.11942025991584992</v>
      </c>
      <c r="AG85" s="128"/>
      <c r="AH85" s="138"/>
      <c r="AI85" s="325">
        <v>1542</v>
      </c>
      <c r="AJ85" s="128"/>
      <c r="AK85" s="128">
        <v>1379.4900467000002</v>
      </c>
      <c r="AL85" s="133"/>
      <c r="AM85" s="327"/>
      <c r="AN85" s="328">
        <v>0</v>
      </c>
      <c r="AO85" s="329"/>
      <c r="AP85" s="134"/>
      <c r="AQ85" s="139"/>
      <c r="AR85" s="140"/>
      <c r="AS85" s="128"/>
      <c r="AT85" s="141"/>
      <c r="AU85" s="128"/>
      <c r="AV85" s="134"/>
      <c r="AW85" s="142"/>
      <c r="AX85" s="143"/>
      <c r="AY85" s="141"/>
      <c r="AZ85" s="142"/>
      <c r="BA85" s="144"/>
      <c r="BB85" s="128"/>
      <c r="BC85" s="128"/>
      <c r="BD85" s="134"/>
      <c r="BE85" s="142"/>
      <c r="BF85" s="145"/>
      <c r="BG85" s="146"/>
      <c r="BH85" s="325">
        <v>1635</v>
      </c>
      <c r="BI85" s="325">
        <v>1425</v>
      </c>
      <c r="BJ85" s="325">
        <v>100</v>
      </c>
      <c r="BK85" s="134">
        <v>1525</v>
      </c>
      <c r="BL85" s="142">
        <v>0.93272171253822633</v>
      </c>
      <c r="BM85" s="143">
        <v>1.0635900917927767</v>
      </c>
      <c r="BN85" s="325">
        <v>0</v>
      </c>
      <c r="BO85" s="142">
        <v>0</v>
      </c>
      <c r="BP85" s="144">
        <v>0</v>
      </c>
      <c r="BQ85" s="325">
        <v>75</v>
      </c>
      <c r="BR85" s="325">
        <v>10</v>
      </c>
      <c r="BS85" s="134">
        <v>85</v>
      </c>
      <c r="BT85" s="142">
        <v>5.1987767584097858E-2</v>
      </c>
      <c r="BU85" s="145">
        <v>0.94621275838774477</v>
      </c>
      <c r="BV85" s="325">
        <v>25</v>
      </c>
      <c r="BW85" s="147" t="s">
        <v>7</v>
      </c>
      <c r="BX85" s="147"/>
      <c r="BY85" s="148"/>
      <c r="BZ85" s="364"/>
    </row>
    <row r="86" spans="1:79" ht="16.5" thickBot="1" x14ac:dyDescent="0.3">
      <c r="A86" s="204"/>
      <c r="B86" s="323">
        <v>5410120.0199999996</v>
      </c>
      <c r="C86" s="126">
        <v>5410120.0199999996</v>
      </c>
      <c r="D86" s="324">
        <v>1</v>
      </c>
      <c r="E86" s="127"/>
      <c r="F86" s="126"/>
      <c r="G86" s="128"/>
      <c r="H86" s="128"/>
      <c r="I86" s="129"/>
      <c r="J86" s="130" t="s">
        <v>118</v>
      </c>
      <c r="K86" s="325">
        <v>1.9</v>
      </c>
      <c r="L86" s="326">
        <v>190</v>
      </c>
      <c r="M86" s="131">
        <v>1.9</v>
      </c>
      <c r="N86" s="132">
        <v>190</v>
      </c>
      <c r="O86" s="325">
        <v>7573</v>
      </c>
      <c r="P86" s="128">
        <v>7356</v>
      </c>
      <c r="Q86" s="128">
        <v>7356</v>
      </c>
      <c r="R86" s="128">
        <v>7231</v>
      </c>
      <c r="S86" s="133">
        <v>7301</v>
      </c>
      <c r="T86" s="327">
        <v>217</v>
      </c>
      <c r="U86" s="328">
        <v>2.9499728113104948E-2</v>
      </c>
      <c r="V86" s="325">
        <v>3991.9</v>
      </c>
      <c r="W86" s="134">
        <v>55</v>
      </c>
      <c r="X86" s="135">
        <v>7.5332146281331322E-3</v>
      </c>
      <c r="Y86" s="136">
        <v>3881.6</v>
      </c>
      <c r="Z86" s="325">
        <v>2904</v>
      </c>
      <c r="AA86" s="324">
        <v>1</v>
      </c>
      <c r="AB86" s="137">
        <v>2741</v>
      </c>
      <c r="AC86" s="128">
        <v>2741</v>
      </c>
      <c r="AD86" s="133">
        <v>2642</v>
      </c>
      <c r="AE86" s="327">
        <v>163</v>
      </c>
      <c r="AF86" s="328">
        <v>5.9467347683327253E-2</v>
      </c>
      <c r="AG86" s="128">
        <v>99</v>
      </c>
      <c r="AH86" s="138">
        <v>3.7471612414837242E-2</v>
      </c>
      <c r="AI86" s="325">
        <v>2856</v>
      </c>
      <c r="AJ86" s="128">
        <v>2711</v>
      </c>
      <c r="AK86" s="128">
        <v>2711</v>
      </c>
      <c r="AL86" s="133">
        <v>2580</v>
      </c>
      <c r="AM86" s="327">
        <v>145</v>
      </c>
      <c r="AN86" s="328">
        <v>5.3485798598303207E-2</v>
      </c>
      <c r="AO86" s="329">
        <v>15.031578947368422</v>
      </c>
      <c r="AP86" s="134">
        <v>131</v>
      </c>
      <c r="AQ86" s="139">
        <v>5.0775193798449615E-2</v>
      </c>
      <c r="AR86" s="140">
        <v>14.268421052631579</v>
      </c>
      <c r="AS86" s="128">
        <v>3710</v>
      </c>
      <c r="AT86" s="141">
        <v>3075</v>
      </c>
      <c r="AU86" s="128">
        <v>315</v>
      </c>
      <c r="AV86" s="134">
        <v>3390</v>
      </c>
      <c r="AW86" s="142">
        <v>0.91374663072776285</v>
      </c>
      <c r="AX86" s="143">
        <v>1.0419526529583729</v>
      </c>
      <c r="AY86" s="141">
        <v>195</v>
      </c>
      <c r="AZ86" s="142">
        <v>5.2560646900269542E-2</v>
      </c>
      <c r="BA86" s="144">
        <v>0.87181155600971227</v>
      </c>
      <c r="BB86" s="128">
        <v>70</v>
      </c>
      <c r="BC86" s="128">
        <v>15</v>
      </c>
      <c r="BD86" s="134">
        <v>85</v>
      </c>
      <c r="BE86" s="142">
        <v>2.2911051212938006E-2</v>
      </c>
      <c r="BF86" s="145">
        <v>0.41699672775308966</v>
      </c>
      <c r="BG86" s="146">
        <v>40</v>
      </c>
      <c r="BH86" s="325">
        <v>3025</v>
      </c>
      <c r="BI86" s="325">
        <v>2505</v>
      </c>
      <c r="BJ86" s="325">
        <v>305</v>
      </c>
      <c r="BK86" s="134">
        <v>2810</v>
      </c>
      <c r="BL86" s="142">
        <v>0.92892561983471078</v>
      </c>
      <c r="BM86" s="143">
        <v>1.0592613766650902</v>
      </c>
      <c r="BN86" s="325">
        <v>140</v>
      </c>
      <c r="BO86" s="142">
        <v>4.6280991735537187E-2</v>
      </c>
      <c r="BP86" s="144">
        <v>0.76765233683652379</v>
      </c>
      <c r="BQ86" s="325">
        <v>40</v>
      </c>
      <c r="BR86" s="325">
        <v>0</v>
      </c>
      <c r="BS86" s="134">
        <v>40</v>
      </c>
      <c r="BT86" s="142">
        <v>1.3223140495867768E-2</v>
      </c>
      <c r="BU86" s="145">
        <v>0.2406701580887059</v>
      </c>
      <c r="BV86" s="325">
        <v>30</v>
      </c>
      <c r="BW86" s="147" t="s">
        <v>7</v>
      </c>
      <c r="BX86" s="147" t="s">
        <v>7</v>
      </c>
      <c r="BY86" s="148" t="s">
        <v>7</v>
      </c>
      <c r="BZ86" s="278"/>
    </row>
    <row r="87" spans="1:79" ht="16.5" thickBot="1" x14ac:dyDescent="0.3">
      <c r="A87" s="204" t="s">
        <v>400</v>
      </c>
      <c r="B87" s="323">
        <v>5410120.0300000003</v>
      </c>
      <c r="C87" s="126">
        <v>5410120.0099999998</v>
      </c>
      <c r="D87" s="324">
        <v>0.49491721</v>
      </c>
      <c r="E87" s="127"/>
      <c r="F87" s="126"/>
      <c r="G87" s="128"/>
      <c r="H87" s="128"/>
      <c r="I87" s="129"/>
      <c r="J87" s="130" t="s">
        <v>117</v>
      </c>
      <c r="K87" s="325">
        <v>1.54</v>
      </c>
      <c r="L87" s="326">
        <v>154</v>
      </c>
      <c r="M87" s="131">
        <v>3.01</v>
      </c>
      <c r="N87" s="132">
        <v>301</v>
      </c>
      <c r="O87" s="325">
        <v>4410</v>
      </c>
      <c r="P87" s="128">
        <v>8460</v>
      </c>
      <c r="Q87" s="128">
        <v>4186.9995965999997</v>
      </c>
      <c r="R87" s="128">
        <v>8401</v>
      </c>
      <c r="S87" s="133">
        <v>7119</v>
      </c>
      <c r="T87" s="327">
        <v>223.00040340000032</v>
      </c>
      <c r="U87" s="328">
        <v>5.3260192234335299E-2</v>
      </c>
      <c r="V87" s="325">
        <v>2865.5</v>
      </c>
      <c r="W87" s="134">
        <v>1341</v>
      </c>
      <c r="X87" s="135">
        <v>0.18836915297092288</v>
      </c>
      <c r="Y87" s="136">
        <v>2807.1</v>
      </c>
      <c r="Z87" s="325">
        <v>1650</v>
      </c>
      <c r="AA87" s="324">
        <v>0.55401518999999999</v>
      </c>
      <c r="AB87" s="137">
        <v>2814</v>
      </c>
      <c r="AC87" s="128">
        <v>1558.9987446600001</v>
      </c>
      <c r="AD87" s="133">
        <v>2404</v>
      </c>
      <c r="AE87" s="327">
        <v>91.001255339999943</v>
      </c>
      <c r="AF87" s="328">
        <v>5.8371602704430842E-2</v>
      </c>
      <c r="AG87" s="128">
        <v>410</v>
      </c>
      <c r="AH87" s="138">
        <v>0.17054908485856904</v>
      </c>
      <c r="AI87" s="325">
        <v>1616</v>
      </c>
      <c r="AJ87" s="128">
        <v>2790</v>
      </c>
      <c r="AK87" s="128">
        <v>1545.7023801</v>
      </c>
      <c r="AL87" s="133">
        <v>2372</v>
      </c>
      <c r="AM87" s="327">
        <v>-1174</v>
      </c>
      <c r="AN87" s="328">
        <v>-0.75952525862323339</v>
      </c>
      <c r="AO87" s="329">
        <v>10.493506493506494</v>
      </c>
      <c r="AP87" s="134">
        <v>418</v>
      </c>
      <c r="AQ87" s="139">
        <v>0.17622259696458684</v>
      </c>
      <c r="AR87" s="140">
        <v>9.2691029900332218</v>
      </c>
      <c r="AS87" s="128">
        <v>4045</v>
      </c>
      <c r="AT87" s="141">
        <v>3435</v>
      </c>
      <c r="AU87" s="128">
        <v>315</v>
      </c>
      <c r="AV87" s="134">
        <v>3750</v>
      </c>
      <c r="AW87" s="142">
        <v>0.92707045735475901</v>
      </c>
      <c r="AX87" s="143">
        <v>1.0571459199261526</v>
      </c>
      <c r="AY87" s="141">
        <v>170</v>
      </c>
      <c r="AZ87" s="142">
        <v>4.2027194066749075E-2</v>
      </c>
      <c r="BA87" s="144">
        <v>0.69709555751047581</v>
      </c>
      <c r="BB87" s="128">
        <v>75</v>
      </c>
      <c r="BC87" s="128">
        <v>20</v>
      </c>
      <c r="BD87" s="134">
        <v>95</v>
      </c>
      <c r="BE87" s="142">
        <v>2.3485784919653894E-2</v>
      </c>
      <c r="BF87" s="145">
        <v>0.42745727243969012</v>
      </c>
      <c r="BG87" s="146">
        <v>30</v>
      </c>
      <c r="BH87" s="325">
        <v>1485</v>
      </c>
      <c r="BI87" s="325">
        <v>1270</v>
      </c>
      <c r="BJ87" s="325">
        <v>115</v>
      </c>
      <c r="BK87" s="134">
        <v>1385</v>
      </c>
      <c r="BL87" s="142">
        <v>0.93265993265993263</v>
      </c>
      <c r="BM87" s="143">
        <v>1.0635196436992651</v>
      </c>
      <c r="BN87" s="325">
        <v>35</v>
      </c>
      <c r="BO87" s="142">
        <v>2.3569023569023569E-2</v>
      </c>
      <c r="BP87" s="144">
        <v>0.39093406042600753</v>
      </c>
      <c r="BQ87" s="325">
        <v>20</v>
      </c>
      <c r="BR87" s="325">
        <v>0</v>
      </c>
      <c r="BS87" s="134">
        <v>20</v>
      </c>
      <c r="BT87" s="142">
        <v>1.3468013468013467E-2</v>
      </c>
      <c r="BU87" s="145">
        <v>0.24512701286812638</v>
      </c>
      <c r="BV87" s="325">
        <v>45</v>
      </c>
      <c r="BW87" s="147" t="s">
        <v>7</v>
      </c>
      <c r="BX87" s="147" t="s">
        <v>7</v>
      </c>
      <c r="BY87" s="148" t="s">
        <v>7</v>
      </c>
      <c r="BZ87" s="278" t="s">
        <v>331</v>
      </c>
    </row>
    <row r="88" spans="1:79" ht="16.5" thickBot="1" x14ac:dyDescent="0.3">
      <c r="A88" s="204" t="s">
        <v>401</v>
      </c>
      <c r="B88" s="323">
        <v>5410120.04</v>
      </c>
      <c r="C88" s="126"/>
      <c r="D88" s="324">
        <v>0.50508279</v>
      </c>
      <c r="E88" s="127"/>
      <c r="F88" s="126"/>
      <c r="G88" s="128"/>
      <c r="H88" s="128"/>
      <c r="I88" s="129"/>
      <c r="J88" s="130"/>
      <c r="K88" s="325">
        <v>1.44</v>
      </c>
      <c r="L88" s="326">
        <v>144</v>
      </c>
      <c r="M88" s="131"/>
      <c r="N88" s="132"/>
      <c r="O88" s="325">
        <v>4248</v>
      </c>
      <c r="P88" s="128"/>
      <c r="Q88" s="128">
        <v>4273.0004034000003</v>
      </c>
      <c r="R88" s="128"/>
      <c r="S88" s="133"/>
      <c r="T88" s="327">
        <v>-25.000403400000323</v>
      </c>
      <c r="U88" s="328">
        <v>-5.8507842358516172E-3</v>
      </c>
      <c r="V88" s="325">
        <v>2949.6</v>
      </c>
      <c r="W88" s="134"/>
      <c r="X88" s="135"/>
      <c r="Y88" s="136"/>
      <c r="Z88" s="325">
        <v>1249</v>
      </c>
      <c r="AA88" s="324">
        <v>0.44598481000000001</v>
      </c>
      <c r="AB88" s="137"/>
      <c r="AC88" s="128">
        <v>1255.0012553399999</v>
      </c>
      <c r="AD88" s="133"/>
      <c r="AE88" s="327">
        <v>-6.0012553399999433</v>
      </c>
      <c r="AF88" s="328">
        <v>-4.7818719817727248E-3</v>
      </c>
      <c r="AG88" s="128"/>
      <c r="AH88" s="138"/>
      <c r="AI88" s="325">
        <v>1236</v>
      </c>
      <c r="AJ88" s="128"/>
      <c r="AK88" s="128">
        <v>1244.2976199</v>
      </c>
      <c r="AL88" s="133"/>
      <c r="AM88" s="327"/>
      <c r="AN88" s="328">
        <v>0</v>
      </c>
      <c r="AO88" s="329"/>
      <c r="AP88" s="134"/>
      <c r="AQ88" s="139"/>
      <c r="AR88" s="140"/>
      <c r="AS88" s="128"/>
      <c r="AT88" s="141"/>
      <c r="AU88" s="128"/>
      <c r="AV88" s="134"/>
      <c r="AW88" s="142"/>
      <c r="AX88" s="143"/>
      <c r="AY88" s="141"/>
      <c r="AZ88" s="142"/>
      <c r="BA88" s="144"/>
      <c r="BB88" s="128"/>
      <c r="BC88" s="128"/>
      <c r="BD88" s="134"/>
      <c r="BE88" s="142"/>
      <c r="BF88" s="145"/>
      <c r="BG88" s="146"/>
      <c r="BH88" s="325">
        <v>1685</v>
      </c>
      <c r="BI88" s="325">
        <v>1460</v>
      </c>
      <c r="BJ88" s="325">
        <v>170</v>
      </c>
      <c r="BK88" s="134">
        <v>1630</v>
      </c>
      <c r="BL88" s="142">
        <v>0.96735905044510384</v>
      </c>
      <c r="BM88" s="143">
        <v>1.1030873275798374</v>
      </c>
      <c r="BN88" s="325">
        <v>15</v>
      </c>
      <c r="BO88" s="142">
        <v>8.9020771513353119E-3</v>
      </c>
      <c r="BP88" s="144">
        <v>0.14765673922830552</v>
      </c>
      <c r="BQ88" s="325">
        <v>15</v>
      </c>
      <c r="BR88" s="325">
        <v>0</v>
      </c>
      <c r="BS88" s="134">
        <v>15</v>
      </c>
      <c r="BT88" s="142">
        <v>8.9020771513353119E-3</v>
      </c>
      <c r="BU88" s="145">
        <v>0.16202386384681056</v>
      </c>
      <c r="BV88" s="325">
        <v>20</v>
      </c>
      <c r="BW88" s="147" t="s">
        <v>7</v>
      </c>
      <c r="BX88" s="147"/>
      <c r="BY88" s="148"/>
      <c r="BZ88" s="278"/>
    </row>
    <row r="89" spans="1:79" ht="16.5" thickBot="1" x14ac:dyDescent="0.3">
      <c r="A89" s="204"/>
      <c r="B89" s="323">
        <v>5410121</v>
      </c>
      <c r="C89" s="126">
        <v>5410121</v>
      </c>
      <c r="D89" s="324">
        <v>1</v>
      </c>
      <c r="E89" s="127"/>
      <c r="F89" s="126"/>
      <c r="G89" s="128"/>
      <c r="H89" s="128"/>
      <c r="I89" s="129"/>
      <c r="J89" s="130" t="s">
        <v>119</v>
      </c>
      <c r="K89" s="325">
        <v>2.5</v>
      </c>
      <c r="L89" s="326">
        <v>250</v>
      </c>
      <c r="M89" s="131">
        <v>2.5</v>
      </c>
      <c r="N89" s="132">
        <v>250</v>
      </c>
      <c r="O89" s="325">
        <v>5700</v>
      </c>
      <c r="P89" s="128">
        <v>5591</v>
      </c>
      <c r="Q89" s="128">
        <v>5591</v>
      </c>
      <c r="R89" s="128">
        <v>5155</v>
      </c>
      <c r="S89" s="133">
        <v>4992</v>
      </c>
      <c r="T89" s="327">
        <v>109</v>
      </c>
      <c r="U89" s="328">
        <v>1.9495617957431585E-2</v>
      </c>
      <c r="V89" s="325">
        <v>2280.6999999999998</v>
      </c>
      <c r="W89" s="134">
        <v>599</v>
      </c>
      <c r="X89" s="135">
        <v>0.11999198717948718</v>
      </c>
      <c r="Y89" s="136">
        <v>2236.4</v>
      </c>
      <c r="Z89" s="325">
        <v>2453</v>
      </c>
      <c r="AA89" s="324">
        <v>1</v>
      </c>
      <c r="AB89" s="137">
        <v>2392</v>
      </c>
      <c r="AC89" s="128">
        <v>2392</v>
      </c>
      <c r="AD89" s="133">
        <v>2128</v>
      </c>
      <c r="AE89" s="327">
        <v>61</v>
      </c>
      <c r="AF89" s="328">
        <v>2.5501672240802676E-2</v>
      </c>
      <c r="AG89" s="128">
        <v>264</v>
      </c>
      <c r="AH89" s="138">
        <v>0.12406015037593984</v>
      </c>
      <c r="AI89" s="325">
        <v>2353</v>
      </c>
      <c r="AJ89" s="128">
        <v>2315</v>
      </c>
      <c r="AK89" s="128">
        <v>2315</v>
      </c>
      <c r="AL89" s="133">
        <v>2069</v>
      </c>
      <c r="AM89" s="327">
        <v>38</v>
      </c>
      <c r="AN89" s="328">
        <v>1.6414686825053995E-2</v>
      </c>
      <c r="AO89" s="329">
        <v>9.4120000000000008</v>
      </c>
      <c r="AP89" s="134">
        <v>246</v>
      </c>
      <c r="AQ89" s="139">
        <v>0.11889801836636056</v>
      </c>
      <c r="AR89" s="140">
        <v>9.26</v>
      </c>
      <c r="AS89" s="128">
        <v>2610</v>
      </c>
      <c r="AT89" s="141">
        <v>2065</v>
      </c>
      <c r="AU89" s="128">
        <v>195</v>
      </c>
      <c r="AV89" s="134">
        <v>2260</v>
      </c>
      <c r="AW89" s="142">
        <v>0.86590038314176243</v>
      </c>
      <c r="AX89" s="143">
        <v>0.98739319092606981</v>
      </c>
      <c r="AY89" s="141">
        <v>160</v>
      </c>
      <c r="AZ89" s="142">
        <v>6.1302681992337162E-2</v>
      </c>
      <c r="BA89" s="144">
        <v>1.0168137138173989</v>
      </c>
      <c r="BB89" s="128">
        <v>135</v>
      </c>
      <c r="BC89" s="128">
        <v>25</v>
      </c>
      <c r="BD89" s="134">
        <v>160</v>
      </c>
      <c r="BE89" s="142">
        <v>6.1302681992337162E-2</v>
      </c>
      <c r="BF89" s="145">
        <v>1.1157505413307822</v>
      </c>
      <c r="BG89" s="146">
        <v>35</v>
      </c>
      <c r="BH89" s="325">
        <v>2115</v>
      </c>
      <c r="BI89" s="325">
        <v>1720</v>
      </c>
      <c r="BJ89" s="325">
        <v>195</v>
      </c>
      <c r="BK89" s="134">
        <v>1915</v>
      </c>
      <c r="BL89" s="142">
        <v>0.90543735224586286</v>
      </c>
      <c r="BM89" s="143">
        <v>1.0324775156859214</v>
      </c>
      <c r="BN89" s="325">
        <v>100</v>
      </c>
      <c r="BO89" s="142">
        <v>4.7281323877068557E-2</v>
      </c>
      <c r="BP89" s="144">
        <v>0.78424461969958958</v>
      </c>
      <c r="BQ89" s="325">
        <v>70</v>
      </c>
      <c r="BR89" s="325">
        <v>0</v>
      </c>
      <c r="BS89" s="134">
        <v>70</v>
      </c>
      <c r="BT89" s="142">
        <v>3.309692671394799E-2</v>
      </c>
      <c r="BU89" s="145">
        <v>0.60238659545252338</v>
      </c>
      <c r="BV89" s="325">
        <v>25</v>
      </c>
      <c r="BW89" s="147" t="s">
        <v>7</v>
      </c>
      <c r="BX89" s="147" t="s">
        <v>7</v>
      </c>
      <c r="BY89" s="148" t="s">
        <v>7</v>
      </c>
      <c r="BZ89" s="278"/>
    </row>
    <row r="90" spans="1:79" ht="16.5" thickBot="1" x14ac:dyDescent="0.3">
      <c r="A90" s="204" t="s">
        <v>402</v>
      </c>
      <c r="B90" s="323">
        <v>5410122.0099999998</v>
      </c>
      <c r="C90" s="126">
        <v>5410122.0099999998</v>
      </c>
      <c r="D90" s="324">
        <v>1</v>
      </c>
      <c r="E90" s="127"/>
      <c r="F90" s="148"/>
      <c r="G90" s="128"/>
      <c r="H90" s="128"/>
      <c r="I90" s="129"/>
      <c r="J90" s="130" t="s">
        <v>120</v>
      </c>
      <c r="K90" s="325">
        <v>2.5299999999999998</v>
      </c>
      <c r="L90" s="326">
        <v>252.99999999999997</v>
      </c>
      <c r="M90" s="131">
        <v>2.5299999999999998</v>
      </c>
      <c r="N90" s="132">
        <v>252.99999999999997</v>
      </c>
      <c r="O90" s="325">
        <v>5651</v>
      </c>
      <c r="P90" s="128">
        <v>5814</v>
      </c>
      <c r="Q90" s="128">
        <v>5814</v>
      </c>
      <c r="R90" s="128">
        <v>5947</v>
      </c>
      <c r="S90" s="133">
        <v>6104</v>
      </c>
      <c r="T90" s="327">
        <v>-163</v>
      </c>
      <c r="U90" s="328">
        <v>-2.803577571379429E-2</v>
      </c>
      <c r="V90" s="325">
        <v>2232.5</v>
      </c>
      <c r="W90" s="134">
        <v>-290</v>
      </c>
      <c r="X90" s="135">
        <v>-4.7509829619921361E-2</v>
      </c>
      <c r="Y90" s="136">
        <v>2295.6999999999998</v>
      </c>
      <c r="Z90" s="325">
        <v>2286</v>
      </c>
      <c r="AA90" s="324">
        <v>1</v>
      </c>
      <c r="AB90" s="137">
        <v>2290</v>
      </c>
      <c r="AC90" s="128">
        <v>2290</v>
      </c>
      <c r="AD90" s="133">
        <v>2276</v>
      </c>
      <c r="AE90" s="327">
        <v>-4</v>
      </c>
      <c r="AF90" s="328">
        <v>-1.7467248908296944E-3</v>
      </c>
      <c r="AG90" s="128">
        <v>14</v>
      </c>
      <c r="AH90" s="138">
        <v>6.1511423550087872E-3</v>
      </c>
      <c r="AI90" s="325">
        <v>2232</v>
      </c>
      <c r="AJ90" s="128">
        <v>2254</v>
      </c>
      <c r="AK90" s="128">
        <v>2254</v>
      </c>
      <c r="AL90" s="133">
        <v>2210</v>
      </c>
      <c r="AM90" s="327">
        <v>-22</v>
      </c>
      <c r="AN90" s="328">
        <v>-9.7604259094942331E-3</v>
      </c>
      <c r="AO90" s="329">
        <v>8.8221343873517792</v>
      </c>
      <c r="AP90" s="134">
        <v>44</v>
      </c>
      <c r="AQ90" s="139">
        <v>1.9909502262443438E-2</v>
      </c>
      <c r="AR90" s="140">
        <v>8.9090909090909101</v>
      </c>
      <c r="AS90" s="128">
        <v>2770</v>
      </c>
      <c r="AT90" s="141">
        <v>2370</v>
      </c>
      <c r="AU90" s="128">
        <v>160</v>
      </c>
      <c r="AV90" s="134">
        <v>2530</v>
      </c>
      <c r="AW90" s="142">
        <v>0.91335740072202165</v>
      </c>
      <c r="AX90" s="143">
        <v>1.0415088108434423</v>
      </c>
      <c r="AY90" s="141">
        <v>135</v>
      </c>
      <c r="AZ90" s="142">
        <v>4.8736462093862815E-2</v>
      </c>
      <c r="BA90" s="144">
        <v>0.80838066801344877</v>
      </c>
      <c r="BB90" s="128">
        <v>75</v>
      </c>
      <c r="BC90" s="128">
        <v>10</v>
      </c>
      <c r="BD90" s="134">
        <v>85</v>
      </c>
      <c r="BE90" s="142">
        <v>3.0685920577617327E-2</v>
      </c>
      <c r="BF90" s="145">
        <v>0.55850464258626809</v>
      </c>
      <c r="BG90" s="146">
        <v>25</v>
      </c>
      <c r="BH90" s="325">
        <v>2040</v>
      </c>
      <c r="BI90" s="325">
        <v>1785</v>
      </c>
      <c r="BJ90" s="325">
        <v>130</v>
      </c>
      <c r="BK90" s="134">
        <v>1915</v>
      </c>
      <c r="BL90" s="142">
        <v>0.93872549019607843</v>
      </c>
      <c r="BM90" s="143">
        <v>1.0704362478802567</v>
      </c>
      <c r="BN90" s="325">
        <v>40</v>
      </c>
      <c r="BO90" s="142">
        <v>1.9607843137254902E-2</v>
      </c>
      <c r="BP90" s="144">
        <v>0.32523085699306509</v>
      </c>
      <c r="BQ90" s="325">
        <v>50</v>
      </c>
      <c r="BR90" s="325">
        <v>0</v>
      </c>
      <c r="BS90" s="134">
        <v>50</v>
      </c>
      <c r="BT90" s="142">
        <v>2.4509803921568627E-2</v>
      </c>
      <c r="BU90" s="145">
        <v>0.44609511532986235</v>
      </c>
      <c r="BV90" s="325">
        <v>25</v>
      </c>
      <c r="BW90" s="147" t="s">
        <v>7</v>
      </c>
      <c r="BX90" s="147" t="s">
        <v>7</v>
      </c>
      <c r="BY90" s="148" t="s">
        <v>7</v>
      </c>
      <c r="BZ90" s="278" t="s">
        <v>180</v>
      </c>
    </row>
    <row r="91" spans="1:79" ht="16.5" thickBot="1" x14ac:dyDescent="0.3">
      <c r="A91" s="204" t="s">
        <v>403</v>
      </c>
      <c r="B91" s="323">
        <v>5410122.0199999996</v>
      </c>
      <c r="C91" s="126">
        <v>5410122.0199999996</v>
      </c>
      <c r="D91" s="324">
        <v>1</v>
      </c>
      <c r="E91" s="127"/>
      <c r="F91" s="148"/>
      <c r="G91" s="128"/>
      <c r="H91" s="128"/>
      <c r="I91" s="129"/>
      <c r="J91" s="130" t="s">
        <v>121</v>
      </c>
      <c r="K91" s="325">
        <v>1.31</v>
      </c>
      <c r="L91" s="326">
        <v>131</v>
      </c>
      <c r="M91" s="131">
        <v>1.31</v>
      </c>
      <c r="N91" s="132">
        <v>131</v>
      </c>
      <c r="O91" s="325">
        <v>4641</v>
      </c>
      <c r="P91" s="128">
        <v>4596</v>
      </c>
      <c r="Q91" s="128">
        <v>4596</v>
      </c>
      <c r="R91" s="128">
        <v>4670</v>
      </c>
      <c r="S91" s="133">
        <v>4803</v>
      </c>
      <c r="T91" s="327">
        <v>45</v>
      </c>
      <c r="U91" s="328">
        <v>9.7911227154047001E-3</v>
      </c>
      <c r="V91" s="325">
        <v>3545.2</v>
      </c>
      <c r="W91" s="134">
        <v>-207</v>
      </c>
      <c r="X91" s="135">
        <v>-4.3098063710181135E-2</v>
      </c>
      <c r="Y91" s="136">
        <v>3505.5</v>
      </c>
      <c r="Z91" s="325">
        <v>1795</v>
      </c>
      <c r="AA91" s="324">
        <v>1</v>
      </c>
      <c r="AB91" s="137">
        <v>1770</v>
      </c>
      <c r="AC91" s="128">
        <v>1770</v>
      </c>
      <c r="AD91" s="133">
        <v>1779</v>
      </c>
      <c r="AE91" s="327">
        <v>25</v>
      </c>
      <c r="AF91" s="328">
        <v>1.4124293785310734E-2</v>
      </c>
      <c r="AG91" s="128">
        <v>-9</v>
      </c>
      <c r="AH91" s="138">
        <v>-5.0590219224283303E-3</v>
      </c>
      <c r="AI91" s="325">
        <v>1773</v>
      </c>
      <c r="AJ91" s="128">
        <v>1740</v>
      </c>
      <c r="AK91" s="128">
        <v>1740</v>
      </c>
      <c r="AL91" s="133">
        <v>1735</v>
      </c>
      <c r="AM91" s="327">
        <v>33</v>
      </c>
      <c r="AN91" s="328">
        <v>1.896551724137931E-2</v>
      </c>
      <c r="AO91" s="329">
        <v>13.534351145038167</v>
      </c>
      <c r="AP91" s="134">
        <v>5</v>
      </c>
      <c r="AQ91" s="139">
        <v>2.881844380403458E-3</v>
      </c>
      <c r="AR91" s="140">
        <v>13.282442748091603</v>
      </c>
      <c r="AS91" s="128">
        <v>2355</v>
      </c>
      <c r="AT91" s="141">
        <v>1910</v>
      </c>
      <c r="AU91" s="128">
        <v>145</v>
      </c>
      <c r="AV91" s="134">
        <v>2055</v>
      </c>
      <c r="AW91" s="142">
        <v>0.87261146496815289</v>
      </c>
      <c r="AX91" s="143">
        <v>0.9950458916617857</v>
      </c>
      <c r="AY91" s="141">
        <v>180</v>
      </c>
      <c r="AZ91" s="142">
        <v>7.6433121019108277E-2</v>
      </c>
      <c r="BA91" s="144">
        <v>1.2677788820366613</v>
      </c>
      <c r="BB91" s="128">
        <v>95</v>
      </c>
      <c r="BC91" s="128">
        <v>10</v>
      </c>
      <c r="BD91" s="134">
        <v>105</v>
      </c>
      <c r="BE91" s="142">
        <v>4.4585987261146494E-2</v>
      </c>
      <c r="BF91" s="145">
        <v>0.81149531807776232</v>
      </c>
      <c r="BG91" s="146">
        <v>10</v>
      </c>
      <c r="BH91" s="325">
        <v>1805</v>
      </c>
      <c r="BI91" s="325">
        <v>1470</v>
      </c>
      <c r="BJ91" s="325">
        <v>190</v>
      </c>
      <c r="BK91" s="134">
        <v>1660</v>
      </c>
      <c r="BL91" s="142">
        <v>0.91966759002770082</v>
      </c>
      <c r="BM91" s="143">
        <v>1.0487043706043415</v>
      </c>
      <c r="BN91" s="325">
        <v>65</v>
      </c>
      <c r="BO91" s="142">
        <v>3.6011080332409975E-2</v>
      </c>
      <c r="BP91" s="144">
        <v>0.59730764040554618</v>
      </c>
      <c r="BQ91" s="325">
        <v>45</v>
      </c>
      <c r="BR91" s="325">
        <v>0</v>
      </c>
      <c r="BS91" s="134">
        <v>45</v>
      </c>
      <c r="BT91" s="142">
        <v>2.4930747922437674E-2</v>
      </c>
      <c r="BU91" s="145">
        <v>0.4537565826845581</v>
      </c>
      <c r="BV91" s="325">
        <v>35</v>
      </c>
      <c r="BW91" s="147" t="s">
        <v>7</v>
      </c>
      <c r="BX91" s="147" t="s">
        <v>7</v>
      </c>
      <c r="BY91" s="148" t="s">
        <v>7</v>
      </c>
      <c r="BZ91" s="278"/>
    </row>
    <row r="92" spans="1:79" ht="16.5" thickBot="1" x14ac:dyDescent="0.3">
      <c r="A92" s="204" t="s">
        <v>404</v>
      </c>
      <c r="B92" s="323">
        <v>5410123.0099999998</v>
      </c>
      <c r="C92" s="126">
        <v>5410123.0099999998</v>
      </c>
      <c r="D92" s="324">
        <v>1</v>
      </c>
      <c r="E92" s="127"/>
      <c r="F92" s="148"/>
      <c r="G92" s="128"/>
      <c r="H92" s="128"/>
      <c r="I92" s="129"/>
      <c r="J92" s="130" t="s">
        <v>122</v>
      </c>
      <c r="K92" s="325">
        <v>3.12</v>
      </c>
      <c r="L92" s="326">
        <v>312</v>
      </c>
      <c r="M92" s="131">
        <v>3.11</v>
      </c>
      <c r="N92" s="132">
        <v>311</v>
      </c>
      <c r="O92" s="325">
        <v>5909</v>
      </c>
      <c r="P92" s="128">
        <v>5262</v>
      </c>
      <c r="Q92" s="128">
        <v>5262</v>
      </c>
      <c r="R92" s="128">
        <v>4712</v>
      </c>
      <c r="S92" s="133">
        <v>4704</v>
      </c>
      <c r="T92" s="327">
        <v>647</v>
      </c>
      <c r="U92" s="328">
        <v>0.12295705055112124</v>
      </c>
      <c r="V92" s="325">
        <v>1892</v>
      </c>
      <c r="W92" s="134">
        <v>558</v>
      </c>
      <c r="X92" s="135">
        <v>0.11862244897959184</v>
      </c>
      <c r="Y92" s="136">
        <v>1692.4</v>
      </c>
      <c r="Z92" s="325">
        <v>2341</v>
      </c>
      <c r="AA92" s="324">
        <v>1</v>
      </c>
      <c r="AB92" s="137">
        <v>2139</v>
      </c>
      <c r="AC92" s="128">
        <v>2139</v>
      </c>
      <c r="AD92" s="133">
        <v>1947</v>
      </c>
      <c r="AE92" s="327">
        <v>202</v>
      </c>
      <c r="AF92" s="328">
        <v>9.4436652641421232E-2</v>
      </c>
      <c r="AG92" s="128">
        <v>192</v>
      </c>
      <c r="AH92" s="138">
        <v>9.861325115562404E-2</v>
      </c>
      <c r="AI92" s="325">
        <v>2285</v>
      </c>
      <c r="AJ92" s="128">
        <v>2104</v>
      </c>
      <c r="AK92" s="128">
        <v>2104</v>
      </c>
      <c r="AL92" s="133">
        <v>1901</v>
      </c>
      <c r="AM92" s="327">
        <v>181</v>
      </c>
      <c r="AN92" s="328">
        <v>8.6026615969581749E-2</v>
      </c>
      <c r="AO92" s="329">
        <v>7.3237179487179489</v>
      </c>
      <c r="AP92" s="134">
        <v>203</v>
      </c>
      <c r="AQ92" s="139">
        <v>0.10678590215675959</v>
      </c>
      <c r="AR92" s="140">
        <v>6.765273311897106</v>
      </c>
      <c r="AS92" s="128">
        <v>2650</v>
      </c>
      <c r="AT92" s="141">
        <v>2135</v>
      </c>
      <c r="AU92" s="128">
        <v>220</v>
      </c>
      <c r="AV92" s="134">
        <v>2355</v>
      </c>
      <c r="AW92" s="142">
        <v>0.88867924528301889</v>
      </c>
      <c r="AX92" s="143">
        <v>1.0133681111515502</v>
      </c>
      <c r="AY92" s="141">
        <v>120</v>
      </c>
      <c r="AZ92" s="142">
        <v>4.5283018867924525E-2</v>
      </c>
      <c r="BA92" s="144">
        <v>0.75109918671605969</v>
      </c>
      <c r="BB92" s="128">
        <v>115</v>
      </c>
      <c r="BC92" s="128">
        <v>15</v>
      </c>
      <c r="BD92" s="134">
        <v>130</v>
      </c>
      <c r="BE92" s="142">
        <v>4.9056603773584909E-2</v>
      </c>
      <c r="BF92" s="145">
        <v>0.89286358177720382</v>
      </c>
      <c r="BG92" s="146">
        <v>30</v>
      </c>
      <c r="BH92" s="325">
        <v>2040</v>
      </c>
      <c r="BI92" s="325">
        <v>1690</v>
      </c>
      <c r="BJ92" s="325">
        <v>145</v>
      </c>
      <c r="BK92" s="134">
        <v>1835</v>
      </c>
      <c r="BL92" s="142">
        <v>0.89950980392156865</v>
      </c>
      <c r="BM92" s="143">
        <v>1.0257182845223349</v>
      </c>
      <c r="BN92" s="325">
        <v>40</v>
      </c>
      <c r="BO92" s="142">
        <v>1.9607843137254902E-2</v>
      </c>
      <c r="BP92" s="144">
        <v>0.32523085699306509</v>
      </c>
      <c r="BQ92" s="325">
        <v>90</v>
      </c>
      <c r="BR92" s="325">
        <v>15</v>
      </c>
      <c r="BS92" s="134">
        <v>105</v>
      </c>
      <c r="BT92" s="142">
        <v>5.1470588235294115E-2</v>
      </c>
      <c r="BU92" s="145">
        <v>0.93679974219271089</v>
      </c>
      <c r="BV92" s="325">
        <v>50</v>
      </c>
      <c r="BW92" s="147" t="s">
        <v>7</v>
      </c>
      <c r="BX92" s="147" t="s">
        <v>7</v>
      </c>
      <c r="BY92" s="148" t="s">
        <v>7</v>
      </c>
      <c r="BZ92" s="278"/>
    </row>
    <row r="93" spans="1:79" ht="16.5" thickBot="1" x14ac:dyDescent="0.3">
      <c r="A93" s="204" t="s">
        <v>405</v>
      </c>
      <c r="B93" s="323">
        <v>5410123.0199999996</v>
      </c>
      <c r="C93" s="126">
        <v>5410123.0199999996</v>
      </c>
      <c r="D93" s="324">
        <v>1</v>
      </c>
      <c r="E93" s="127"/>
      <c r="F93" s="126"/>
      <c r="G93" s="128"/>
      <c r="H93" s="128"/>
      <c r="I93" s="129"/>
      <c r="J93" s="130" t="s">
        <v>123</v>
      </c>
      <c r="K93" s="325">
        <v>2.39</v>
      </c>
      <c r="L93" s="326">
        <v>239</v>
      </c>
      <c r="M93" s="131">
        <v>2.36</v>
      </c>
      <c r="N93" s="132">
        <v>236</v>
      </c>
      <c r="O93" s="325">
        <v>2836</v>
      </c>
      <c r="P93" s="128">
        <v>2867</v>
      </c>
      <c r="Q93" s="128">
        <v>2867</v>
      </c>
      <c r="R93" s="128">
        <v>2792</v>
      </c>
      <c r="S93" s="133">
        <v>2962</v>
      </c>
      <c r="T93" s="327">
        <v>-31</v>
      </c>
      <c r="U93" s="328">
        <v>-1.0812696198116497E-2</v>
      </c>
      <c r="V93" s="325">
        <v>1184.2</v>
      </c>
      <c r="W93" s="134">
        <v>-95</v>
      </c>
      <c r="X93" s="135">
        <v>-3.2072923700202566E-2</v>
      </c>
      <c r="Y93" s="136">
        <v>1214.5</v>
      </c>
      <c r="Z93" s="325">
        <v>1021</v>
      </c>
      <c r="AA93" s="324">
        <v>1</v>
      </c>
      <c r="AB93" s="137">
        <v>1020</v>
      </c>
      <c r="AC93" s="128">
        <v>1020</v>
      </c>
      <c r="AD93" s="133">
        <v>1043</v>
      </c>
      <c r="AE93" s="327">
        <v>1</v>
      </c>
      <c r="AF93" s="328">
        <v>9.8039215686274508E-4</v>
      </c>
      <c r="AG93" s="128">
        <v>-23</v>
      </c>
      <c r="AH93" s="138">
        <v>-2.2051773729626079E-2</v>
      </c>
      <c r="AI93" s="325">
        <v>1012</v>
      </c>
      <c r="AJ93" s="128">
        <v>1016</v>
      </c>
      <c r="AK93" s="128">
        <v>1016</v>
      </c>
      <c r="AL93" s="133">
        <v>1036</v>
      </c>
      <c r="AM93" s="327">
        <v>-4</v>
      </c>
      <c r="AN93" s="328">
        <v>-3.937007874015748E-3</v>
      </c>
      <c r="AO93" s="329">
        <v>4.2343096234309625</v>
      </c>
      <c r="AP93" s="134">
        <v>-20</v>
      </c>
      <c r="AQ93" s="139">
        <v>-1.9305019305019305E-2</v>
      </c>
      <c r="AR93" s="140">
        <v>4.3050847457627119</v>
      </c>
      <c r="AS93" s="128">
        <v>1395</v>
      </c>
      <c r="AT93" s="141">
        <v>1275</v>
      </c>
      <c r="AU93" s="128">
        <v>60</v>
      </c>
      <c r="AV93" s="134">
        <v>1335</v>
      </c>
      <c r="AW93" s="142">
        <v>0.956989247311828</v>
      </c>
      <c r="AX93" s="143">
        <v>1.0912625574279988</v>
      </c>
      <c r="AY93" s="141">
        <v>15</v>
      </c>
      <c r="AZ93" s="142">
        <v>1.0752688172043012E-2</v>
      </c>
      <c r="BA93" s="144">
        <v>0.17835240544780989</v>
      </c>
      <c r="BB93" s="128">
        <v>25</v>
      </c>
      <c r="BC93" s="128">
        <v>0</v>
      </c>
      <c r="BD93" s="134">
        <v>25</v>
      </c>
      <c r="BE93" s="142">
        <v>1.7921146953405017E-2</v>
      </c>
      <c r="BF93" s="145">
        <v>0.32617707357452302</v>
      </c>
      <c r="BG93" s="146">
        <v>15</v>
      </c>
      <c r="BH93" s="325">
        <v>1055</v>
      </c>
      <c r="BI93" s="325">
        <v>930</v>
      </c>
      <c r="BJ93" s="325">
        <v>65</v>
      </c>
      <c r="BK93" s="134">
        <v>995</v>
      </c>
      <c r="BL93" s="142">
        <v>0.94312796208530802</v>
      </c>
      <c r="BM93" s="143">
        <v>1.0754564220842415</v>
      </c>
      <c r="BN93" s="325">
        <v>20</v>
      </c>
      <c r="BO93" s="142">
        <v>1.8957345971563982E-2</v>
      </c>
      <c r="BP93" s="144">
        <v>0.31444120770893497</v>
      </c>
      <c r="BQ93" s="325">
        <v>10</v>
      </c>
      <c r="BR93" s="325">
        <v>0</v>
      </c>
      <c r="BS93" s="134">
        <v>10</v>
      </c>
      <c r="BT93" s="142">
        <v>9.4786729857819912E-3</v>
      </c>
      <c r="BU93" s="145">
        <v>0.17251830052567191</v>
      </c>
      <c r="BV93" s="325">
        <v>20</v>
      </c>
      <c r="BW93" s="147" t="s">
        <v>7</v>
      </c>
      <c r="BX93" s="147" t="s">
        <v>7</v>
      </c>
      <c r="BY93" s="148" t="s">
        <v>7</v>
      </c>
      <c r="BZ93" s="278"/>
    </row>
    <row r="94" spans="1:79" ht="16.5" thickBot="1" x14ac:dyDescent="0.3">
      <c r="A94" s="206" t="s">
        <v>169</v>
      </c>
      <c r="B94" s="316">
        <v>5410124</v>
      </c>
      <c r="C94" s="149">
        <v>5410124</v>
      </c>
      <c r="D94" s="317">
        <v>1</v>
      </c>
      <c r="E94" s="150"/>
      <c r="F94" s="149"/>
      <c r="G94" s="151"/>
      <c r="H94" s="151"/>
      <c r="I94" s="152"/>
      <c r="J94" s="412" t="s">
        <v>124</v>
      </c>
      <c r="K94" s="318">
        <v>1.1399999999999999</v>
      </c>
      <c r="L94" s="319">
        <v>113.99999999999999</v>
      </c>
      <c r="M94" s="154">
        <v>1.1399999999999999</v>
      </c>
      <c r="N94" s="155">
        <v>113.99999999999999</v>
      </c>
      <c r="O94" s="318">
        <v>3428</v>
      </c>
      <c r="P94" s="151">
        <v>3050</v>
      </c>
      <c r="Q94" s="151">
        <v>3050</v>
      </c>
      <c r="R94" s="151">
        <v>2792</v>
      </c>
      <c r="S94" s="156">
        <v>2646</v>
      </c>
      <c r="T94" s="320">
        <v>378</v>
      </c>
      <c r="U94" s="321">
        <v>0.12393442622950819</v>
      </c>
      <c r="V94" s="318">
        <v>3010.5</v>
      </c>
      <c r="W94" s="157">
        <v>404</v>
      </c>
      <c r="X94" s="158">
        <v>0.15268329554043839</v>
      </c>
      <c r="Y94" s="159">
        <v>2667</v>
      </c>
      <c r="Z94" s="318">
        <v>2191</v>
      </c>
      <c r="AA94" s="317">
        <v>1</v>
      </c>
      <c r="AB94" s="160">
        <v>1927</v>
      </c>
      <c r="AC94" s="151">
        <v>1927</v>
      </c>
      <c r="AD94" s="156">
        <v>1437</v>
      </c>
      <c r="AE94" s="320">
        <v>264</v>
      </c>
      <c r="AF94" s="321">
        <v>0.13700051894135962</v>
      </c>
      <c r="AG94" s="151">
        <v>490</v>
      </c>
      <c r="AH94" s="161">
        <v>0.34098816979819069</v>
      </c>
      <c r="AI94" s="318">
        <v>1950</v>
      </c>
      <c r="AJ94" s="151">
        <v>1697</v>
      </c>
      <c r="AK94" s="151">
        <v>1697</v>
      </c>
      <c r="AL94" s="156">
        <v>1288</v>
      </c>
      <c r="AM94" s="320">
        <v>253</v>
      </c>
      <c r="AN94" s="321">
        <v>0.14908662345315263</v>
      </c>
      <c r="AO94" s="322">
        <v>17.10526315789474</v>
      </c>
      <c r="AP94" s="157">
        <v>409</v>
      </c>
      <c r="AQ94" s="162">
        <v>0.31754658385093165</v>
      </c>
      <c r="AR94" s="163">
        <v>14.885964912280704</v>
      </c>
      <c r="AS94" s="151">
        <v>1380</v>
      </c>
      <c r="AT94" s="164">
        <v>975</v>
      </c>
      <c r="AU94" s="151">
        <v>100</v>
      </c>
      <c r="AV94" s="157">
        <v>1075</v>
      </c>
      <c r="AW94" s="165">
        <v>0.77898550724637683</v>
      </c>
      <c r="AX94" s="166">
        <v>0.88828345691959099</v>
      </c>
      <c r="AY94" s="164">
        <v>170</v>
      </c>
      <c r="AZ94" s="165">
        <v>0.12318840579710146</v>
      </c>
      <c r="BA94" s="167">
        <v>2.0432982102390396</v>
      </c>
      <c r="BB94" s="151">
        <v>100</v>
      </c>
      <c r="BC94" s="151">
        <v>10</v>
      </c>
      <c r="BD94" s="157">
        <v>110</v>
      </c>
      <c r="BE94" s="165">
        <v>7.9710144927536225E-2</v>
      </c>
      <c r="BF94" s="168">
        <v>1.4507788968119002</v>
      </c>
      <c r="BG94" s="169">
        <v>25</v>
      </c>
      <c r="BH94" s="318">
        <v>1315</v>
      </c>
      <c r="BI94" s="318">
        <v>1055</v>
      </c>
      <c r="BJ94" s="318">
        <v>90</v>
      </c>
      <c r="BK94" s="157">
        <v>1145</v>
      </c>
      <c r="BL94" s="165">
        <v>0.87072243346007605</v>
      </c>
      <c r="BM94" s="166">
        <v>0.99289181379690217</v>
      </c>
      <c r="BN94" s="318">
        <v>90</v>
      </c>
      <c r="BO94" s="165">
        <v>6.8441064638783272E-2</v>
      </c>
      <c r="BP94" s="167">
        <v>1.1352164514054515</v>
      </c>
      <c r="BQ94" s="318">
        <v>75</v>
      </c>
      <c r="BR94" s="318">
        <v>10</v>
      </c>
      <c r="BS94" s="157">
        <v>85</v>
      </c>
      <c r="BT94" s="165">
        <v>6.4638783269961975E-2</v>
      </c>
      <c r="BU94" s="168">
        <v>1.1764698554859032</v>
      </c>
      <c r="BV94" s="318">
        <v>0</v>
      </c>
      <c r="BW94" s="170" t="s">
        <v>6</v>
      </c>
      <c r="BX94" s="170" t="s">
        <v>6</v>
      </c>
      <c r="BY94" s="103" t="s">
        <v>5</v>
      </c>
      <c r="BZ94" s="278" t="s">
        <v>342</v>
      </c>
    </row>
    <row r="95" spans="1:79" ht="16.5" thickBot="1" x14ac:dyDescent="0.3">
      <c r="A95" s="204" t="s">
        <v>186</v>
      </c>
      <c r="B95" s="323">
        <v>5410125</v>
      </c>
      <c r="C95" s="126">
        <v>5410125</v>
      </c>
      <c r="D95" s="324">
        <v>1</v>
      </c>
      <c r="E95" s="127"/>
      <c r="F95" s="126"/>
      <c r="G95" s="128"/>
      <c r="H95" s="128"/>
      <c r="I95" s="129"/>
      <c r="J95" s="130" t="s">
        <v>125</v>
      </c>
      <c r="K95" s="325">
        <v>9.7200000000000006</v>
      </c>
      <c r="L95" s="326">
        <v>972.00000000000011</v>
      </c>
      <c r="M95" s="131">
        <v>9.6999999999999993</v>
      </c>
      <c r="N95" s="132">
        <v>969.99999999999989</v>
      </c>
      <c r="O95" s="325">
        <v>7185</v>
      </c>
      <c r="P95" s="128">
        <v>6742</v>
      </c>
      <c r="Q95" s="128">
        <v>6742</v>
      </c>
      <c r="R95" s="128">
        <v>5734</v>
      </c>
      <c r="S95" s="133">
        <v>5670</v>
      </c>
      <c r="T95" s="327">
        <v>443</v>
      </c>
      <c r="U95" s="328">
        <v>6.5707505191337875E-2</v>
      </c>
      <c r="V95" s="325">
        <v>738.9</v>
      </c>
      <c r="W95" s="134">
        <v>1072</v>
      </c>
      <c r="X95" s="135">
        <v>0.1890652557319224</v>
      </c>
      <c r="Y95" s="136">
        <v>694.9</v>
      </c>
      <c r="Z95" s="325">
        <v>2902</v>
      </c>
      <c r="AA95" s="324">
        <v>1</v>
      </c>
      <c r="AB95" s="137">
        <v>2774</v>
      </c>
      <c r="AC95" s="128">
        <v>2774</v>
      </c>
      <c r="AD95" s="133">
        <v>2339</v>
      </c>
      <c r="AE95" s="327">
        <v>128</v>
      </c>
      <c r="AF95" s="328">
        <v>4.6142754145638065E-2</v>
      </c>
      <c r="AG95" s="128">
        <v>435</v>
      </c>
      <c r="AH95" s="138">
        <v>0.18597691321077384</v>
      </c>
      <c r="AI95" s="325">
        <v>2799</v>
      </c>
      <c r="AJ95" s="128">
        <v>2678</v>
      </c>
      <c r="AK95" s="128">
        <v>2678</v>
      </c>
      <c r="AL95" s="133">
        <v>2245</v>
      </c>
      <c r="AM95" s="327">
        <v>121</v>
      </c>
      <c r="AN95" s="328">
        <v>4.5182972367438387E-2</v>
      </c>
      <c r="AO95" s="329">
        <v>2.8796296296296293</v>
      </c>
      <c r="AP95" s="134">
        <v>433</v>
      </c>
      <c r="AQ95" s="139">
        <v>0.19287305122494433</v>
      </c>
      <c r="AR95" s="140">
        <v>2.7608247422680416</v>
      </c>
      <c r="AS95" s="128">
        <v>3460</v>
      </c>
      <c r="AT95" s="141">
        <v>2810</v>
      </c>
      <c r="AU95" s="128">
        <v>295</v>
      </c>
      <c r="AV95" s="134">
        <v>3105</v>
      </c>
      <c r="AW95" s="142">
        <v>0.89739884393063585</v>
      </c>
      <c r="AX95" s="143">
        <v>1.0233111398184582</v>
      </c>
      <c r="AY95" s="141">
        <v>145</v>
      </c>
      <c r="AZ95" s="142">
        <v>4.1907514450867052E-2</v>
      </c>
      <c r="BA95" s="144">
        <v>0.69511045880454225</v>
      </c>
      <c r="BB95" s="128">
        <v>145</v>
      </c>
      <c r="BC95" s="128">
        <v>30</v>
      </c>
      <c r="BD95" s="134">
        <v>175</v>
      </c>
      <c r="BE95" s="142">
        <v>5.0578034682080927E-2</v>
      </c>
      <c r="BF95" s="145">
        <v>0.92055465995815533</v>
      </c>
      <c r="BG95" s="146">
        <v>40</v>
      </c>
      <c r="BH95" s="325">
        <v>2615</v>
      </c>
      <c r="BI95" s="325">
        <v>2185</v>
      </c>
      <c r="BJ95" s="325">
        <v>220</v>
      </c>
      <c r="BK95" s="134">
        <v>2405</v>
      </c>
      <c r="BL95" s="142">
        <v>0.91969407265774383</v>
      </c>
      <c r="BM95" s="143">
        <v>1.0487345689609786</v>
      </c>
      <c r="BN95" s="325">
        <v>85</v>
      </c>
      <c r="BO95" s="142">
        <v>3.2504780114722756E-2</v>
      </c>
      <c r="BP95" s="144">
        <v>0.53914943214720357</v>
      </c>
      <c r="BQ95" s="325">
        <v>75</v>
      </c>
      <c r="BR95" s="325">
        <v>15</v>
      </c>
      <c r="BS95" s="134">
        <v>90</v>
      </c>
      <c r="BT95" s="142">
        <v>3.4416826003824091E-2</v>
      </c>
      <c r="BU95" s="145">
        <v>0.62640966099091955</v>
      </c>
      <c r="BV95" s="325">
        <v>30</v>
      </c>
      <c r="BW95" s="147" t="s">
        <v>7</v>
      </c>
      <c r="BX95" s="147" t="s">
        <v>7</v>
      </c>
      <c r="BY95" s="148" t="s">
        <v>7</v>
      </c>
      <c r="BZ95" s="278" t="s">
        <v>187</v>
      </c>
    </row>
    <row r="96" spans="1:79" ht="16.5" thickBot="1" x14ac:dyDescent="0.3">
      <c r="A96" s="204" t="s">
        <v>406</v>
      </c>
      <c r="B96" s="323">
        <v>5410126.0099999998</v>
      </c>
      <c r="C96" s="126">
        <v>5410126.0099999998</v>
      </c>
      <c r="D96" s="324">
        <v>1</v>
      </c>
      <c r="E96" s="127"/>
      <c r="F96" s="126"/>
      <c r="G96" s="128"/>
      <c r="H96" s="128"/>
      <c r="I96" s="129"/>
      <c r="J96" s="130" t="s">
        <v>126</v>
      </c>
      <c r="K96" s="325">
        <v>3.34</v>
      </c>
      <c r="L96" s="326">
        <v>334</v>
      </c>
      <c r="M96" s="131">
        <v>3.35</v>
      </c>
      <c r="N96" s="132">
        <v>335</v>
      </c>
      <c r="O96" s="325">
        <v>3881</v>
      </c>
      <c r="P96" s="128">
        <v>3865</v>
      </c>
      <c r="Q96" s="128">
        <v>3865</v>
      </c>
      <c r="R96" s="128">
        <v>3751</v>
      </c>
      <c r="S96" s="133">
        <v>3652</v>
      </c>
      <c r="T96" s="327">
        <v>16</v>
      </c>
      <c r="U96" s="328">
        <v>4.1397153945666237E-3</v>
      </c>
      <c r="V96" s="325">
        <v>1162.2</v>
      </c>
      <c r="W96" s="134">
        <v>213</v>
      </c>
      <c r="X96" s="135">
        <v>5.8324205914567363E-2</v>
      </c>
      <c r="Y96" s="136">
        <v>1152.2</v>
      </c>
      <c r="Z96" s="325">
        <v>2030</v>
      </c>
      <c r="AA96" s="324">
        <v>1</v>
      </c>
      <c r="AB96" s="137">
        <v>1787</v>
      </c>
      <c r="AC96" s="128">
        <v>1787</v>
      </c>
      <c r="AD96" s="133">
        <v>1835</v>
      </c>
      <c r="AE96" s="327">
        <v>243</v>
      </c>
      <c r="AF96" s="328">
        <v>0.13598209289311697</v>
      </c>
      <c r="AG96" s="128">
        <v>-48</v>
      </c>
      <c r="AH96" s="138">
        <v>-2.6158038147138966E-2</v>
      </c>
      <c r="AI96" s="325">
        <v>1851</v>
      </c>
      <c r="AJ96" s="128">
        <v>1713</v>
      </c>
      <c r="AK96" s="128">
        <v>1713</v>
      </c>
      <c r="AL96" s="133">
        <v>1680</v>
      </c>
      <c r="AM96" s="327">
        <v>138</v>
      </c>
      <c r="AN96" s="328">
        <v>8.0560420315236428E-2</v>
      </c>
      <c r="AO96" s="329">
        <v>5.5419161676646711</v>
      </c>
      <c r="AP96" s="134">
        <v>33</v>
      </c>
      <c r="AQ96" s="139">
        <v>1.9642857142857142E-2</v>
      </c>
      <c r="AR96" s="140">
        <v>5.1134328358208956</v>
      </c>
      <c r="AS96" s="128">
        <v>1540</v>
      </c>
      <c r="AT96" s="141">
        <v>1215</v>
      </c>
      <c r="AU96" s="128">
        <v>75</v>
      </c>
      <c r="AV96" s="134">
        <v>1290</v>
      </c>
      <c r="AW96" s="142">
        <v>0.83766233766233766</v>
      </c>
      <c r="AX96" s="143">
        <v>0.95519311990833944</v>
      </c>
      <c r="AY96" s="141">
        <v>125</v>
      </c>
      <c r="AZ96" s="142">
        <v>8.1168831168831168E-2</v>
      </c>
      <c r="BA96" s="144">
        <v>1.3463290346303831</v>
      </c>
      <c r="BB96" s="128">
        <v>95</v>
      </c>
      <c r="BC96" s="128">
        <v>20</v>
      </c>
      <c r="BD96" s="134">
        <v>115</v>
      </c>
      <c r="BE96" s="142">
        <v>7.4675324675324672E-2</v>
      </c>
      <c r="BF96" s="145">
        <v>1.3591417409920221</v>
      </c>
      <c r="BG96" s="146">
        <v>15</v>
      </c>
      <c r="BH96" s="325">
        <v>1335</v>
      </c>
      <c r="BI96" s="325">
        <v>1065</v>
      </c>
      <c r="BJ96" s="325">
        <v>115</v>
      </c>
      <c r="BK96" s="134">
        <v>1180</v>
      </c>
      <c r="BL96" s="142">
        <v>0.88389513108614237</v>
      </c>
      <c r="BM96" s="143">
        <v>1.0079127471459712</v>
      </c>
      <c r="BN96" s="325">
        <v>60</v>
      </c>
      <c r="BO96" s="142">
        <v>4.49438202247191E-2</v>
      </c>
      <c r="BP96" s="144">
        <v>0.7454729755796099</v>
      </c>
      <c r="BQ96" s="325">
        <v>65</v>
      </c>
      <c r="BR96" s="325">
        <v>0</v>
      </c>
      <c r="BS96" s="134">
        <v>65</v>
      </c>
      <c r="BT96" s="142">
        <v>4.8689138576779027E-2</v>
      </c>
      <c r="BU96" s="145">
        <v>0.88617546505977152</v>
      </c>
      <c r="BV96" s="325">
        <v>20</v>
      </c>
      <c r="BW96" s="147" t="s">
        <v>7</v>
      </c>
      <c r="BX96" s="147" t="s">
        <v>7</v>
      </c>
      <c r="BY96" s="148" t="s">
        <v>7</v>
      </c>
      <c r="BZ96" s="278"/>
    </row>
    <row r="97" spans="1:78" ht="16.5" thickBot="1" x14ac:dyDescent="0.3">
      <c r="A97" s="204" t="s">
        <v>407</v>
      </c>
      <c r="B97" s="323">
        <v>5410126.0199999996</v>
      </c>
      <c r="C97" s="126">
        <v>5410126.0199999996</v>
      </c>
      <c r="D97" s="324">
        <v>1</v>
      </c>
      <c r="E97" s="127"/>
      <c r="F97" s="126"/>
      <c r="G97" s="128"/>
      <c r="H97" s="128"/>
      <c r="I97" s="129"/>
      <c r="J97" s="130" t="s">
        <v>127</v>
      </c>
      <c r="K97" s="325">
        <v>1.39</v>
      </c>
      <c r="L97" s="326">
        <v>139</v>
      </c>
      <c r="M97" s="131">
        <v>1.38</v>
      </c>
      <c r="N97" s="132">
        <v>138</v>
      </c>
      <c r="O97" s="325">
        <v>4453</v>
      </c>
      <c r="P97" s="128">
        <v>4341</v>
      </c>
      <c r="Q97" s="128">
        <v>4341</v>
      </c>
      <c r="R97" s="128">
        <v>4356</v>
      </c>
      <c r="S97" s="133">
        <v>4275</v>
      </c>
      <c r="T97" s="327">
        <v>112</v>
      </c>
      <c r="U97" s="328">
        <v>2.5800506795669201E-2</v>
      </c>
      <c r="V97" s="325">
        <v>3196.2</v>
      </c>
      <c r="W97" s="134">
        <v>66</v>
      </c>
      <c r="X97" s="135">
        <v>1.5438596491228071E-2</v>
      </c>
      <c r="Y97" s="136">
        <v>3151.8</v>
      </c>
      <c r="Z97" s="325">
        <v>1652</v>
      </c>
      <c r="AA97" s="324">
        <v>1</v>
      </c>
      <c r="AB97" s="137">
        <v>1655</v>
      </c>
      <c r="AC97" s="128">
        <v>1655</v>
      </c>
      <c r="AD97" s="133">
        <v>1587</v>
      </c>
      <c r="AE97" s="327">
        <v>-3</v>
      </c>
      <c r="AF97" s="328">
        <v>-1.8126888217522659E-3</v>
      </c>
      <c r="AG97" s="128">
        <v>68</v>
      </c>
      <c r="AH97" s="138">
        <v>4.2848141146817897E-2</v>
      </c>
      <c r="AI97" s="325">
        <v>1599</v>
      </c>
      <c r="AJ97" s="128">
        <v>1609</v>
      </c>
      <c r="AK97" s="128">
        <v>1609</v>
      </c>
      <c r="AL97" s="133">
        <v>1548</v>
      </c>
      <c r="AM97" s="327">
        <v>-10</v>
      </c>
      <c r="AN97" s="328">
        <v>-6.2150403977625857E-3</v>
      </c>
      <c r="AO97" s="329">
        <v>11.503597122302159</v>
      </c>
      <c r="AP97" s="134">
        <v>61</v>
      </c>
      <c r="AQ97" s="139">
        <v>3.9405684754521962E-2</v>
      </c>
      <c r="AR97" s="140">
        <v>11.659420289855072</v>
      </c>
      <c r="AS97" s="128">
        <v>1850</v>
      </c>
      <c r="AT97" s="141">
        <v>1455</v>
      </c>
      <c r="AU97" s="128">
        <v>220</v>
      </c>
      <c r="AV97" s="134">
        <v>1675</v>
      </c>
      <c r="AW97" s="142">
        <v>0.90540540540540537</v>
      </c>
      <c r="AX97" s="143">
        <v>1.0324410864460765</v>
      </c>
      <c r="AY97" s="141">
        <v>80</v>
      </c>
      <c r="AZ97" s="142">
        <v>4.3243243243243246E-2</v>
      </c>
      <c r="BA97" s="144">
        <v>0.71726589001713814</v>
      </c>
      <c r="BB97" s="128">
        <v>70</v>
      </c>
      <c r="BC97" s="128">
        <v>0</v>
      </c>
      <c r="BD97" s="134">
        <v>70</v>
      </c>
      <c r="BE97" s="142">
        <v>3.783783783783784E-2</v>
      </c>
      <c r="BF97" s="145">
        <v>0.68867440507139832</v>
      </c>
      <c r="BG97" s="146">
        <v>25</v>
      </c>
      <c r="BH97" s="325">
        <v>1675</v>
      </c>
      <c r="BI97" s="325">
        <v>1350</v>
      </c>
      <c r="BJ97" s="325">
        <v>150</v>
      </c>
      <c r="BK97" s="134">
        <v>1500</v>
      </c>
      <c r="BL97" s="142">
        <v>0.89552238805970152</v>
      </c>
      <c r="BM97" s="143">
        <v>1.0211714020540388</v>
      </c>
      <c r="BN97" s="325">
        <v>95</v>
      </c>
      <c r="BO97" s="142">
        <v>5.6716417910447764E-2</v>
      </c>
      <c r="BP97" s="144">
        <v>0.94074238933217935</v>
      </c>
      <c r="BQ97" s="325">
        <v>45</v>
      </c>
      <c r="BR97" s="325">
        <v>20</v>
      </c>
      <c r="BS97" s="134">
        <v>65</v>
      </c>
      <c r="BT97" s="142">
        <v>3.880597014925373E-2</v>
      </c>
      <c r="BU97" s="145">
        <v>0.7062950721521164</v>
      </c>
      <c r="BV97" s="325">
        <v>25</v>
      </c>
      <c r="BW97" s="147" t="s">
        <v>7</v>
      </c>
      <c r="BX97" s="147" t="s">
        <v>7</v>
      </c>
      <c r="BY97" s="148" t="s">
        <v>7</v>
      </c>
      <c r="BZ97" s="278"/>
    </row>
    <row r="98" spans="1:78" ht="16.5" thickBot="1" x14ac:dyDescent="0.3">
      <c r="A98" s="204" t="s">
        <v>170</v>
      </c>
      <c r="B98" s="323">
        <v>5410126.0499999998</v>
      </c>
      <c r="C98" s="126">
        <v>5410126.0499999998</v>
      </c>
      <c r="D98" s="324">
        <v>1</v>
      </c>
      <c r="E98" s="127"/>
      <c r="F98" s="126"/>
      <c r="G98" s="128"/>
      <c r="H98" s="128"/>
      <c r="I98" s="129"/>
      <c r="J98" s="130" t="s">
        <v>128</v>
      </c>
      <c r="K98" s="325">
        <v>5.34</v>
      </c>
      <c r="L98" s="326">
        <v>534</v>
      </c>
      <c r="M98" s="131">
        <v>5.34</v>
      </c>
      <c r="N98" s="132">
        <v>534</v>
      </c>
      <c r="O98" s="325">
        <v>1735</v>
      </c>
      <c r="P98" s="128">
        <v>1682</v>
      </c>
      <c r="Q98" s="128">
        <v>1682</v>
      </c>
      <c r="R98" s="128">
        <v>1402</v>
      </c>
      <c r="S98" s="133">
        <v>779</v>
      </c>
      <c r="T98" s="327">
        <v>53</v>
      </c>
      <c r="U98" s="328">
        <v>3.151010701545779E-2</v>
      </c>
      <c r="V98" s="325">
        <v>324.7</v>
      </c>
      <c r="W98" s="134">
        <v>903</v>
      </c>
      <c r="X98" s="135">
        <v>1.1591784338896021</v>
      </c>
      <c r="Y98" s="136">
        <v>314.8</v>
      </c>
      <c r="Z98" s="325">
        <v>825</v>
      </c>
      <c r="AA98" s="324">
        <v>1</v>
      </c>
      <c r="AB98" s="137">
        <v>811</v>
      </c>
      <c r="AC98" s="128">
        <v>811</v>
      </c>
      <c r="AD98" s="133">
        <v>284</v>
      </c>
      <c r="AE98" s="327">
        <v>14</v>
      </c>
      <c r="AF98" s="328">
        <v>1.7262638717632551E-2</v>
      </c>
      <c r="AG98" s="128">
        <v>527</v>
      </c>
      <c r="AH98" s="138">
        <v>1.8556338028169015</v>
      </c>
      <c r="AI98" s="325">
        <v>798</v>
      </c>
      <c r="AJ98" s="128">
        <v>786</v>
      </c>
      <c r="AK98" s="128">
        <v>786</v>
      </c>
      <c r="AL98" s="133">
        <v>272</v>
      </c>
      <c r="AM98" s="327">
        <v>12</v>
      </c>
      <c r="AN98" s="328">
        <v>1.5267175572519083E-2</v>
      </c>
      <c r="AO98" s="329">
        <v>1.4943820224719102</v>
      </c>
      <c r="AP98" s="134">
        <v>514</v>
      </c>
      <c r="AQ98" s="139">
        <v>1.8897058823529411</v>
      </c>
      <c r="AR98" s="140">
        <v>1.4719101123595506</v>
      </c>
      <c r="AS98" s="128">
        <v>700</v>
      </c>
      <c r="AT98" s="141">
        <v>565</v>
      </c>
      <c r="AU98" s="128">
        <v>55</v>
      </c>
      <c r="AV98" s="134">
        <v>620</v>
      </c>
      <c r="AW98" s="142">
        <v>0.88571428571428568</v>
      </c>
      <c r="AX98" s="143">
        <v>1.0099871438410659</v>
      </c>
      <c r="AY98" s="141">
        <v>25</v>
      </c>
      <c r="AZ98" s="142">
        <v>3.5714285714285712E-2</v>
      </c>
      <c r="BA98" s="144">
        <v>0.59238477523736854</v>
      </c>
      <c r="BB98" s="128">
        <v>45</v>
      </c>
      <c r="BC98" s="128">
        <v>10</v>
      </c>
      <c r="BD98" s="134">
        <v>55</v>
      </c>
      <c r="BE98" s="142">
        <v>7.857142857142857E-2</v>
      </c>
      <c r="BF98" s="145">
        <v>1.4300534840003016</v>
      </c>
      <c r="BG98" s="146">
        <v>0</v>
      </c>
      <c r="BH98" s="325">
        <v>545</v>
      </c>
      <c r="BI98" s="325">
        <v>445</v>
      </c>
      <c r="BJ98" s="325">
        <v>40</v>
      </c>
      <c r="BK98" s="134">
        <v>485</v>
      </c>
      <c r="BL98" s="142">
        <v>0.88990825688073394</v>
      </c>
      <c r="BM98" s="143">
        <v>1.014769562989174</v>
      </c>
      <c r="BN98" s="325">
        <v>35</v>
      </c>
      <c r="BO98" s="142">
        <v>6.4220183486238536E-2</v>
      </c>
      <c r="BP98" s="144">
        <v>1.0652056508855434</v>
      </c>
      <c r="BQ98" s="325">
        <v>0</v>
      </c>
      <c r="BR98" s="325">
        <v>0</v>
      </c>
      <c r="BS98" s="134">
        <v>0</v>
      </c>
      <c r="BT98" s="142">
        <v>0</v>
      </c>
      <c r="BU98" s="145">
        <v>0</v>
      </c>
      <c r="BV98" s="325">
        <v>10</v>
      </c>
      <c r="BW98" s="147" t="s">
        <v>7</v>
      </c>
      <c r="BX98" s="147" t="s">
        <v>7</v>
      </c>
      <c r="BY98" s="13" t="s">
        <v>3</v>
      </c>
      <c r="BZ98" s="278"/>
    </row>
    <row r="99" spans="1:78" ht="16.5" thickBot="1" x14ac:dyDescent="0.3">
      <c r="A99" s="204" t="s">
        <v>408</v>
      </c>
      <c r="B99" s="323">
        <v>5410126.0800000001</v>
      </c>
      <c r="C99" s="126">
        <v>5410126.0800000001</v>
      </c>
      <c r="D99" s="324">
        <v>1</v>
      </c>
      <c r="E99" s="127"/>
      <c r="F99" s="126"/>
      <c r="G99" s="128"/>
      <c r="H99" s="128"/>
      <c r="I99" s="129"/>
      <c r="J99" s="130" t="s">
        <v>131</v>
      </c>
      <c r="K99" s="325">
        <v>1.22</v>
      </c>
      <c r="L99" s="326">
        <v>122</v>
      </c>
      <c r="M99" s="131">
        <v>1.22</v>
      </c>
      <c r="N99" s="132">
        <v>122</v>
      </c>
      <c r="O99" s="325">
        <v>4540</v>
      </c>
      <c r="P99" s="128">
        <v>4492</v>
      </c>
      <c r="Q99" s="128">
        <v>4492</v>
      </c>
      <c r="R99" s="128">
        <v>4695</v>
      </c>
      <c r="S99" s="133">
        <v>4700</v>
      </c>
      <c r="T99" s="327">
        <v>48</v>
      </c>
      <c r="U99" s="328">
        <v>1.068566340160285E-2</v>
      </c>
      <c r="V99" s="325">
        <v>3718.3</v>
      </c>
      <c r="W99" s="134">
        <v>-208</v>
      </c>
      <c r="X99" s="135">
        <v>-4.425531914893617E-2</v>
      </c>
      <c r="Y99" s="136">
        <v>3686.2</v>
      </c>
      <c r="Z99" s="325">
        <v>1585</v>
      </c>
      <c r="AA99" s="324">
        <v>1</v>
      </c>
      <c r="AB99" s="137">
        <v>1580</v>
      </c>
      <c r="AC99" s="128">
        <v>1580</v>
      </c>
      <c r="AD99" s="133">
        <v>1533</v>
      </c>
      <c r="AE99" s="327">
        <v>5</v>
      </c>
      <c r="AF99" s="328">
        <v>3.1645569620253164E-3</v>
      </c>
      <c r="AG99" s="128">
        <v>47</v>
      </c>
      <c r="AH99" s="138">
        <v>3.0658838878016959E-2</v>
      </c>
      <c r="AI99" s="325">
        <v>1558</v>
      </c>
      <c r="AJ99" s="128">
        <v>1563</v>
      </c>
      <c r="AK99" s="128">
        <v>1563</v>
      </c>
      <c r="AL99" s="133">
        <v>1514</v>
      </c>
      <c r="AM99" s="327">
        <v>-5</v>
      </c>
      <c r="AN99" s="328">
        <v>-3.1989763275751758E-3</v>
      </c>
      <c r="AO99" s="329">
        <v>12.770491803278688</v>
      </c>
      <c r="AP99" s="134">
        <v>49</v>
      </c>
      <c r="AQ99" s="139">
        <v>3.2364597093791282E-2</v>
      </c>
      <c r="AR99" s="140">
        <v>12.811475409836065</v>
      </c>
      <c r="AS99" s="128">
        <v>2355</v>
      </c>
      <c r="AT99" s="141">
        <v>1900</v>
      </c>
      <c r="AU99" s="128">
        <v>200</v>
      </c>
      <c r="AV99" s="134">
        <v>2100</v>
      </c>
      <c r="AW99" s="142">
        <v>0.89171974522292996</v>
      </c>
      <c r="AX99" s="143">
        <v>1.0168352177565694</v>
      </c>
      <c r="AY99" s="141">
        <v>140</v>
      </c>
      <c r="AZ99" s="142">
        <v>5.9447983014861996E-2</v>
      </c>
      <c r="BA99" s="144">
        <v>0.98605024158406995</v>
      </c>
      <c r="BB99" s="128">
        <v>70</v>
      </c>
      <c r="BC99" s="128">
        <v>10</v>
      </c>
      <c r="BD99" s="134">
        <v>80</v>
      </c>
      <c r="BE99" s="142">
        <v>3.3970276008492568E-2</v>
      </c>
      <c r="BF99" s="145">
        <v>0.61828214710686658</v>
      </c>
      <c r="BG99" s="146">
        <v>25</v>
      </c>
      <c r="BH99" s="325">
        <v>1845</v>
      </c>
      <c r="BI99" s="325">
        <v>1475</v>
      </c>
      <c r="BJ99" s="325">
        <v>205</v>
      </c>
      <c r="BK99" s="134">
        <v>1680</v>
      </c>
      <c r="BL99" s="142">
        <v>0.91056910569105687</v>
      </c>
      <c r="BM99" s="143">
        <v>1.0383292955302854</v>
      </c>
      <c r="BN99" s="325">
        <v>80</v>
      </c>
      <c r="BO99" s="142">
        <v>4.3360433604336043E-2</v>
      </c>
      <c r="BP99" s="144">
        <v>0.71920970001718454</v>
      </c>
      <c r="BQ99" s="325">
        <v>55</v>
      </c>
      <c r="BR99" s="325">
        <v>0</v>
      </c>
      <c r="BS99" s="134">
        <v>55</v>
      </c>
      <c r="BT99" s="142">
        <v>2.9810298102981029E-2</v>
      </c>
      <c r="BU99" s="145">
        <v>0.54256771750688948</v>
      </c>
      <c r="BV99" s="325">
        <v>25</v>
      </c>
      <c r="BW99" s="147" t="s">
        <v>7</v>
      </c>
      <c r="BX99" s="147" t="s">
        <v>7</v>
      </c>
      <c r="BY99" s="148" t="s">
        <v>7</v>
      </c>
      <c r="BZ99" s="278"/>
    </row>
    <row r="100" spans="1:78" ht="16.5" thickBot="1" x14ac:dyDescent="0.3">
      <c r="A100" s="204" t="s">
        <v>409</v>
      </c>
      <c r="B100" s="323">
        <v>5410126.0899999999</v>
      </c>
      <c r="C100" s="126">
        <v>5410126.0899999999</v>
      </c>
      <c r="D100" s="324">
        <v>1</v>
      </c>
      <c r="E100" s="127"/>
      <c r="F100" s="126"/>
      <c r="G100" s="128"/>
      <c r="H100" s="128"/>
      <c r="I100" s="129"/>
      <c r="J100" s="130" t="s">
        <v>132</v>
      </c>
      <c r="K100" s="325">
        <v>0.85</v>
      </c>
      <c r="L100" s="326">
        <v>85</v>
      </c>
      <c r="M100" s="131">
        <v>0.85</v>
      </c>
      <c r="N100" s="132">
        <v>85</v>
      </c>
      <c r="O100" s="325">
        <v>3319</v>
      </c>
      <c r="P100" s="128">
        <v>3075</v>
      </c>
      <c r="Q100" s="128">
        <v>3075</v>
      </c>
      <c r="R100" s="128">
        <v>3245</v>
      </c>
      <c r="S100" s="133">
        <v>3295</v>
      </c>
      <c r="T100" s="327">
        <v>244</v>
      </c>
      <c r="U100" s="328">
        <v>7.9349593495934956E-2</v>
      </c>
      <c r="V100" s="325">
        <v>3907.5</v>
      </c>
      <c r="W100" s="134">
        <v>-220</v>
      </c>
      <c r="X100" s="135">
        <v>-6.6767830045523516E-2</v>
      </c>
      <c r="Y100" s="136">
        <v>3619.8</v>
      </c>
      <c r="Z100" s="325">
        <v>1220</v>
      </c>
      <c r="AA100" s="324">
        <v>1</v>
      </c>
      <c r="AB100" s="137">
        <v>1113</v>
      </c>
      <c r="AC100" s="128">
        <v>1113</v>
      </c>
      <c r="AD100" s="133">
        <v>1111</v>
      </c>
      <c r="AE100" s="327">
        <v>107</v>
      </c>
      <c r="AF100" s="328">
        <v>9.6136567834681039E-2</v>
      </c>
      <c r="AG100" s="128">
        <v>2</v>
      </c>
      <c r="AH100" s="138">
        <v>1.8001800180018001E-3</v>
      </c>
      <c r="AI100" s="325">
        <v>1192</v>
      </c>
      <c r="AJ100" s="128">
        <v>1094</v>
      </c>
      <c r="AK100" s="128">
        <v>1094</v>
      </c>
      <c r="AL100" s="133">
        <v>1091</v>
      </c>
      <c r="AM100" s="327">
        <v>98</v>
      </c>
      <c r="AN100" s="328">
        <v>8.957952468007313E-2</v>
      </c>
      <c r="AO100" s="329">
        <v>14.023529411764706</v>
      </c>
      <c r="AP100" s="134">
        <v>3</v>
      </c>
      <c r="AQ100" s="139">
        <v>2.7497708524289641E-3</v>
      </c>
      <c r="AR100" s="140">
        <v>12.870588235294118</v>
      </c>
      <c r="AS100" s="128">
        <v>1420</v>
      </c>
      <c r="AT100" s="141">
        <v>1145</v>
      </c>
      <c r="AU100" s="128">
        <v>160</v>
      </c>
      <c r="AV100" s="134">
        <v>1305</v>
      </c>
      <c r="AW100" s="142">
        <v>0.91901408450704225</v>
      </c>
      <c r="AX100" s="143">
        <v>1.0479591729882027</v>
      </c>
      <c r="AY100" s="141">
        <v>55</v>
      </c>
      <c r="AZ100" s="142">
        <v>3.873239436619718E-2</v>
      </c>
      <c r="BA100" s="144">
        <v>0.64244546046869544</v>
      </c>
      <c r="BB100" s="128">
        <v>45</v>
      </c>
      <c r="BC100" s="128">
        <v>15</v>
      </c>
      <c r="BD100" s="134">
        <v>60</v>
      </c>
      <c r="BE100" s="142">
        <v>4.2253521126760563E-2</v>
      </c>
      <c r="BF100" s="145">
        <v>0.76904284670950918</v>
      </c>
      <c r="BG100" s="146">
        <v>0</v>
      </c>
      <c r="BH100" s="325">
        <v>1370</v>
      </c>
      <c r="BI100" s="325">
        <v>1115</v>
      </c>
      <c r="BJ100" s="325">
        <v>125</v>
      </c>
      <c r="BK100" s="134">
        <v>1240</v>
      </c>
      <c r="BL100" s="142">
        <v>0.9051094890510949</v>
      </c>
      <c r="BM100" s="143">
        <v>1.0321036506405052</v>
      </c>
      <c r="BN100" s="325">
        <v>55</v>
      </c>
      <c r="BO100" s="142">
        <v>4.0145985401459854E-2</v>
      </c>
      <c r="BP100" s="144">
        <v>0.66589237508434129</v>
      </c>
      <c r="BQ100" s="325">
        <v>45</v>
      </c>
      <c r="BR100" s="325">
        <v>0</v>
      </c>
      <c r="BS100" s="134">
        <v>45</v>
      </c>
      <c r="BT100" s="142">
        <v>3.2846715328467155E-2</v>
      </c>
      <c r="BU100" s="145">
        <v>0.59783257791651634</v>
      </c>
      <c r="BV100" s="325">
        <v>30</v>
      </c>
      <c r="BW100" s="147" t="s">
        <v>7</v>
      </c>
      <c r="BX100" s="147" t="s">
        <v>7</v>
      </c>
      <c r="BY100" s="148" t="s">
        <v>7</v>
      </c>
      <c r="BZ100" s="278"/>
    </row>
    <row r="101" spans="1:78" ht="16.5" thickBot="1" x14ac:dyDescent="0.3">
      <c r="A101" s="204" t="s">
        <v>410</v>
      </c>
      <c r="B101" s="323">
        <v>5410126.0999999996</v>
      </c>
      <c r="C101" s="126">
        <v>5410126.0599999996</v>
      </c>
      <c r="D101" s="324">
        <v>0.43435578000000002</v>
      </c>
      <c r="E101" s="127"/>
      <c r="F101" s="126"/>
      <c r="G101" s="128"/>
      <c r="H101" s="128"/>
      <c r="I101" s="129"/>
      <c r="J101" s="130" t="s">
        <v>129</v>
      </c>
      <c r="K101" s="325">
        <v>0.95</v>
      </c>
      <c r="L101" s="326">
        <v>95</v>
      </c>
      <c r="M101" s="131">
        <v>4.58</v>
      </c>
      <c r="N101" s="132">
        <v>458</v>
      </c>
      <c r="O101" s="325">
        <v>3419</v>
      </c>
      <c r="P101" s="128">
        <v>7830</v>
      </c>
      <c r="Q101" s="128">
        <v>3401.0057574000002</v>
      </c>
      <c r="R101" s="128">
        <v>7685</v>
      </c>
      <c r="S101" s="133">
        <v>7681</v>
      </c>
      <c r="T101" s="327">
        <v>17.994242599999779</v>
      </c>
      <c r="U101" s="328">
        <v>5.2908591997668395E-3</v>
      </c>
      <c r="V101" s="325">
        <v>3605.4</v>
      </c>
      <c r="W101" s="134">
        <v>149</v>
      </c>
      <c r="X101" s="135">
        <v>1.9398515818252832E-2</v>
      </c>
      <c r="Y101" s="136">
        <v>1709</v>
      </c>
      <c r="Z101" s="325">
        <v>1060</v>
      </c>
      <c r="AA101" s="324">
        <v>0.44351543999999998</v>
      </c>
      <c r="AB101" s="137">
        <v>2390</v>
      </c>
      <c r="AC101" s="128">
        <v>1060.0019015999999</v>
      </c>
      <c r="AD101" s="133">
        <v>2257</v>
      </c>
      <c r="AE101" s="327">
        <v>-1.9015999998828192E-3</v>
      </c>
      <c r="AF101" s="328">
        <v>-1.7939590457455642E-6</v>
      </c>
      <c r="AG101" s="128">
        <v>133</v>
      </c>
      <c r="AH101" s="138">
        <v>5.8927780239255649E-2</v>
      </c>
      <c r="AI101" s="325">
        <v>1047</v>
      </c>
      <c r="AJ101" s="128">
        <v>2365</v>
      </c>
      <c r="AK101" s="128">
        <v>1048.9140155999999</v>
      </c>
      <c r="AL101" s="133">
        <v>2219</v>
      </c>
      <c r="AM101" s="327">
        <v>-1318</v>
      </c>
      <c r="AN101" s="328">
        <v>-1.256537695557512</v>
      </c>
      <c r="AO101" s="329">
        <v>11.021052631578947</v>
      </c>
      <c r="AP101" s="134">
        <v>146</v>
      </c>
      <c r="AQ101" s="139">
        <v>6.5795403334835509E-2</v>
      </c>
      <c r="AR101" s="140">
        <v>5.1637554585152836</v>
      </c>
      <c r="AS101" s="128">
        <v>3920</v>
      </c>
      <c r="AT101" s="141">
        <v>3340</v>
      </c>
      <c r="AU101" s="128">
        <v>330</v>
      </c>
      <c r="AV101" s="134">
        <v>3670</v>
      </c>
      <c r="AW101" s="142">
        <v>0.93622448979591832</v>
      </c>
      <c r="AX101" s="143">
        <v>1.0675843369518179</v>
      </c>
      <c r="AY101" s="141">
        <v>135</v>
      </c>
      <c r="AZ101" s="142">
        <v>3.4438775510204078E-2</v>
      </c>
      <c r="BA101" s="144">
        <v>0.57122817612174814</v>
      </c>
      <c r="BB101" s="128">
        <v>85</v>
      </c>
      <c r="BC101" s="128">
        <v>25</v>
      </c>
      <c r="BD101" s="134">
        <v>110</v>
      </c>
      <c r="BE101" s="142">
        <v>2.8061224489795918E-2</v>
      </c>
      <c r="BF101" s="145">
        <v>0.5107333871429649</v>
      </c>
      <c r="BG101" s="146">
        <v>0</v>
      </c>
      <c r="BH101" s="325">
        <v>1145</v>
      </c>
      <c r="BI101" s="325">
        <v>1015</v>
      </c>
      <c r="BJ101" s="325">
        <v>70</v>
      </c>
      <c r="BK101" s="134">
        <v>1085</v>
      </c>
      <c r="BL101" s="142">
        <v>0.94759825327510916</v>
      </c>
      <c r="BM101" s="143">
        <v>1.0805539311836732</v>
      </c>
      <c r="BN101" s="325">
        <v>25</v>
      </c>
      <c r="BO101" s="142">
        <v>2.1834061135371178E-2</v>
      </c>
      <c r="BP101" s="144">
        <v>0.36215663114948293</v>
      </c>
      <c r="BQ101" s="325">
        <v>10</v>
      </c>
      <c r="BR101" s="325">
        <v>0</v>
      </c>
      <c r="BS101" s="134">
        <v>10</v>
      </c>
      <c r="BT101" s="142">
        <v>8.7336244541484712E-3</v>
      </c>
      <c r="BU101" s="145">
        <v>0.15895791009133958</v>
      </c>
      <c r="BV101" s="325">
        <v>15</v>
      </c>
      <c r="BW101" s="147" t="s">
        <v>7</v>
      </c>
      <c r="BX101" s="147" t="s">
        <v>7</v>
      </c>
      <c r="BY101" s="148" t="s">
        <v>7</v>
      </c>
      <c r="BZ101" s="278" t="s">
        <v>331</v>
      </c>
    </row>
    <row r="102" spans="1:78" ht="16.5" thickBot="1" x14ac:dyDescent="0.3">
      <c r="A102" s="204" t="s">
        <v>411</v>
      </c>
      <c r="B102" s="323">
        <v>5410126.1100000003</v>
      </c>
      <c r="C102" s="126"/>
      <c r="D102" s="324">
        <v>0.56564422000000003</v>
      </c>
      <c r="E102" s="127"/>
      <c r="F102" s="126"/>
      <c r="G102" s="128"/>
      <c r="H102" s="128"/>
      <c r="I102" s="129"/>
      <c r="J102" s="130"/>
      <c r="K102" s="325">
        <v>3.61</v>
      </c>
      <c r="L102" s="326">
        <v>361</v>
      </c>
      <c r="M102" s="131"/>
      <c r="N102" s="132"/>
      <c r="O102" s="325">
        <v>4347</v>
      </c>
      <c r="P102" s="128"/>
      <c r="Q102" s="128">
        <v>4428.9942426000007</v>
      </c>
      <c r="R102" s="128"/>
      <c r="S102" s="133"/>
      <c r="T102" s="327">
        <v>-81.994242600000689</v>
      </c>
      <c r="U102" s="328">
        <v>-1.8513061455656062E-2</v>
      </c>
      <c r="V102" s="325">
        <v>1203.2</v>
      </c>
      <c r="W102" s="134"/>
      <c r="X102" s="135"/>
      <c r="Y102" s="136"/>
      <c r="Z102" s="325">
        <v>1375</v>
      </c>
      <c r="AA102" s="324">
        <v>0.55648456000000002</v>
      </c>
      <c r="AB102" s="137"/>
      <c r="AC102" s="128">
        <v>1329.9980984000001</v>
      </c>
      <c r="AD102" s="133"/>
      <c r="AE102" s="327">
        <v>45.001901599999883</v>
      </c>
      <c r="AF102" s="328">
        <v>3.383606461854162E-2</v>
      </c>
      <c r="AG102" s="128"/>
      <c r="AH102" s="138"/>
      <c r="AI102" s="325">
        <v>1364</v>
      </c>
      <c r="AJ102" s="128"/>
      <c r="AK102" s="128">
        <v>1316.0859844000001</v>
      </c>
      <c r="AL102" s="133"/>
      <c r="AM102" s="327"/>
      <c r="AN102" s="328">
        <v>0</v>
      </c>
      <c r="AO102" s="329"/>
      <c r="AP102" s="134"/>
      <c r="AQ102" s="139"/>
      <c r="AR102" s="140"/>
      <c r="AS102" s="128"/>
      <c r="AT102" s="141"/>
      <c r="AU102" s="128"/>
      <c r="AV102" s="134"/>
      <c r="AW102" s="142"/>
      <c r="AX102" s="143"/>
      <c r="AY102" s="141"/>
      <c r="AZ102" s="142"/>
      <c r="BA102" s="144"/>
      <c r="BB102" s="128"/>
      <c r="BC102" s="128"/>
      <c r="BD102" s="134"/>
      <c r="BE102" s="142"/>
      <c r="BF102" s="145"/>
      <c r="BG102" s="146"/>
      <c r="BH102" s="325">
        <v>1645</v>
      </c>
      <c r="BI102" s="325">
        <v>1470</v>
      </c>
      <c r="BJ102" s="325">
        <v>90</v>
      </c>
      <c r="BK102" s="134">
        <v>1560</v>
      </c>
      <c r="BL102" s="142">
        <v>0.94832826747720367</v>
      </c>
      <c r="BM102" s="143">
        <v>1.0813863722663437</v>
      </c>
      <c r="BN102" s="325">
        <v>10</v>
      </c>
      <c r="BO102" s="142">
        <v>6.0790273556231003E-3</v>
      </c>
      <c r="BP102" s="144">
        <v>0.10083145110423294</v>
      </c>
      <c r="BQ102" s="325">
        <v>30</v>
      </c>
      <c r="BR102" s="325">
        <v>0</v>
      </c>
      <c r="BS102" s="134">
        <v>30</v>
      </c>
      <c r="BT102" s="142">
        <v>1.82370820668693E-2</v>
      </c>
      <c r="BU102" s="145">
        <v>0.33192730769832918</v>
      </c>
      <c r="BV102" s="325">
        <v>30</v>
      </c>
      <c r="BW102" s="147" t="s">
        <v>7</v>
      </c>
      <c r="BX102" s="147"/>
      <c r="BY102" s="148"/>
      <c r="BZ102" s="278"/>
    </row>
    <row r="103" spans="1:78" ht="16.5" thickBot="1" x14ac:dyDescent="0.3">
      <c r="A103" s="204" t="s">
        <v>412</v>
      </c>
      <c r="B103" s="323">
        <v>5410126.1200000001</v>
      </c>
      <c r="C103" s="126">
        <v>5410126.0700000003</v>
      </c>
      <c r="D103" s="324">
        <v>0.40692013999999999</v>
      </c>
      <c r="E103" s="127"/>
      <c r="F103" s="126"/>
      <c r="G103" s="128"/>
      <c r="H103" s="128"/>
      <c r="I103" s="129"/>
      <c r="J103" s="130" t="s">
        <v>130</v>
      </c>
      <c r="K103" s="325">
        <v>4.8600000000000003</v>
      </c>
      <c r="L103" s="326">
        <v>486.00000000000006</v>
      </c>
      <c r="M103" s="131">
        <v>6.86</v>
      </c>
      <c r="N103" s="132">
        <v>686</v>
      </c>
      <c r="O103" s="325">
        <v>3369</v>
      </c>
      <c r="P103" s="128">
        <v>8498</v>
      </c>
      <c r="Q103" s="128">
        <v>3458.0073497200001</v>
      </c>
      <c r="R103" s="128">
        <v>8205</v>
      </c>
      <c r="S103" s="133">
        <v>6636</v>
      </c>
      <c r="T103" s="327">
        <v>-89.007349720000093</v>
      </c>
      <c r="U103" s="328">
        <v>-2.5739491192003149E-2</v>
      </c>
      <c r="V103" s="325">
        <v>692.6</v>
      </c>
      <c r="W103" s="134">
        <v>1862</v>
      </c>
      <c r="X103" s="135">
        <v>0.28059071729957807</v>
      </c>
      <c r="Y103" s="136">
        <v>1238.7</v>
      </c>
      <c r="Z103" s="325">
        <v>1003</v>
      </c>
      <c r="AA103" s="324">
        <v>0.40201724</v>
      </c>
      <c r="AB103" s="137">
        <v>2480</v>
      </c>
      <c r="AC103" s="128">
        <v>997.00275520000002</v>
      </c>
      <c r="AD103" s="133">
        <v>1917</v>
      </c>
      <c r="AE103" s="327">
        <v>5.9972447999999758</v>
      </c>
      <c r="AF103" s="328">
        <v>6.0152740488635071E-3</v>
      </c>
      <c r="AG103" s="128">
        <v>563</v>
      </c>
      <c r="AH103" s="138">
        <v>0.29368805425143452</v>
      </c>
      <c r="AI103" s="325">
        <v>987</v>
      </c>
      <c r="AJ103" s="128">
        <v>2451</v>
      </c>
      <c r="AK103" s="128">
        <v>985.34425523999994</v>
      </c>
      <c r="AL103" s="133">
        <v>1889</v>
      </c>
      <c r="AM103" s="327">
        <v>-1464</v>
      </c>
      <c r="AN103" s="328">
        <v>-1.4857751412407778</v>
      </c>
      <c r="AO103" s="329">
        <v>2.0308641975308639</v>
      </c>
      <c r="AP103" s="134">
        <v>562</v>
      </c>
      <c r="AQ103" s="139">
        <v>0.29751191106405506</v>
      </c>
      <c r="AR103" s="140">
        <v>3.5728862973760931</v>
      </c>
      <c r="AS103" s="128">
        <v>4275</v>
      </c>
      <c r="AT103" s="141">
        <v>3720</v>
      </c>
      <c r="AU103" s="128">
        <v>320</v>
      </c>
      <c r="AV103" s="134">
        <v>4040</v>
      </c>
      <c r="AW103" s="142">
        <v>0.94502923976608189</v>
      </c>
      <c r="AX103" s="143">
        <v>1.0776244643586246</v>
      </c>
      <c r="AY103" s="141">
        <v>150</v>
      </c>
      <c r="AZ103" s="142">
        <v>3.5087719298245612E-2</v>
      </c>
      <c r="BA103" s="144">
        <v>0.58199205988232694</v>
      </c>
      <c r="BB103" s="128">
        <v>50</v>
      </c>
      <c r="BC103" s="128">
        <v>15</v>
      </c>
      <c r="BD103" s="134">
        <v>65</v>
      </c>
      <c r="BE103" s="142">
        <v>1.5204678362573099E-2</v>
      </c>
      <c r="BF103" s="145">
        <v>0.27673549610638482</v>
      </c>
      <c r="BG103" s="146">
        <v>25</v>
      </c>
      <c r="BH103" s="325">
        <v>1520</v>
      </c>
      <c r="BI103" s="325">
        <v>1350</v>
      </c>
      <c r="BJ103" s="325">
        <v>95</v>
      </c>
      <c r="BK103" s="134">
        <v>1445</v>
      </c>
      <c r="BL103" s="142">
        <v>0.95065789473684215</v>
      </c>
      <c r="BM103" s="143">
        <v>1.0840428650204139</v>
      </c>
      <c r="BN103" s="325">
        <v>20</v>
      </c>
      <c r="BO103" s="142">
        <v>1.3157894736842105E-2</v>
      </c>
      <c r="BP103" s="144">
        <v>0.2182470224558726</v>
      </c>
      <c r="BQ103" s="325">
        <v>15</v>
      </c>
      <c r="BR103" s="325">
        <v>0</v>
      </c>
      <c r="BS103" s="134">
        <v>15</v>
      </c>
      <c r="BT103" s="142">
        <v>9.8684210526315784E-3</v>
      </c>
      <c r="BU103" s="145">
        <v>0.17961198064597089</v>
      </c>
      <c r="BV103" s="325">
        <v>25</v>
      </c>
      <c r="BW103" s="147" t="s">
        <v>7</v>
      </c>
      <c r="BX103" s="147" t="s">
        <v>7</v>
      </c>
      <c r="BY103" s="148" t="s">
        <v>7</v>
      </c>
      <c r="BZ103" s="278" t="s">
        <v>331</v>
      </c>
    </row>
    <row r="104" spans="1:78" ht="16.5" thickBot="1" x14ac:dyDescent="0.3">
      <c r="A104" s="204" t="s">
        <v>413</v>
      </c>
      <c r="B104" s="323">
        <v>5410126.1299999999</v>
      </c>
      <c r="C104" s="126"/>
      <c r="D104" s="324">
        <v>0.59307986000000001</v>
      </c>
      <c r="E104" s="127"/>
      <c r="F104" s="126"/>
      <c r="G104" s="128"/>
      <c r="H104" s="128"/>
      <c r="I104" s="129"/>
      <c r="J104" s="130"/>
      <c r="K104" s="325">
        <v>2.02</v>
      </c>
      <c r="L104" s="326">
        <v>202</v>
      </c>
      <c r="M104" s="131"/>
      <c r="N104" s="132"/>
      <c r="O104" s="325">
        <v>5366</v>
      </c>
      <c r="P104" s="128"/>
      <c r="Q104" s="128">
        <v>5039.9926502799999</v>
      </c>
      <c r="R104" s="128"/>
      <c r="S104" s="133"/>
      <c r="T104" s="327">
        <v>326.00734972000009</v>
      </c>
      <c r="U104" s="328">
        <v>6.4684092287691841E-2</v>
      </c>
      <c r="V104" s="325">
        <v>2662.8</v>
      </c>
      <c r="W104" s="134"/>
      <c r="X104" s="135"/>
      <c r="Y104" s="136"/>
      <c r="Z104" s="325">
        <v>1580</v>
      </c>
      <c r="AA104" s="324">
        <v>0.59798275999999995</v>
      </c>
      <c r="AB104" s="137"/>
      <c r="AC104" s="128">
        <v>1482.9972447999999</v>
      </c>
      <c r="AD104" s="133"/>
      <c r="AE104" s="327">
        <v>97.002755200000138</v>
      </c>
      <c r="AF104" s="328">
        <v>6.5409936222155379E-2</v>
      </c>
      <c r="AG104" s="128"/>
      <c r="AH104" s="138"/>
      <c r="AI104" s="325">
        <v>1555</v>
      </c>
      <c r="AJ104" s="128"/>
      <c r="AK104" s="128">
        <v>1465.6557447599998</v>
      </c>
      <c r="AL104" s="133"/>
      <c r="AM104" s="327"/>
      <c r="AN104" s="328">
        <v>0</v>
      </c>
      <c r="AO104" s="329"/>
      <c r="AP104" s="134"/>
      <c r="AQ104" s="139"/>
      <c r="AR104" s="140"/>
      <c r="AS104" s="128"/>
      <c r="AT104" s="141"/>
      <c r="AU104" s="128"/>
      <c r="AV104" s="134"/>
      <c r="AW104" s="142"/>
      <c r="AX104" s="143"/>
      <c r="AY104" s="141"/>
      <c r="AZ104" s="142"/>
      <c r="BA104" s="144"/>
      <c r="BB104" s="128"/>
      <c r="BC104" s="128"/>
      <c r="BD104" s="134"/>
      <c r="BE104" s="142"/>
      <c r="BF104" s="145"/>
      <c r="BG104" s="146"/>
      <c r="BH104" s="325">
        <v>1975</v>
      </c>
      <c r="BI104" s="325">
        <v>1700</v>
      </c>
      <c r="BJ104" s="325">
        <v>120</v>
      </c>
      <c r="BK104" s="134">
        <v>1820</v>
      </c>
      <c r="BL104" s="142">
        <v>0.92151898734177218</v>
      </c>
      <c r="BM104" s="143">
        <v>1.0508155338942573</v>
      </c>
      <c r="BN104" s="325">
        <v>65</v>
      </c>
      <c r="BO104" s="142">
        <v>3.2911392405063293E-2</v>
      </c>
      <c r="BP104" s="144">
        <v>0.5458938181934232</v>
      </c>
      <c r="BQ104" s="325">
        <v>10</v>
      </c>
      <c r="BR104" s="325">
        <v>0</v>
      </c>
      <c r="BS104" s="134">
        <v>10</v>
      </c>
      <c r="BT104" s="142">
        <v>5.0632911392405064E-3</v>
      </c>
      <c r="BU104" s="145">
        <v>9.2155345344093087E-2</v>
      </c>
      <c r="BV104" s="325">
        <v>65</v>
      </c>
      <c r="BW104" s="147" t="s">
        <v>7</v>
      </c>
      <c r="BX104" s="147"/>
      <c r="BY104" s="148"/>
      <c r="BZ104" s="278"/>
    </row>
    <row r="105" spans="1:78" ht="16.5" thickBot="1" x14ac:dyDescent="0.3">
      <c r="A105" s="204" t="s">
        <v>415</v>
      </c>
      <c r="B105" s="323">
        <v>5410127.0099999998</v>
      </c>
      <c r="C105" s="126">
        <v>5410127.0099999998</v>
      </c>
      <c r="D105" s="324">
        <v>1</v>
      </c>
      <c r="E105" s="127"/>
      <c r="F105" s="126"/>
      <c r="G105" s="128"/>
      <c r="H105" s="128"/>
      <c r="I105" s="129"/>
      <c r="J105" s="130" t="s">
        <v>133</v>
      </c>
      <c r="K105" s="325">
        <v>2.34</v>
      </c>
      <c r="L105" s="326">
        <v>234</v>
      </c>
      <c r="M105" s="131">
        <v>2.34</v>
      </c>
      <c r="N105" s="132">
        <v>234</v>
      </c>
      <c r="O105" s="325">
        <v>5895</v>
      </c>
      <c r="P105" s="128">
        <v>5885</v>
      </c>
      <c r="Q105" s="128">
        <v>5885</v>
      </c>
      <c r="R105" s="128">
        <v>5953</v>
      </c>
      <c r="S105" s="133">
        <v>5874</v>
      </c>
      <c r="T105" s="327">
        <v>10</v>
      </c>
      <c r="U105" s="328">
        <v>1.6992353440951572E-3</v>
      </c>
      <c r="V105" s="325">
        <v>2521.6999999999998</v>
      </c>
      <c r="W105" s="134">
        <v>11</v>
      </c>
      <c r="X105" s="135">
        <v>1.8726591760299626E-3</v>
      </c>
      <c r="Y105" s="136">
        <v>2520.1</v>
      </c>
      <c r="Z105" s="325">
        <v>2315</v>
      </c>
      <c r="AA105" s="324">
        <v>1</v>
      </c>
      <c r="AB105" s="137">
        <v>2043</v>
      </c>
      <c r="AC105" s="128">
        <v>2043</v>
      </c>
      <c r="AD105" s="133">
        <v>2031</v>
      </c>
      <c r="AE105" s="327">
        <v>272</v>
      </c>
      <c r="AF105" s="328">
        <v>0.13313754282917278</v>
      </c>
      <c r="AG105" s="128">
        <v>12</v>
      </c>
      <c r="AH105" s="138">
        <v>5.9084194977843431E-3</v>
      </c>
      <c r="AI105" s="325">
        <v>2136</v>
      </c>
      <c r="AJ105" s="128">
        <v>1996</v>
      </c>
      <c r="AK105" s="128">
        <v>1996</v>
      </c>
      <c r="AL105" s="133">
        <v>1978</v>
      </c>
      <c r="AM105" s="327">
        <v>140</v>
      </c>
      <c r="AN105" s="328">
        <v>7.0140280561122245E-2</v>
      </c>
      <c r="AO105" s="329">
        <v>9.1282051282051277</v>
      </c>
      <c r="AP105" s="134">
        <v>18</v>
      </c>
      <c r="AQ105" s="139">
        <v>9.1001011122345803E-3</v>
      </c>
      <c r="AR105" s="140">
        <v>8.5299145299145298</v>
      </c>
      <c r="AS105" s="128">
        <v>2745</v>
      </c>
      <c r="AT105" s="141">
        <v>2245</v>
      </c>
      <c r="AU105" s="128">
        <v>215</v>
      </c>
      <c r="AV105" s="134">
        <v>2460</v>
      </c>
      <c r="AW105" s="142">
        <v>0.89617486338797814</v>
      </c>
      <c r="AX105" s="143">
        <v>1.0219154249334952</v>
      </c>
      <c r="AY105" s="141">
        <v>115</v>
      </c>
      <c r="AZ105" s="142">
        <v>4.1894353369763208E-2</v>
      </c>
      <c r="BA105" s="144">
        <v>0.69489215893053802</v>
      </c>
      <c r="BB105" s="128">
        <v>105</v>
      </c>
      <c r="BC105" s="128">
        <v>40</v>
      </c>
      <c r="BD105" s="134">
        <v>145</v>
      </c>
      <c r="BE105" s="142">
        <v>5.2823315118397086E-2</v>
      </c>
      <c r="BF105" s="145">
        <v>0.96142029227375803</v>
      </c>
      <c r="BG105" s="146">
        <v>20</v>
      </c>
      <c r="BH105" s="325">
        <v>2270</v>
      </c>
      <c r="BI105" s="325">
        <v>1850</v>
      </c>
      <c r="BJ105" s="325">
        <v>235</v>
      </c>
      <c r="BK105" s="134">
        <v>2085</v>
      </c>
      <c r="BL105" s="142">
        <v>0.91850220264317184</v>
      </c>
      <c r="BM105" s="143">
        <v>1.0473754699701832</v>
      </c>
      <c r="BN105" s="325">
        <v>80</v>
      </c>
      <c r="BO105" s="142">
        <v>3.5242290748898682E-2</v>
      </c>
      <c r="BP105" s="144">
        <v>0.58455590155581749</v>
      </c>
      <c r="BQ105" s="325">
        <v>45</v>
      </c>
      <c r="BR105" s="325">
        <v>10</v>
      </c>
      <c r="BS105" s="134">
        <v>55</v>
      </c>
      <c r="BT105" s="142">
        <v>2.4229074889867842E-2</v>
      </c>
      <c r="BU105" s="145">
        <v>0.44098565585912386</v>
      </c>
      <c r="BV105" s="325">
        <v>45</v>
      </c>
      <c r="BW105" s="147" t="s">
        <v>7</v>
      </c>
      <c r="BX105" s="147" t="s">
        <v>7</v>
      </c>
      <c r="BY105" s="148" t="s">
        <v>7</v>
      </c>
      <c r="BZ105" s="278"/>
    </row>
    <row r="106" spans="1:78" ht="16.5" thickBot="1" x14ac:dyDescent="0.3">
      <c r="A106" s="204" t="s">
        <v>414</v>
      </c>
      <c r="B106" s="323">
        <v>5410127.0199999996</v>
      </c>
      <c r="C106" s="126">
        <v>5410127.0199999996</v>
      </c>
      <c r="D106" s="324">
        <v>1</v>
      </c>
      <c r="E106" s="127"/>
      <c r="F106" s="148"/>
      <c r="G106" s="128"/>
      <c r="H106" s="128"/>
      <c r="I106" s="129"/>
      <c r="J106" s="130" t="s">
        <v>134</v>
      </c>
      <c r="K106" s="325">
        <v>4.13</v>
      </c>
      <c r="L106" s="326">
        <v>413</v>
      </c>
      <c r="M106" s="131">
        <v>4.12</v>
      </c>
      <c r="N106" s="132">
        <v>412</v>
      </c>
      <c r="O106" s="325">
        <v>4850</v>
      </c>
      <c r="P106" s="128">
        <v>4677</v>
      </c>
      <c r="Q106" s="128">
        <v>4677</v>
      </c>
      <c r="R106" s="128">
        <v>4399</v>
      </c>
      <c r="S106" s="133">
        <v>4284</v>
      </c>
      <c r="T106" s="327">
        <v>173</v>
      </c>
      <c r="U106" s="328">
        <v>3.6989523198631601E-2</v>
      </c>
      <c r="V106" s="325">
        <v>1175.5</v>
      </c>
      <c r="W106" s="134">
        <v>393</v>
      </c>
      <c r="X106" s="135">
        <v>9.1736694677871142E-2</v>
      </c>
      <c r="Y106" s="136">
        <v>1134.3</v>
      </c>
      <c r="Z106" s="325">
        <v>2241</v>
      </c>
      <c r="AA106" s="324">
        <v>1</v>
      </c>
      <c r="AB106" s="137">
        <v>2180</v>
      </c>
      <c r="AC106" s="128">
        <v>2180</v>
      </c>
      <c r="AD106" s="133">
        <v>1889</v>
      </c>
      <c r="AE106" s="327">
        <v>61</v>
      </c>
      <c r="AF106" s="328">
        <v>2.7981651376146791E-2</v>
      </c>
      <c r="AG106" s="128">
        <v>291</v>
      </c>
      <c r="AH106" s="138">
        <v>0.1540497617787189</v>
      </c>
      <c r="AI106" s="325">
        <v>2171</v>
      </c>
      <c r="AJ106" s="128">
        <v>2111</v>
      </c>
      <c r="AK106" s="128">
        <v>2111</v>
      </c>
      <c r="AL106" s="133">
        <v>1821</v>
      </c>
      <c r="AM106" s="327">
        <v>60</v>
      </c>
      <c r="AN106" s="328">
        <v>2.8422548555187114E-2</v>
      </c>
      <c r="AO106" s="329">
        <v>5.2566585956416461</v>
      </c>
      <c r="AP106" s="134">
        <v>290</v>
      </c>
      <c r="AQ106" s="139">
        <v>0.15925315760571115</v>
      </c>
      <c r="AR106" s="140">
        <v>5.1237864077669899</v>
      </c>
      <c r="AS106" s="128">
        <v>2455</v>
      </c>
      <c r="AT106" s="141">
        <v>2030</v>
      </c>
      <c r="AU106" s="128">
        <v>155</v>
      </c>
      <c r="AV106" s="134">
        <v>2185</v>
      </c>
      <c r="AW106" s="142">
        <v>0.89002036659877803</v>
      </c>
      <c r="AX106" s="143">
        <v>1.0148974026048947</v>
      </c>
      <c r="AY106" s="141">
        <v>155</v>
      </c>
      <c r="AZ106" s="142">
        <v>6.313645621181263E-2</v>
      </c>
      <c r="BA106" s="144">
        <v>1.0472301118249205</v>
      </c>
      <c r="BB106" s="128">
        <v>70</v>
      </c>
      <c r="BC106" s="128">
        <v>40</v>
      </c>
      <c r="BD106" s="134">
        <v>110</v>
      </c>
      <c r="BE106" s="142">
        <v>4.4806517311608958E-2</v>
      </c>
      <c r="BF106" s="145">
        <v>0.81550911511218827</v>
      </c>
      <c r="BG106" s="146">
        <v>10</v>
      </c>
      <c r="BH106" s="325">
        <v>1715</v>
      </c>
      <c r="BI106" s="325">
        <v>1395</v>
      </c>
      <c r="BJ106" s="325">
        <v>115</v>
      </c>
      <c r="BK106" s="134">
        <v>1510</v>
      </c>
      <c r="BL106" s="142">
        <v>0.88046647230320696</v>
      </c>
      <c r="BM106" s="143">
        <v>1.0040030198815071</v>
      </c>
      <c r="BN106" s="325">
        <v>65</v>
      </c>
      <c r="BO106" s="142">
        <v>3.7900874635568516E-2</v>
      </c>
      <c r="BP106" s="144">
        <v>0.62865323086414626</v>
      </c>
      <c r="BQ106" s="325">
        <v>80</v>
      </c>
      <c r="BR106" s="325">
        <v>35</v>
      </c>
      <c r="BS106" s="134">
        <v>115</v>
      </c>
      <c r="BT106" s="142">
        <v>6.7055393586005832E-2</v>
      </c>
      <c r="BU106" s="145">
        <v>1.2204538082377343</v>
      </c>
      <c r="BV106" s="325">
        <v>30</v>
      </c>
      <c r="BW106" s="147" t="s">
        <v>7</v>
      </c>
      <c r="BX106" s="147" t="s">
        <v>7</v>
      </c>
      <c r="BY106" s="148" t="s">
        <v>7</v>
      </c>
      <c r="BZ106" s="278"/>
    </row>
    <row r="107" spans="1:78" ht="16.5" thickBot="1" x14ac:dyDescent="0.3">
      <c r="A107" s="203" t="s">
        <v>168</v>
      </c>
      <c r="B107" s="309">
        <v>5410128</v>
      </c>
      <c r="C107" s="81">
        <v>5410128</v>
      </c>
      <c r="D107" s="310">
        <v>1</v>
      </c>
      <c r="E107" s="82"/>
      <c r="F107" s="103"/>
      <c r="G107" s="83"/>
      <c r="H107" s="83"/>
      <c r="I107" s="84"/>
      <c r="J107" s="85" t="s">
        <v>135</v>
      </c>
      <c r="K107" s="311">
        <v>0.53</v>
      </c>
      <c r="L107" s="312">
        <v>53</v>
      </c>
      <c r="M107" s="86">
        <v>0.53</v>
      </c>
      <c r="N107" s="87">
        <v>53</v>
      </c>
      <c r="O107" s="311">
        <v>2149</v>
      </c>
      <c r="P107" s="83">
        <v>2001</v>
      </c>
      <c r="Q107" s="83">
        <v>2001</v>
      </c>
      <c r="R107" s="83">
        <v>2008</v>
      </c>
      <c r="S107" s="88">
        <v>1930</v>
      </c>
      <c r="T107" s="313">
        <v>148</v>
      </c>
      <c r="U107" s="314">
        <v>7.3963018490754623E-2</v>
      </c>
      <c r="V107" s="311">
        <v>4028.9</v>
      </c>
      <c r="W107" s="89">
        <v>71</v>
      </c>
      <c r="X107" s="90">
        <v>3.6787564766839378E-2</v>
      </c>
      <c r="Y107" s="91">
        <v>3745.1</v>
      </c>
      <c r="Z107" s="311">
        <v>1265</v>
      </c>
      <c r="AA107" s="310">
        <v>1</v>
      </c>
      <c r="AB107" s="92">
        <v>1158</v>
      </c>
      <c r="AC107" s="83">
        <v>1158</v>
      </c>
      <c r="AD107" s="88">
        <v>1035</v>
      </c>
      <c r="AE107" s="313">
        <v>107</v>
      </c>
      <c r="AF107" s="314">
        <v>9.2400690846286701E-2</v>
      </c>
      <c r="AG107" s="83">
        <v>123</v>
      </c>
      <c r="AH107" s="93">
        <v>0.11884057971014493</v>
      </c>
      <c r="AI107" s="311">
        <v>1188</v>
      </c>
      <c r="AJ107" s="83">
        <v>1101</v>
      </c>
      <c r="AK107" s="83">
        <v>1101</v>
      </c>
      <c r="AL107" s="88">
        <v>954</v>
      </c>
      <c r="AM107" s="313">
        <v>87</v>
      </c>
      <c r="AN107" s="314">
        <v>7.901907356948229E-2</v>
      </c>
      <c r="AO107" s="315">
        <v>22.415094339622641</v>
      </c>
      <c r="AP107" s="89">
        <v>147</v>
      </c>
      <c r="AQ107" s="94">
        <v>0.1540880503144654</v>
      </c>
      <c r="AR107" s="95">
        <v>20.773584905660378</v>
      </c>
      <c r="AS107" s="83">
        <v>910</v>
      </c>
      <c r="AT107" s="96">
        <v>620</v>
      </c>
      <c r="AU107" s="83">
        <v>105</v>
      </c>
      <c r="AV107" s="89">
        <v>725</v>
      </c>
      <c r="AW107" s="97">
        <v>0.79670329670329665</v>
      </c>
      <c r="AX107" s="98">
        <v>0.90848719514239784</v>
      </c>
      <c r="AY107" s="96">
        <v>100</v>
      </c>
      <c r="AZ107" s="97">
        <v>0.10989010989010989</v>
      </c>
      <c r="BA107" s="99">
        <v>1.8227223853457495</v>
      </c>
      <c r="BB107" s="83">
        <v>50</v>
      </c>
      <c r="BC107" s="83">
        <v>0</v>
      </c>
      <c r="BD107" s="89">
        <v>50</v>
      </c>
      <c r="BE107" s="97">
        <v>5.4945054945054944E-2</v>
      </c>
      <c r="BF107" s="100">
        <v>1.0000374013988123</v>
      </c>
      <c r="BG107" s="101">
        <v>35</v>
      </c>
      <c r="BH107" s="311">
        <v>700</v>
      </c>
      <c r="BI107" s="311">
        <v>515</v>
      </c>
      <c r="BJ107" s="311">
        <v>70</v>
      </c>
      <c r="BK107" s="89">
        <v>585</v>
      </c>
      <c r="BL107" s="97">
        <v>0.83571428571428574</v>
      </c>
      <c r="BM107" s="98">
        <v>0.95297174055971545</v>
      </c>
      <c r="BN107" s="311">
        <v>40</v>
      </c>
      <c r="BO107" s="97">
        <v>5.7142857142857141E-2</v>
      </c>
      <c r="BP107" s="99">
        <v>0.94781564037978971</v>
      </c>
      <c r="BQ107" s="311">
        <v>65</v>
      </c>
      <c r="BR107" s="311">
        <v>0</v>
      </c>
      <c r="BS107" s="89">
        <v>65</v>
      </c>
      <c r="BT107" s="97">
        <v>9.285714285714286E-2</v>
      </c>
      <c r="BU107" s="100">
        <v>1.6900632083639928</v>
      </c>
      <c r="BV107" s="311">
        <v>0</v>
      </c>
      <c r="BW107" s="102" t="s">
        <v>5</v>
      </c>
      <c r="BX107" s="170" t="s">
        <v>6</v>
      </c>
      <c r="BY107" s="148" t="s">
        <v>7</v>
      </c>
      <c r="BZ107" s="278" t="s">
        <v>336</v>
      </c>
    </row>
    <row r="108" spans="1:78" ht="16.5" thickBot="1" x14ac:dyDescent="0.3">
      <c r="A108" s="204" t="s">
        <v>416</v>
      </c>
      <c r="B108" s="323">
        <v>5410129.0099999998</v>
      </c>
      <c r="C108" s="126">
        <v>5410129.0099999998</v>
      </c>
      <c r="D108" s="324">
        <v>1</v>
      </c>
      <c r="E108" s="127"/>
      <c r="F108" s="148"/>
      <c r="G108" s="128"/>
      <c r="H108" s="128"/>
      <c r="I108" s="129"/>
      <c r="J108" s="130" t="s">
        <v>136</v>
      </c>
      <c r="K108" s="325">
        <v>7.4</v>
      </c>
      <c r="L108" s="326">
        <v>740</v>
      </c>
      <c r="M108" s="131">
        <v>7.41</v>
      </c>
      <c r="N108" s="132">
        <v>741</v>
      </c>
      <c r="O108" s="325">
        <v>5810</v>
      </c>
      <c r="P108" s="128">
        <v>3469</v>
      </c>
      <c r="Q108" s="128">
        <v>3469</v>
      </c>
      <c r="R108" s="128">
        <v>3462</v>
      </c>
      <c r="S108" s="133">
        <v>3669</v>
      </c>
      <c r="T108" s="327">
        <v>2341</v>
      </c>
      <c r="U108" s="328">
        <v>0.67483424618045551</v>
      </c>
      <c r="V108" s="325">
        <v>785.5</v>
      </c>
      <c r="W108" s="134">
        <v>-200</v>
      </c>
      <c r="X108" s="135">
        <v>-5.451076587626056E-2</v>
      </c>
      <c r="Y108" s="136">
        <v>468.4</v>
      </c>
      <c r="Z108" s="325">
        <v>2030</v>
      </c>
      <c r="AA108" s="324">
        <v>1</v>
      </c>
      <c r="AB108" s="137">
        <v>1427</v>
      </c>
      <c r="AC108" s="128">
        <v>1427</v>
      </c>
      <c r="AD108" s="133">
        <v>1393</v>
      </c>
      <c r="AE108" s="327">
        <v>603</v>
      </c>
      <c r="AF108" s="328">
        <v>0.42256482130343376</v>
      </c>
      <c r="AG108" s="128">
        <v>34</v>
      </c>
      <c r="AH108" s="138">
        <v>2.4407753050969132E-2</v>
      </c>
      <c r="AI108" s="325">
        <v>1940</v>
      </c>
      <c r="AJ108" s="128">
        <v>1398</v>
      </c>
      <c r="AK108" s="128">
        <v>1398</v>
      </c>
      <c r="AL108" s="133">
        <v>1346</v>
      </c>
      <c r="AM108" s="327">
        <v>542</v>
      </c>
      <c r="AN108" s="328">
        <v>0.38769670958512159</v>
      </c>
      <c r="AO108" s="329">
        <v>2.6216216216216215</v>
      </c>
      <c r="AP108" s="134">
        <v>52</v>
      </c>
      <c r="AQ108" s="139">
        <v>3.8632986627043092E-2</v>
      </c>
      <c r="AR108" s="140">
        <v>1.8866396761133604</v>
      </c>
      <c r="AS108" s="128">
        <v>1540</v>
      </c>
      <c r="AT108" s="141">
        <v>1280</v>
      </c>
      <c r="AU108" s="128">
        <v>120</v>
      </c>
      <c r="AV108" s="134">
        <v>1400</v>
      </c>
      <c r="AW108" s="142">
        <v>0.90909090909090906</v>
      </c>
      <c r="AX108" s="143">
        <v>1.0366436960245544</v>
      </c>
      <c r="AY108" s="141">
        <v>95</v>
      </c>
      <c r="AZ108" s="142">
        <v>6.1688311688311688E-2</v>
      </c>
      <c r="BA108" s="144">
        <v>1.0232100663190911</v>
      </c>
      <c r="BB108" s="128">
        <v>30</v>
      </c>
      <c r="BC108" s="128">
        <v>15</v>
      </c>
      <c r="BD108" s="134">
        <v>45</v>
      </c>
      <c r="BE108" s="142">
        <v>2.922077922077922E-2</v>
      </c>
      <c r="BF108" s="145">
        <v>0.53183807256209559</v>
      </c>
      <c r="BG108" s="146">
        <v>10</v>
      </c>
      <c r="BH108" s="325">
        <v>2040</v>
      </c>
      <c r="BI108" s="325">
        <v>1655</v>
      </c>
      <c r="BJ108" s="325">
        <v>175</v>
      </c>
      <c r="BK108" s="134">
        <v>1830</v>
      </c>
      <c r="BL108" s="142">
        <v>0.8970588235294118</v>
      </c>
      <c r="BM108" s="143">
        <v>1.0229234118124648</v>
      </c>
      <c r="BN108" s="325">
        <v>170</v>
      </c>
      <c r="BO108" s="142">
        <v>8.3333333333333329E-2</v>
      </c>
      <c r="BP108" s="144">
        <v>1.3822311422205265</v>
      </c>
      <c r="BQ108" s="325">
        <v>20</v>
      </c>
      <c r="BR108" s="325">
        <v>0</v>
      </c>
      <c r="BS108" s="134">
        <v>20</v>
      </c>
      <c r="BT108" s="142">
        <v>9.8039215686274508E-3</v>
      </c>
      <c r="BU108" s="145">
        <v>0.17843804613194494</v>
      </c>
      <c r="BV108" s="325">
        <v>15</v>
      </c>
      <c r="BW108" s="147" t="s">
        <v>7</v>
      </c>
      <c r="BX108" s="147" t="s">
        <v>7</v>
      </c>
      <c r="BY108" s="148" t="s">
        <v>7</v>
      </c>
      <c r="BZ108" s="278"/>
    </row>
    <row r="109" spans="1:78" ht="16.5" thickBot="1" x14ac:dyDescent="0.3">
      <c r="A109" s="204" t="s">
        <v>417</v>
      </c>
      <c r="B109" s="323">
        <v>5410129.0199999996</v>
      </c>
      <c r="C109" s="126">
        <v>5410129.0199999996</v>
      </c>
      <c r="D109" s="324">
        <v>1</v>
      </c>
      <c r="E109" s="127"/>
      <c r="F109" s="126"/>
      <c r="G109" s="128"/>
      <c r="H109" s="128"/>
      <c r="I109" s="129"/>
      <c r="J109" s="130" t="s">
        <v>137</v>
      </c>
      <c r="K109" s="325">
        <v>1.86</v>
      </c>
      <c r="L109" s="326">
        <v>186</v>
      </c>
      <c r="M109" s="131">
        <v>1.84</v>
      </c>
      <c r="N109" s="132">
        <v>184</v>
      </c>
      <c r="O109" s="325">
        <v>4160</v>
      </c>
      <c r="P109" s="128">
        <v>3976</v>
      </c>
      <c r="Q109" s="128">
        <v>3976</v>
      </c>
      <c r="R109" s="128">
        <v>4042</v>
      </c>
      <c r="S109" s="133">
        <v>4055</v>
      </c>
      <c r="T109" s="327">
        <v>184</v>
      </c>
      <c r="U109" s="328">
        <v>4.6277665995975853E-2</v>
      </c>
      <c r="V109" s="325">
        <v>2239.9</v>
      </c>
      <c r="W109" s="134">
        <v>-79</v>
      </c>
      <c r="X109" s="135">
        <v>-1.9482120838471024E-2</v>
      </c>
      <c r="Y109" s="136">
        <v>2162.5</v>
      </c>
      <c r="Z109" s="325">
        <v>1802</v>
      </c>
      <c r="AA109" s="324">
        <v>1</v>
      </c>
      <c r="AB109" s="137">
        <v>1766</v>
      </c>
      <c r="AC109" s="128">
        <v>1766</v>
      </c>
      <c r="AD109" s="133">
        <v>1730</v>
      </c>
      <c r="AE109" s="327">
        <v>36</v>
      </c>
      <c r="AF109" s="328">
        <v>2.0385050962627407E-2</v>
      </c>
      <c r="AG109" s="128">
        <v>36</v>
      </c>
      <c r="AH109" s="138">
        <v>2.0809248554913295E-2</v>
      </c>
      <c r="AI109" s="325">
        <v>1766</v>
      </c>
      <c r="AJ109" s="128">
        <v>1718</v>
      </c>
      <c r="AK109" s="128">
        <v>1718</v>
      </c>
      <c r="AL109" s="133">
        <v>1684</v>
      </c>
      <c r="AM109" s="327">
        <v>48</v>
      </c>
      <c r="AN109" s="328">
        <v>2.7939464493597205E-2</v>
      </c>
      <c r="AO109" s="329">
        <v>9.4946236559139781</v>
      </c>
      <c r="AP109" s="134">
        <v>34</v>
      </c>
      <c r="AQ109" s="139">
        <v>2.0190023752969122E-2</v>
      </c>
      <c r="AR109" s="140">
        <v>9.3369565217391308</v>
      </c>
      <c r="AS109" s="128">
        <v>2110</v>
      </c>
      <c r="AT109" s="141">
        <v>1710</v>
      </c>
      <c r="AU109" s="128">
        <v>165</v>
      </c>
      <c r="AV109" s="134">
        <v>1875</v>
      </c>
      <c r="AW109" s="142">
        <v>0.88862559241706163</v>
      </c>
      <c r="AX109" s="143">
        <v>1.0133069303557551</v>
      </c>
      <c r="AY109" s="141">
        <v>105</v>
      </c>
      <c r="AZ109" s="142">
        <v>4.9763033175355451E-2</v>
      </c>
      <c r="BA109" s="144">
        <v>0.82540817023595425</v>
      </c>
      <c r="BB109" s="128">
        <v>70</v>
      </c>
      <c r="BC109" s="128">
        <v>40</v>
      </c>
      <c r="BD109" s="134">
        <v>110</v>
      </c>
      <c r="BE109" s="142">
        <v>5.2132701421800945E-2</v>
      </c>
      <c r="BF109" s="145">
        <v>0.9488506528911953</v>
      </c>
      <c r="BG109" s="146">
        <v>15</v>
      </c>
      <c r="BH109" s="325">
        <v>1745</v>
      </c>
      <c r="BI109" s="325">
        <v>1445</v>
      </c>
      <c r="BJ109" s="325">
        <v>135</v>
      </c>
      <c r="BK109" s="134">
        <v>1580</v>
      </c>
      <c r="BL109" s="142">
        <v>0.90544412607449853</v>
      </c>
      <c r="BM109" s="143">
        <v>1.0324852399373499</v>
      </c>
      <c r="BN109" s="325">
        <v>70</v>
      </c>
      <c r="BO109" s="142">
        <v>4.0114613180515762E-2</v>
      </c>
      <c r="BP109" s="144">
        <v>0.66537201115486677</v>
      </c>
      <c r="BQ109" s="325">
        <v>70</v>
      </c>
      <c r="BR109" s="325">
        <v>10</v>
      </c>
      <c r="BS109" s="134">
        <v>80</v>
      </c>
      <c r="BT109" s="142">
        <v>4.5845272206303724E-2</v>
      </c>
      <c r="BU109" s="145">
        <v>0.83441516128175974</v>
      </c>
      <c r="BV109" s="325">
        <v>20</v>
      </c>
      <c r="BW109" s="147" t="s">
        <v>7</v>
      </c>
      <c r="BX109" s="147" t="s">
        <v>7</v>
      </c>
      <c r="BY109" s="148" t="s">
        <v>7</v>
      </c>
      <c r="BZ109" s="278"/>
    </row>
    <row r="110" spans="1:78" ht="16.5" thickBot="1" x14ac:dyDescent="0.3">
      <c r="A110" s="204" t="s">
        <v>418</v>
      </c>
      <c r="B110" s="323">
        <v>5410130.0099999998</v>
      </c>
      <c r="C110" s="126">
        <v>5410130</v>
      </c>
      <c r="D110" s="324">
        <v>0.32957887000000002</v>
      </c>
      <c r="E110" s="127"/>
      <c r="F110" s="126"/>
      <c r="G110" s="128"/>
      <c r="H110" s="128"/>
      <c r="I110" s="129"/>
      <c r="J110" s="130" t="s">
        <v>138</v>
      </c>
      <c r="K110" s="325">
        <v>34.94</v>
      </c>
      <c r="L110" s="326">
        <v>3494</v>
      </c>
      <c r="M110" s="131">
        <v>37.31</v>
      </c>
      <c r="N110" s="132">
        <v>3731</v>
      </c>
      <c r="O110" s="325">
        <v>5394</v>
      </c>
      <c r="P110" s="128">
        <v>8423</v>
      </c>
      <c r="Q110" s="128">
        <v>2776.0428220100002</v>
      </c>
      <c r="R110" s="128">
        <v>7848</v>
      </c>
      <c r="S110" s="133">
        <v>5204</v>
      </c>
      <c r="T110" s="327">
        <v>2617.9571779899998</v>
      </c>
      <c r="U110" s="328">
        <v>0.94305360033836283</v>
      </c>
      <c r="V110" s="325">
        <v>154.4</v>
      </c>
      <c r="W110" s="134">
        <v>3219</v>
      </c>
      <c r="X110" s="135">
        <v>0.6185626441199078</v>
      </c>
      <c r="Y110" s="136">
        <v>225.8</v>
      </c>
      <c r="Z110" s="325">
        <v>1803</v>
      </c>
      <c r="AA110" s="324">
        <v>0.35554516000000003</v>
      </c>
      <c r="AB110" s="137">
        <v>2852</v>
      </c>
      <c r="AC110" s="128">
        <v>1014.0147963200001</v>
      </c>
      <c r="AD110" s="133">
        <v>1749</v>
      </c>
      <c r="AE110" s="327">
        <v>788.98520367999993</v>
      </c>
      <c r="AF110" s="328">
        <v>0.77808056306805018</v>
      </c>
      <c r="AG110" s="128">
        <v>1103</v>
      </c>
      <c r="AH110" s="138">
        <v>0.63064608347627216</v>
      </c>
      <c r="AI110" s="325">
        <v>1740</v>
      </c>
      <c r="AJ110" s="128">
        <v>2826</v>
      </c>
      <c r="AK110" s="128">
        <v>1004.7706221600001</v>
      </c>
      <c r="AL110" s="133">
        <v>1727</v>
      </c>
      <c r="AM110" s="327">
        <v>-1086</v>
      </c>
      <c r="AN110" s="328">
        <v>-1.0808437030785967</v>
      </c>
      <c r="AO110" s="329">
        <v>0.49799656554092731</v>
      </c>
      <c r="AP110" s="134">
        <v>1099</v>
      </c>
      <c r="AQ110" s="139">
        <v>0.63636363636363635</v>
      </c>
      <c r="AR110" s="140">
        <v>0.75743768426695257</v>
      </c>
      <c r="AS110" s="128">
        <v>4405</v>
      </c>
      <c r="AT110" s="141">
        <v>3965</v>
      </c>
      <c r="AU110" s="128">
        <v>220</v>
      </c>
      <c r="AV110" s="134">
        <v>4185</v>
      </c>
      <c r="AW110" s="142">
        <v>0.95005675368898979</v>
      </c>
      <c r="AX110" s="143">
        <v>1.0833573790349684</v>
      </c>
      <c r="AY110" s="141">
        <v>120</v>
      </c>
      <c r="AZ110" s="142">
        <v>2.7241770715096481E-2</v>
      </c>
      <c r="BA110" s="144">
        <v>0.45185308621965004</v>
      </c>
      <c r="BB110" s="128">
        <v>50</v>
      </c>
      <c r="BC110" s="128">
        <v>10</v>
      </c>
      <c r="BD110" s="134">
        <v>60</v>
      </c>
      <c r="BE110" s="142">
        <v>1.362088535754824E-2</v>
      </c>
      <c r="BF110" s="145">
        <v>0.24790938531838888</v>
      </c>
      <c r="BG110" s="146">
        <v>40</v>
      </c>
      <c r="BH110" s="325">
        <v>1915</v>
      </c>
      <c r="BI110" s="325">
        <v>1730</v>
      </c>
      <c r="BJ110" s="325">
        <v>110</v>
      </c>
      <c r="BK110" s="134">
        <v>1840</v>
      </c>
      <c r="BL110" s="142">
        <v>0.96083550913838123</v>
      </c>
      <c r="BM110" s="143">
        <v>1.0956484808113307</v>
      </c>
      <c r="BN110" s="325">
        <v>40</v>
      </c>
      <c r="BO110" s="142">
        <v>2.0887728459530026E-2</v>
      </c>
      <c r="BP110" s="144">
        <v>0.34646002520410069</v>
      </c>
      <c r="BQ110" s="325">
        <v>15</v>
      </c>
      <c r="BR110" s="325">
        <v>0</v>
      </c>
      <c r="BS110" s="134">
        <v>15</v>
      </c>
      <c r="BT110" s="142">
        <v>7.832898172323759E-3</v>
      </c>
      <c r="BU110" s="145">
        <v>0.1425640786328333</v>
      </c>
      <c r="BV110" s="325">
        <v>25</v>
      </c>
      <c r="BW110" s="147" t="s">
        <v>7</v>
      </c>
      <c r="BX110" s="147" t="s">
        <v>7</v>
      </c>
      <c r="BY110" s="13" t="s">
        <v>3</v>
      </c>
      <c r="BZ110" s="278" t="s">
        <v>331</v>
      </c>
    </row>
    <row r="111" spans="1:78" ht="16.5" thickBot="1" x14ac:dyDescent="0.3">
      <c r="A111" s="204" t="s">
        <v>419</v>
      </c>
      <c r="B111" s="323">
        <v>5410130.0199999996</v>
      </c>
      <c r="C111" s="126"/>
      <c r="D111" s="324">
        <v>0.67042113000000003</v>
      </c>
      <c r="E111" s="127"/>
      <c r="F111" s="126"/>
      <c r="G111" s="128"/>
      <c r="H111" s="128"/>
      <c r="I111" s="129"/>
      <c r="J111" s="130"/>
      <c r="K111" s="325">
        <v>2.33</v>
      </c>
      <c r="L111" s="326">
        <v>233</v>
      </c>
      <c r="M111" s="131"/>
      <c r="N111" s="132"/>
      <c r="O111" s="325">
        <v>6014</v>
      </c>
      <c r="P111" s="128"/>
      <c r="Q111" s="128">
        <v>5646.9571779900007</v>
      </c>
      <c r="R111" s="128"/>
      <c r="S111" s="133"/>
      <c r="T111" s="327">
        <v>367.04282200999933</v>
      </c>
      <c r="U111" s="328">
        <v>6.499833635016973E-2</v>
      </c>
      <c r="V111" s="325">
        <v>2579.9</v>
      </c>
      <c r="W111" s="134"/>
      <c r="X111" s="135"/>
      <c r="Y111" s="136"/>
      <c r="Z111" s="325">
        <v>1943</v>
      </c>
      <c r="AA111" s="324">
        <v>0.64445483999999997</v>
      </c>
      <c r="AB111" s="137"/>
      <c r="AC111" s="128">
        <v>1837.9852036799998</v>
      </c>
      <c r="AD111" s="133"/>
      <c r="AE111" s="327">
        <v>105.01479632000019</v>
      </c>
      <c r="AF111" s="328">
        <v>5.713582248091028E-2</v>
      </c>
      <c r="AG111" s="128"/>
      <c r="AH111" s="138"/>
      <c r="AI111" s="325">
        <v>1905</v>
      </c>
      <c r="AJ111" s="128"/>
      <c r="AK111" s="128">
        <v>1821.2293778399999</v>
      </c>
      <c r="AL111" s="133"/>
      <c r="AM111" s="327"/>
      <c r="AN111" s="328">
        <v>0</v>
      </c>
      <c r="AO111" s="329"/>
      <c r="AP111" s="134"/>
      <c r="AQ111" s="139"/>
      <c r="AR111" s="140"/>
      <c r="AS111" s="128"/>
      <c r="AT111" s="141"/>
      <c r="AU111" s="128"/>
      <c r="AV111" s="134"/>
      <c r="AW111" s="142"/>
      <c r="AX111" s="143"/>
      <c r="AY111" s="141"/>
      <c r="AZ111" s="142"/>
      <c r="BA111" s="144"/>
      <c r="BB111" s="128"/>
      <c r="BC111" s="128"/>
      <c r="BD111" s="134"/>
      <c r="BE111" s="142"/>
      <c r="BF111" s="145"/>
      <c r="BG111" s="146"/>
      <c r="BH111" s="325">
        <v>2000</v>
      </c>
      <c r="BI111" s="325">
        <v>1840</v>
      </c>
      <c r="BJ111" s="325">
        <v>90</v>
      </c>
      <c r="BK111" s="134">
        <v>1930</v>
      </c>
      <c r="BL111" s="142">
        <v>0.96499999999999997</v>
      </c>
      <c r="BM111" s="143">
        <v>1.1003972833300644</v>
      </c>
      <c r="BN111" s="325">
        <v>25</v>
      </c>
      <c r="BO111" s="142">
        <v>1.2500000000000001E-2</v>
      </c>
      <c r="BP111" s="144">
        <v>0.20733467133307901</v>
      </c>
      <c r="BQ111" s="325">
        <v>10</v>
      </c>
      <c r="BR111" s="325">
        <v>0</v>
      </c>
      <c r="BS111" s="134">
        <v>10</v>
      </c>
      <c r="BT111" s="142">
        <v>5.0000000000000001E-3</v>
      </c>
      <c r="BU111" s="145">
        <v>9.1003403527291929E-2</v>
      </c>
      <c r="BV111" s="325">
        <v>35</v>
      </c>
      <c r="BW111" s="147" t="s">
        <v>7</v>
      </c>
      <c r="BX111" s="147"/>
      <c r="BY111" s="148"/>
      <c r="BZ111" s="278"/>
    </row>
    <row r="112" spans="1:78" ht="16.5" thickBot="1" x14ac:dyDescent="0.3">
      <c r="A112" s="204" t="s">
        <v>420</v>
      </c>
      <c r="B112" s="323">
        <v>5410131.0099999998</v>
      </c>
      <c r="C112" s="126">
        <v>5410131.0099999998</v>
      </c>
      <c r="D112" s="324">
        <v>1</v>
      </c>
      <c r="E112" s="127"/>
      <c r="F112" s="126"/>
      <c r="G112" s="128"/>
      <c r="H112" s="128"/>
      <c r="I112" s="129"/>
      <c r="J112" s="130" t="s">
        <v>139</v>
      </c>
      <c r="K112" s="325">
        <v>3.26</v>
      </c>
      <c r="L112" s="326">
        <v>326</v>
      </c>
      <c r="M112" s="131">
        <v>3.27</v>
      </c>
      <c r="N112" s="132">
        <v>327</v>
      </c>
      <c r="O112" s="325">
        <v>4012</v>
      </c>
      <c r="P112" s="128">
        <v>3776</v>
      </c>
      <c r="Q112" s="128">
        <v>3776</v>
      </c>
      <c r="R112" s="128">
        <v>3863</v>
      </c>
      <c r="S112" s="133">
        <v>3861</v>
      </c>
      <c r="T112" s="327">
        <v>236</v>
      </c>
      <c r="U112" s="328">
        <v>6.25E-2</v>
      </c>
      <c r="V112" s="325">
        <v>1231.7</v>
      </c>
      <c r="W112" s="134">
        <v>-85</v>
      </c>
      <c r="X112" s="135">
        <v>-2.2015022015022014E-2</v>
      </c>
      <c r="Y112" s="136">
        <v>1153.5</v>
      </c>
      <c r="Z112" s="325">
        <v>1794</v>
      </c>
      <c r="AA112" s="324">
        <v>1</v>
      </c>
      <c r="AB112" s="137">
        <v>1585</v>
      </c>
      <c r="AC112" s="128">
        <v>1585</v>
      </c>
      <c r="AD112" s="133">
        <v>1651</v>
      </c>
      <c r="AE112" s="327">
        <v>209</v>
      </c>
      <c r="AF112" s="328">
        <v>0.13186119873817034</v>
      </c>
      <c r="AG112" s="128">
        <v>-66</v>
      </c>
      <c r="AH112" s="138">
        <v>-3.9975772259236826E-2</v>
      </c>
      <c r="AI112" s="325">
        <v>1710</v>
      </c>
      <c r="AJ112" s="128">
        <v>1533</v>
      </c>
      <c r="AK112" s="128">
        <v>1533</v>
      </c>
      <c r="AL112" s="133">
        <v>1595</v>
      </c>
      <c r="AM112" s="327">
        <v>177</v>
      </c>
      <c r="AN112" s="328">
        <v>0.11545988258317025</v>
      </c>
      <c r="AO112" s="329">
        <v>5.2453987730061353</v>
      </c>
      <c r="AP112" s="134">
        <v>-62</v>
      </c>
      <c r="AQ112" s="139">
        <v>-3.8871473354231974E-2</v>
      </c>
      <c r="AR112" s="140">
        <v>4.6880733944954125</v>
      </c>
      <c r="AS112" s="128">
        <v>1790</v>
      </c>
      <c r="AT112" s="141">
        <v>1475</v>
      </c>
      <c r="AU112" s="128">
        <v>100</v>
      </c>
      <c r="AV112" s="134">
        <v>1575</v>
      </c>
      <c r="AW112" s="142">
        <v>0.87988826815642462</v>
      </c>
      <c r="AX112" s="143">
        <v>1.0033436890293523</v>
      </c>
      <c r="AY112" s="141">
        <v>105</v>
      </c>
      <c r="AZ112" s="142">
        <v>5.8659217877094973E-2</v>
      </c>
      <c r="BA112" s="144">
        <v>0.97296717273623667</v>
      </c>
      <c r="BB112" s="128">
        <v>80</v>
      </c>
      <c r="BC112" s="128">
        <v>10</v>
      </c>
      <c r="BD112" s="134">
        <v>90</v>
      </c>
      <c r="BE112" s="142">
        <v>5.027932960893855E-2</v>
      </c>
      <c r="BF112" s="145">
        <v>0.91511802429679034</v>
      </c>
      <c r="BG112" s="146">
        <v>10</v>
      </c>
      <c r="BH112" s="325">
        <v>1405</v>
      </c>
      <c r="BI112" s="325">
        <v>1155</v>
      </c>
      <c r="BJ112" s="325">
        <v>85</v>
      </c>
      <c r="BK112" s="134">
        <v>1240</v>
      </c>
      <c r="BL112" s="142">
        <v>0.88256227758007122</v>
      </c>
      <c r="BM112" s="143">
        <v>1.0063928835426992</v>
      </c>
      <c r="BN112" s="325">
        <v>55</v>
      </c>
      <c r="BO112" s="142">
        <v>3.9145907473309607E-2</v>
      </c>
      <c r="BP112" s="144">
        <v>0.64930430880110146</v>
      </c>
      <c r="BQ112" s="325">
        <v>70</v>
      </c>
      <c r="BR112" s="325">
        <v>10</v>
      </c>
      <c r="BS112" s="134">
        <v>80</v>
      </c>
      <c r="BT112" s="142">
        <v>5.6939501779359428E-2</v>
      </c>
      <c r="BU112" s="145">
        <v>1.0363376914140006</v>
      </c>
      <c r="BV112" s="325">
        <v>35</v>
      </c>
      <c r="BW112" s="147" t="s">
        <v>7</v>
      </c>
      <c r="BX112" s="147" t="s">
        <v>7</v>
      </c>
      <c r="BY112" s="148" t="s">
        <v>7</v>
      </c>
      <c r="BZ112" s="278"/>
    </row>
    <row r="113" spans="1:80" ht="16.5" thickBot="1" x14ac:dyDescent="0.3">
      <c r="A113" s="204" t="s">
        <v>177</v>
      </c>
      <c r="B113" s="323">
        <v>5410131.0300000003</v>
      </c>
      <c r="C113" s="126">
        <v>5410131.0300000003</v>
      </c>
      <c r="D113" s="324">
        <v>1</v>
      </c>
      <c r="E113" s="127"/>
      <c r="F113" s="126"/>
      <c r="G113" s="128"/>
      <c r="H113" s="128"/>
      <c r="I113" s="129"/>
      <c r="J113" s="130" t="s">
        <v>140</v>
      </c>
      <c r="K113" s="325">
        <v>2.08</v>
      </c>
      <c r="L113" s="326">
        <v>208</v>
      </c>
      <c r="M113" s="131">
        <v>2.0699999999999998</v>
      </c>
      <c r="N113" s="132">
        <v>206.99999999999997</v>
      </c>
      <c r="O113" s="325">
        <v>5416</v>
      </c>
      <c r="P113" s="128">
        <v>5340</v>
      </c>
      <c r="Q113" s="128">
        <v>5340</v>
      </c>
      <c r="R113" s="128">
        <v>5522</v>
      </c>
      <c r="S113" s="133">
        <v>5783</v>
      </c>
      <c r="T113" s="327">
        <v>76</v>
      </c>
      <c r="U113" s="328">
        <v>1.4232209737827715E-2</v>
      </c>
      <c r="V113" s="325">
        <v>2609.1</v>
      </c>
      <c r="W113" s="134">
        <v>-443</v>
      </c>
      <c r="X113" s="135">
        <v>-7.6603838837973365E-2</v>
      </c>
      <c r="Y113" s="136">
        <v>2574.6</v>
      </c>
      <c r="Z113" s="325">
        <v>1955</v>
      </c>
      <c r="AA113" s="324">
        <v>1</v>
      </c>
      <c r="AB113" s="137">
        <v>1949</v>
      </c>
      <c r="AC113" s="128">
        <v>1949</v>
      </c>
      <c r="AD113" s="133">
        <v>1955</v>
      </c>
      <c r="AE113" s="327">
        <v>6</v>
      </c>
      <c r="AF113" s="328">
        <v>3.0785017957927143E-3</v>
      </c>
      <c r="AG113" s="128">
        <v>-6</v>
      </c>
      <c r="AH113" s="138">
        <v>-3.0690537084398979E-3</v>
      </c>
      <c r="AI113" s="325">
        <v>1935</v>
      </c>
      <c r="AJ113" s="128">
        <v>1938</v>
      </c>
      <c r="AK113" s="128">
        <v>1938</v>
      </c>
      <c r="AL113" s="133">
        <v>1934</v>
      </c>
      <c r="AM113" s="327">
        <v>-3</v>
      </c>
      <c r="AN113" s="328">
        <v>-1.5479876160990713E-3</v>
      </c>
      <c r="AO113" s="329">
        <v>9.302884615384615</v>
      </c>
      <c r="AP113" s="134">
        <v>4</v>
      </c>
      <c r="AQ113" s="139">
        <v>2.0682523267838678E-3</v>
      </c>
      <c r="AR113" s="140">
        <v>9.3623188405797109</v>
      </c>
      <c r="AS113" s="128">
        <v>2880</v>
      </c>
      <c r="AT113" s="141">
        <v>2500</v>
      </c>
      <c r="AU113" s="128">
        <v>200</v>
      </c>
      <c r="AV113" s="134">
        <v>2700</v>
      </c>
      <c r="AW113" s="142">
        <v>0.9375</v>
      </c>
      <c r="AX113" s="143">
        <v>1.0690388115253218</v>
      </c>
      <c r="AY113" s="141">
        <v>75</v>
      </c>
      <c r="AZ113" s="142">
        <v>2.6041666666666668E-2</v>
      </c>
      <c r="BA113" s="144">
        <v>0.4319472319439146</v>
      </c>
      <c r="BB113" s="128">
        <v>70</v>
      </c>
      <c r="BC113" s="128">
        <v>25</v>
      </c>
      <c r="BD113" s="134">
        <v>95</v>
      </c>
      <c r="BE113" s="142">
        <v>3.2986111111111112E-2</v>
      </c>
      <c r="BF113" s="145">
        <v>0.60036967604810643</v>
      </c>
      <c r="BG113" s="146">
        <v>15</v>
      </c>
      <c r="BH113" s="325">
        <v>2030</v>
      </c>
      <c r="BI113" s="325">
        <v>1835</v>
      </c>
      <c r="BJ113" s="325">
        <v>80</v>
      </c>
      <c r="BK113" s="134">
        <v>1915</v>
      </c>
      <c r="BL113" s="142">
        <v>0.94334975369458129</v>
      </c>
      <c r="BM113" s="143">
        <v>1.0757093328451841</v>
      </c>
      <c r="BN113" s="325">
        <v>35</v>
      </c>
      <c r="BO113" s="142">
        <v>1.7241379310344827E-2</v>
      </c>
      <c r="BP113" s="144">
        <v>0.28597885701114345</v>
      </c>
      <c r="BQ113" s="325">
        <v>60</v>
      </c>
      <c r="BR113" s="325">
        <v>0</v>
      </c>
      <c r="BS113" s="134">
        <v>60</v>
      </c>
      <c r="BT113" s="142">
        <v>2.9556650246305417E-2</v>
      </c>
      <c r="BU113" s="145">
        <v>0.53795115385591286</v>
      </c>
      <c r="BV113" s="325">
        <v>20</v>
      </c>
      <c r="BW113" s="147" t="s">
        <v>7</v>
      </c>
      <c r="BX113" s="147" t="s">
        <v>7</v>
      </c>
      <c r="BY113" s="148" t="s">
        <v>7</v>
      </c>
      <c r="BZ113" s="278"/>
    </row>
    <row r="114" spans="1:80" ht="16.5" thickBot="1" x14ac:dyDescent="0.3">
      <c r="A114" s="204" t="s">
        <v>421</v>
      </c>
      <c r="B114" s="323">
        <v>5410131.0499999998</v>
      </c>
      <c r="C114" s="126">
        <v>5410131.0499999998</v>
      </c>
      <c r="D114" s="324">
        <v>1</v>
      </c>
      <c r="E114" s="127">
        <v>5410131.04</v>
      </c>
      <c r="F114" s="148">
        <v>0.44665245599999998</v>
      </c>
      <c r="G114" s="128">
        <v>8392</v>
      </c>
      <c r="H114" s="128">
        <v>2637</v>
      </c>
      <c r="I114" s="129">
        <v>2612</v>
      </c>
      <c r="J114" s="130"/>
      <c r="K114" s="325">
        <v>1.54</v>
      </c>
      <c r="L114" s="326">
        <v>154</v>
      </c>
      <c r="M114" s="131">
        <v>1.55</v>
      </c>
      <c r="N114" s="132">
        <v>155</v>
      </c>
      <c r="O114" s="325">
        <v>4189</v>
      </c>
      <c r="P114" s="128">
        <v>4240</v>
      </c>
      <c r="Q114" s="128">
        <v>4240</v>
      </c>
      <c r="R114" s="128">
        <v>4266</v>
      </c>
      <c r="S114" s="133">
        <v>3748.3074107519997</v>
      </c>
      <c r="T114" s="327">
        <v>-51</v>
      </c>
      <c r="U114" s="328">
        <v>-1.2028301886792454E-2</v>
      </c>
      <c r="V114" s="325">
        <v>2727</v>
      </c>
      <c r="W114" s="134">
        <v>491.69258924800033</v>
      </c>
      <c r="X114" s="135">
        <v>0.13117723157860073</v>
      </c>
      <c r="Y114" s="136">
        <v>2740.1</v>
      </c>
      <c r="Z114" s="325">
        <v>1384</v>
      </c>
      <c r="AA114" s="324">
        <v>1</v>
      </c>
      <c r="AB114" s="137">
        <v>1384</v>
      </c>
      <c r="AC114" s="128">
        <v>1384</v>
      </c>
      <c r="AD114" s="133">
        <v>1177.8225264719999</v>
      </c>
      <c r="AE114" s="327">
        <v>0</v>
      </c>
      <c r="AF114" s="328">
        <v>0</v>
      </c>
      <c r="AG114" s="128">
        <v>206.17747352800006</v>
      </c>
      <c r="AH114" s="138">
        <v>0.175049694579688</v>
      </c>
      <c r="AI114" s="325">
        <v>1367</v>
      </c>
      <c r="AJ114" s="128">
        <v>1372</v>
      </c>
      <c r="AK114" s="128">
        <v>1372</v>
      </c>
      <c r="AL114" s="133">
        <v>1166.6562150719999</v>
      </c>
      <c r="AM114" s="327">
        <v>-5</v>
      </c>
      <c r="AN114" s="328">
        <v>-3.6443148688046646E-3</v>
      </c>
      <c r="AO114" s="329">
        <v>8.8766233766233764</v>
      </c>
      <c r="AP114" s="134">
        <v>205.3437849280001</v>
      </c>
      <c r="AQ114" s="139">
        <v>0.17601053530180472</v>
      </c>
      <c r="AR114" s="140">
        <v>8.8516129032258064</v>
      </c>
      <c r="AS114" s="128">
        <v>2255</v>
      </c>
      <c r="AT114" s="141">
        <v>2010</v>
      </c>
      <c r="AU114" s="128">
        <v>120</v>
      </c>
      <c r="AV114" s="134">
        <v>2130</v>
      </c>
      <c r="AW114" s="142">
        <v>0.94456762749445677</v>
      </c>
      <c r="AX114" s="143">
        <v>1.0770980841620981</v>
      </c>
      <c r="AY114" s="141">
        <v>70</v>
      </c>
      <c r="AZ114" s="142">
        <v>3.1042128603104215E-2</v>
      </c>
      <c r="BA114" s="144">
        <v>0.51488876251230264</v>
      </c>
      <c r="BB114" s="128">
        <v>30</v>
      </c>
      <c r="BC114" s="128">
        <v>10</v>
      </c>
      <c r="BD114" s="134">
        <v>40</v>
      </c>
      <c r="BE114" s="142">
        <v>1.7738359201773836E-2</v>
      </c>
      <c r="BF114" s="145">
        <v>0.32285021207021525</v>
      </c>
      <c r="BG114" s="146">
        <v>15</v>
      </c>
      <c r="BH114" s="325">
        <v>1670</v>
      </c>
      <c r="BI114" s="325">
        <v>1515</v>
      </c>
      <c r="BJ114" s="325">
        <v>95</v>
      </c>
      <c r="BK114" s="134">
        <v>1610</v>
      </c>
      <c r="BL114" s="142">
        <v>0.9640718562874252</v>
      </c>
      <c r="BM114" s="143">
        <v>1.0993389135685545</v>
      </c>
      <c r="BN114" s="325">
        <v>20</v>
      </c>
      <c r="BO114" s="142">
        <v>1.1976047904191617E-2</v>
      </c>
      <c r="BP114" s="144">
        <v>0.19864399648678227</v>
      </c>
      <c r="BQ114" s="325">
        <v>10</v>
      </c>
      <c r="BR114" s="325">
        <v>0</v>
      </c>
      <c r="BS114" s="134">
        <v>10</v>
      </c>
      <c r="BT114" s="142">
        <v>5.9880239520958087E-3</v>
      </c>
      <c r="BU114" s="145">
        <v>0.10898611200873284</v>
      </c>
      <c r="BV114" s="325">
        <v>35</v>
      </c>
      <c r="BW114" s="147" t="s">
        <v>7</v>
      </c>
      <c r="BX114" s="147" t="s">
        <v>7</v>
      </c>
      <c r="BY114" s="148" t="s">
        <v>7</v>
      </c>
      <c r="BZ114" s="364"/>
    </row>
    <row r="115" spans="1:80" ht="16.5" thickBot="1" x14ac:dyDescent="0.3">
      <c r="A115" s="204" t="s">
        <v>422</v>
      </c>
      <c r="B115" s="323">
        <v>5410131.0599999996</v>
      </c>
      <c r="C115" s="126">
        <v>5410131.0599999996</v>
      </c>
      <c r="D115" s="324">
        <v>1</v>
      </c>
      <c r="E115" s="127">
        <v>5410131.04</v>
      </c>
      <c r="F115" s="148">
        <v>0.55241451799999997</v>
      </c>
      <c r="G115" s="128">
        <v>8392</v>
      </c>
      <c r="H115" s="128">
        <v>2637</v>
      </c>
      <c r="I115" s="129">
        <v>2612</v>
      </c>
      <c r="J115" s="130"/>
      <c r="K115" s="325">
        <v>1.42</v>
      </c>
      <c r="L115" s="326">
        <v>142</v>
      </c>
      <c r="M115" s="131">
        <v>1.42</v>
      </c>
      <c r="N115" s="132">
        <v>142</v>
      </c>
      <c r="O115" s="325">
        <v>4580</v>
      </c>
      <c r="P115" s="128">
        <v>4612</v>
      </c>
      <c r="Q115" s="128">
        <v>4612</v>
      </c>
      <c r="R115" s="128">
        <v>4612</v>
      </c>
      <c r="S115" s="133">
        <v>4635.8626350559998</v>
      </c>
      <c r="T115" s="327">
        <v>-32</v>
      </c>
      <c r="U115" s="328">
        <v>-6.938421509106678E-3</v>
      </c>
      <c r="V115" s="325">
        <v>3231.3</v>
      </c>
      <c r="W115" s="134">
        <v>-23.862635055999817</v>
      </c>
      <c r="X115" s="135">
        <v>-5.1473990785560805E-3</v>
      </c>
      <c r="Y115" s="136">
        <v>3253.2</v>
      </c>
      <c r="Z115" s="325">
        <v>1359</v>
      </c>
      <c r="AA115" s="324">
        <v>1</v>
      </c>
      <c r="AB115" s="137">
        <v>1361</v>
      </c>
      <c r="AC115" s="128">
        <v>1361</v>
      </c>
      <c r="AD115" s="133">
        <v>1456.717083966</v>
      </c>
      <c r="AE115" s="327">
        <v>-2</v>
      </c>
      <c r="AF115" s="328">
        <v>-1.4695077149155032E-3</v>
      </c>
      <c r="AG115" s="128">
        <v>-95.717083966000018</v>
      </c>
      <c r="AH115" s="138">
        <v>-6.5707394400431204E-2</v>
      </c>
      <c r="AI115" s="325">
        <v>1348</v>
      </c>
      <c r="AJ115" s="128">
        <v>1360</v>
      </c>
      <c r="AK115" s="128">
        <v>1360</v>
      </c>
      <c r="AL115" s="133">
        <v>1442.9067210159999</v>
      </c>
      <c r="AM115" s="327">
        <v>-12</v>
      </c>
      <c r="AN115" s="328">
        <v>-8.8235294117647058E-3</v>
      </c>
      <c r="AO115" s="329">
        <v>9.4929577464788739</v>
      </c>
      <c r="AP115" s="134">
        <v>-82.906721015999892</v>
      </c>
      <c r="AQ115" s="139">
        <v>-5.7458129349915593E-2</v>
      </c>
      <c r="AR115" s="140">
        <v>9.577464788732394</v>
      </c>
      <c r="AS115" s="128">
        <v>2455</v>
      </c>
      <c r="AT115" s="141">
        <v>2240</v>
      </c>
      <c r="AU115" s="128">
        <v>95</v>
      </c>
      <c r="AV115" s="134">
        <v>2335</v>
      </c>
      <c r="AW115" s="142">
        <v>0.95112016293279023</v>
      </c>
      <c r="AX115" s="143">
        <v>1.0845699931727364</v>
      </c>
      <c r="AY115" s="141">
        <v>90</v>
      </c>
      <c r="AZ115" s="142">
        <v>3.6659877800407331E-2</v>
      </c>
      <c r="BA115" s="144">
        <v>0.60806909718866342</v>
      </c>
      <c r="BB115" s="128">
        <v>25</v>
      </c>
      <c r="BC115" s="128">
        <v>0</v>
      </c>
      <c r="BD115" s="134">
        <v>25</v>
      </c>
      <c r="BE115" s="142">
        <v>1.0183299389002037E-2</v>
      </c>
      <c r="BF115" s="145">
        <v>0.18534298070731553</v>
      </c>
      <c r="BG115" s="146">
        <v>10</v>
      </c>
      <c r="BH115" s="325">
        <v>1815</v>
      </c>
      <c r="BI115" s="325">
        <v>1600</v>
      </c>
      <c r="BJ115" s="325">
        <v>145</v>
      </c>
      <c r="BK115" s="134">
        <v>1745</v>
      </c>
      <c r="BL115" s="142">
        <v>0.9614325068870524</v>
      </c>
      <c r="BM115" s="143">
        <v>1.0963292421593016</v>
      </c>
      <c r="BN115" s="325">
        <v>25</v>
      </c>
      <c r="BO115" s="142">
        <v>1.3774104683195593E-2</v>
      </c>
      <c r="BP115" s="144">
        <v>0.2284679573918226</v>
      </c>
      <c r="BQ115" s="325">
        <v>15</v>
      </c>
      <c r="BR115" s="325">
        <v>0</v>
      </c>
      <c r="BS115" s="134">
        <v>15</v>
      </c>
      <c r="BT115" s="142">
        <v>8.2644628099173556E-3</v>
      </c>
      <c r="BU115" s="145">
        <v>0.15041884880544121</v>
      </c>
      <c r="BV115" s="325">
        <v>30</v>
      </c>
      <c r="BW115" s="147" t="s">
        <v>7</v>
      </c>
      <c r="BX115" s="147" t="s">
        <v>7</v>
      </c>
      <c r="BY115" s="148" t="s">
        <v>7</v>
      </c>
      <c r="BZ115" s="364"/>
    </row>
    <row r="116" spans="1:80" ht="16.5" thickBot="1" x14ac:dyDescent="0.3">
      <c r="A116" s="278" t="s">
        <v>423</v>
      </c>
      <c r="B116" s="242">
        <v>5410140.0099999998</v>
      </c>
      <c r="C116" s="265">
        <v>5410140.0099999998</v>
      </c>
      <c r="D116" s="246">
        <v>1</v>
      </c>
      <c r="E116" s="266"/>
      <c r="F116" s="265"/>
      <c r="G116" s="267"/>
      <c r="H116" s="267"/>
      <c r="I116" s="268"/>
      <c r="J116" s="279" t="s">
        <v>142</v>
      </c>
      <c r="K116" s="243">
        <v>174.02</v>
      </c>
      <c r="L116" s="269">
        <v>17402</v>
      </c>
      <c r="M116" s="270">
        <v>173.35</v>
      </c>
      <c r="N116" s="6">
        <v>17335</v>
      </c>
      <c r="O116" s="243">
        <v>4803</v>
      </c>
      <c r="P116" s="267">
        <v>4961</v>
      </c>
      <c r="Q116" s="267">
        <v>4961</v>
      </c>
      <c r="R116" s="267">
        <v>4788</v>
      </c>
      <c r="S116" s="280">
        <v>4773</v>
      </c>
      <c r="T116" s="271">
        <v>-158</v>
      </c>
      <c r="U116" s="272">
        <v>-3.1848417657730298E-2</v>
      </c>
      <c r="V116" s="243">
        <v>27.6</v>
      </c>
      <c r="W116" s="7">
        <v>188</v>
      </c>
      <c r="X116" s="8">
        <v>3.9388225434737065E-2</v>
      </c>
      <c r="Y116" s="273">
        <v>28.6</v>
      </c>
      <c r="Z116" s="243">
        <v>1743</v>
      </c>
      <c r="AA116" s="246">
        <v>1</v>
      </c>
      <c r="AB116" s="274">
        <v>1752</v>
      </c>
      <c r="AC116" s="267">
        <v>1752</v>
      </c>
      <c r="AD116" s="280">
        <v>1644</v>
      </c>
      <c r="AE116" s="271">
        <v>-9</v>
      </c>
      <c r="AF116" s="272">
        <v>-5.1369863013698627E-3</v>
      </c>
      <c r="AG116" s="267">
        <v>108</v>
      </c>
      <c r="AH116" s="80">
        <v>6.569343065693431E-2</v>
      </c>
      <c r="AI116" s="243">
        <v>1696</v>
      </c>
      <c r="AJ116" s="267">
        <v>1725</v>
      </c>
      <c r="AK116" s="267">
        <v>1725</v>
      </c>
      <c r="AL116" s="280">
        <v>1611</v>
      </c>
      <c r="AM116" s="271">
        <v>-29</v>
      </c>
      <c r="AN116" s="272">
        <v>-1.6811594202898551E-2</v>
      </c>
      <c r="AO116" s="275">
        <v>9.746006206183197E-2</v>
      </c>
      <c r="AP116" s="7">
        <v>114</v>
      </c>
      <c r="AQ116" s="9">
        <v>7.0763500931098691E-2</v>
      </c>
      <c r="AR116" s="10">
        <v>9.9509662532448806E-2</v>
      </c>
      <c r="AS116" s="267">
        <v>2380</v>
      </c>
      <c r="AT116" s="276">
        <v>2130</v>
      </c>
      <c r="AU116" s="267">
        <v>145</v>
      </c>
      <c r="AV116" s="7">
        <v>2275</v>
      </c>
      <c r="AW116" s="11">
        <v>0.95588235294117652</v>
      </c>
      <c r="AX116" s="14">
        <v>1.0900003568493477</v>
      </c>
      <c r="AY116" s="276">
        <v>10</v>
      </c>
      <c r="AZ116" s="11">
        <v>4.2016806722689074E-3</v>
      </c>
      <c r="BA116" s="12">
        <v>6.9692326498513951E-2</v>
      </c>
      <c r="BB116" s="267">
        <v>65</v>
      </c>
      <c r="BC116" s="267">
        <v>0</v>
      </c>
      <c r="BD116" s="7">
        <v>65</v>
      </c>
      <c r="BE116" s="11">
        <v>2.7310924369747899E-2</v>
      </c>
      <c r="BF116" s="16">
        <v>0.49707741422470381</v>
      </c>
      <c r="BG116" s="277">
        <v>20</v>
      </c>
      <c r="BH116" s="243">
        <v>1735</v>
      </c>
      <c r="BI116" s="243">
        <v>1530</v>
      </c>
      <c r="BJ116" s="243">
        <v>100</v>
      </c>
      <c r="BK116" s="7">
        <v>1630</v>
      </c>
      <c r="BL116" s="11">
        <v>0.93948126801152743</v>
      </c>
      <c r="BM116" s="14">
        <v>1.0712980674190353</v>
      </c>
      <c r="BN116" s="243">
        <v>10</v>
      </c>
      <c r="BO116" s="11">
        <v>5.763688760806916E-3</v>
      </c>
      <c r="BP116" s="12">
        <v>9.560100119104506E-2</v>
      </c>
      <c r="BQ116" s="243">
        <v>80</v>
      </c>
      <c r="BR116" s="243">
        <v>0</v>
      </c>
      <c r="BS116" s="7">
        <v>80</v>
      </c>
      <c r="BT116" s="11">
        <v>4.6109510086455328E-2</v>
      </c>
      <c r="BU116" s="16">
        <v>0.83922447056868621</v>
      </c>
      <c r="BV116" s="243">
        <v>20</v>
      </c>
      <c r="BW116" s="281" t="s">
        <v>3</v>
      </c>
      <c r="BX116" s="281" t="s">
        <v>3</v>
      </c>
      <c r="BY116" s="13" t="s">
        <v>3</v>
      </c>
      <c r="BZ116" s="278"/>
      <c r="CB116" s="286"/>
    </row>
    <row r="117" spans="1:80" ht="16.5" thickBot="1" x14ac:dyDescent="0.3">
      <c r="A117" s="204" t="s">
        <v>200</v>
      </c>
      <c r="B117" s="323">
        <v>5410140.0199999996</v>
      </c>
      <c r="C117" s="126">
        <v>5410140.0199999996</v>
      </c>
      <c r="D117" s="324">
        <v>1</v>
      </c>
      <c r="E117" s="127"/>
      <c r="F117" s="126"/>
      <c r="G117" s="128"/>
      <c r="H117" s="128"/>
      <c r="I117" s="129"/>
      <c r="J117" s="130" t="s">
        <v>143</v>
      </c>
      <c r="K117" s="325">
        <v>14.07</v>
      </c>
      <c r="L117" s="326">
        <v>1407</v>
      </c>
      <c r="M117" s="131">
        <v>14.08</v>
      </c>
      <c r="N117" s="132">
        <v>1408</v>
      </c>
      <c r="O117" s="325">
        <v>5816</v>
      </c>
      <c r="P117" s="128">
        <v>5254</v>
      </c>
      <c r="Q117" s="128">
        <v>5254</v>
      </c>
      <c r="R117" s="128">
        <v>4546</v>
      </c>
      <c r="S117" s="133">
        <v>4290</v>
      </c>
      <c r="T117" s="327">
        <v>562</v>
      </c>
      <c r="U117" s="328">
        <v>0.1069661210506281</v>
      </c>
      <c r="V117" s="325">
        <v>413.4</v>
      </c>
      <c r="W117" s="134">
        <v>964</v>
      </c>
      <c r="X117" s="135">
        <v>0.22470862470862471</v>
      </c>
      <c r="Y117" s="136">
        <v>373.2</v>
      </c>
      <c r="Z117" s="325">
        <v>2025</v>
      </c>
      <c r="AA117" s="324">
        <v>1</v>
      </c>
      <c r="AB117" s="137">
        <v>1812</v>
      </c>
      <c r="AC117" s="128">
        <v>1812</v>
      </c>
      <c r="AD117" s="133">
        <v>1459</v>
      </c>
      <c r="AE117" s="327">
        <v>213</v>
      </c>
      <c r="AF117" s="328">
        <v>0.11754966887417219</v>
      </c>
      <c r="AG117" s="128">
        <v>353</v>
      </c>
      <c r="AH117" s="138">
        <v>0.2419465387251542</v>
      </c>
      <c r="AI117" s="325">
        <v>1993</v>
      </c>
      <c r="AJ117" s="128">
        <v>1806</v>
      </c>
      <c r="AK117" s="128">
        <v>1806</v>
      </c>
      <c r="AL117" s="133">
        <v>1441</v>
      </c>
      <c r="AM117" s="327">
        <v>187</v>
      </c>
      <c r="AN117" s="328">
        <v>0.10354374307862679</v>
      </c>
      <c r="AO117" s="329">
        <v>1.4164889836531627</v>
      </c>
      <c r="AP117" s="134">
        <v>365</v>
      </c>
      <c r="AQ117" s="139">
        <v>0.25329632199861207</v>
      </c>
      <c r="AR117" s="140">
        <v>1.2826704545454546</v>
      </c>
      <c r="AS117" s="128">
        <v>2805</v>
      </c>
      <c r="AT117" s="141">
        <v>2565</v>
      </c>
      <c r="AU117" s="128">
        <v>95</v>
      </c>
      <c r="AV117" s="134">
        <v>2660</v>
      </c>
      <c r="AW117" s="142">
        <v>0.94830659536541895</v>
      </c>
      <c r="AX117" s="143">
        <v>1.0813616593824764</v>
      </c>
      <c r="AY117" s="141">
        <v>20</v>
      </c>
      <c r="AZ117" s="142">
        <v>7.1301247771836003E-3</v>
      </c>
      <c r="BA117" s="144">
        <v>0.11826576617929639</v>
      </c>
      <c r="BB117" s="128">
        <v>95</v>
      </c>
      <c r="BC117" s="128">
        <v>10</v>
      </c>
      <c r="BD117" s="134">
        <v>105</v>
      </c>
      <c r="BE117" s="142">
        <v>3.7433155080213901E-2</v>
      </c>
      <c r="BF117" s="145">
        <v>0.68130890341288064</v>
      </c>
      <c r="BG117" s="146">
        <v>15</v>
      </c>
      <c r="BH117" s="325">
        <v>2270</v>
      </c>
      <c r="BI117" s="325">
        <v>2055</v>
      </c>
      <c r="BJ117" s="325">
        <v>90</v>
      </c>
      <c r="BK117" s="134">
        <v>2145</v>
      </c>
      <c r="BL117" s="142">
        <v>0.94493392070484583</v>
      </c>
      <c r="BM117" s="143">
        <v>1.0775157712642891</v>
      </c>
      <c r="BN117" s="325">
        <v>0</v>
      </c>
      <c r="BO117" s="142">
        <v>0</v>
      </c>
      <c r="BP117" s="144">
        <v>0</v>
      </c>
      <c r="BQ117" s="325">
        <v>70</v>
      </c>
      <c r="BR117" s="325">
        <v>10</v>
      </c>
      <c r="BS117" s="134">
        <v>80</v>
      </c>
      <c r="BT117" s="142">
        <v>3.5242290748898682E-2</v>
      </c>
      <c r="BU117" s="145">
        <v>0.64143368124963474</v>
      </c>
      <c r="BV117" s="325">
        <v>40</v>
      </c>
      <c r="BW117" s="147" t="s">
        <v>7</v>
      </c>
      <c r="BX117" s="147" t="s">
        <v>7</v>
      </c>
      <c r="BY117" s="148" t="s">
        <v>7</v>
      </c>
      <c r="BZ117" s="278"/>
    </row>
    <row r="118" spans="1:80" ht="16.5" thickBot="1" x14ac:dyDescent="0.3">
      <c r="A118" s="278" t="s">
        <v>424</v>
      </c>
      <c r="B118" s="242">
        <v>5410151</v>
      </c>
      <c r="C118" s="265">
        <v>5410151</v>
      </c>
      <c r="D118" s="246">
        <v>1</v>
      </c>
      <c r="E118" s="266"/>
      <c r="F118" s="265"/>
      <c r="G118" s="267"/>
      <c r="H118" s="267"/>
      <c r="I118" s="268"/>
      <c r="J118" s="385"/>
      <c r="K118" s="243">
        <v>222.8</v>
      </c>
      <c r="L118" s="269">
        <v>22280</v>
      </c>
      <c r="M118" s="270">
        <v>222.78</v>
      </c>
      <c r="N118" s="6">
        <v>22278</v>
      </c>
      <c r="O118" s="243">
        <v>6218</v>
      </c>
      <c r="P118" s="267">
        <v>6140</v>
      </c>
      <c r="Q118" s="267">
        <v>6140</v>
      </c>
      <c r="R118" s="267">
        <v>6374</v>
      </c>
      <c r="S118" s="287"/>
      <c r="T118" s="271">
        <v>78</v>
      </c>
      <c r="U118" s="272">
        <v>1.2703583061889252E-2</v>
      </c>
      <c r="V118" s="243">
        <v>27.9</v>
      </c>
      <c r="W118" s="7"/>
      <c r="X118" s="8"/>
      <c r="Y118" s="273">
        <v>27.6</v>
      </c>
      <c r="Z118" s="243">
        <v>2270</v>
      </c>
      <c r="AA118" s="246">
        <v>1</v>
      </c>
      <c r="AB118" s="274">
        <v>2243</v>
      </c>
      <c r="AC118" s="267">
        <v>2243</v>
      </c>
      <c r="AD118" s="287"/>
      <c r="AE118" s="271">
        <v>27</v>
      </c>
      <c r="AF118" s="272">
        <v>1.2037449843958983E-2</v>
      </c>
      <c r="AG118" s="267"/>
      <c r="AH118" s="80"/>
      <c r="AI118" s="243">
        <v>2216</v>
      </c>
      <c r="AJ118" s="267">
        <v>2186</v>
      </c>
      <c r="AK118" s="267">
        <v>2186</v>
      </c>
      <c r="AL118" s="287"/>
      <c r="AM118" s="271">
        <v>30</v>
      </c>
      <c r="AN118" s="272">
        <v>1.3723696248856358E-2</v>
      </c>
      <c r="AO118" s="275">
        <v>9.9461400359066421E-2</v>
      </c>
      <c r="AP118" s="7"/>
      <c r="AQ118" s="9"/>
      <c r="AR118" s="10">
        <v>9.8123709489182157E-2</v>
      </c>
      <c r="AS118" s="267">
        <v>3000</v>
      </c>
      <c r="AT118" s="276">
        <v>2705</v>
      </c>
      <c r="AU118" s="267">
        <v>150</v>
      </c>
      <c r="AV118" s="7">
        <v>2855</v>
      </c>
      <c r="AW118" s="11">
        <v>0.95166666666666666</v>
      </c>
      <c r="AX118" s="14">
        <v>1.085193175788371</v>
      </c>
      <c r="AY118" s="276">
        <v>20</v>
      </c>
      <c r="AZ118" s="11">
        <v>6.6666666666666671E-3</v>
      </c>
      <c r="BA118" s="12">
        <v>0.11057849137764214</v>
      </c>
      <c r="BB118" s="267">
        <v>85</v>
      </c>
      <c r="BC118" s="267">
        <v>10</v>
      </c>
      <c r="BD118" s="7">
        <v>95</v>
      </c>
      <c r="BE118" s="11">
        <v>3.1666666666666669E-2</v>
      </c>
      <c r="BF118" s="16">
        <v>0.57635488900618226</v>
      </c>
      <c r="BG118" s="277">
        <v>35</v>
      </c>
      <c r="BH118" s="243">
        <v>2205</v>
      </c>
      <c r="BI118" s="243">
        <v>1895</v>
      </c>
      <c r="BJ118" s="243">
        <v>155</v>
      </c>
      <c r="BK118" s="7">
        <v>2050</v>
      </c>
      <c r="BL118" s="11">
        <v>0.92970521541950113</v>
      </c>
      <c r="BM118" s="14">
        <v>1.0601503557983538</v>
      </c>
      <c r="BN118" s="243">
        <v>10</v>
      </c>
      <c r="BO118" s="11">
        <v>4.5351473922902496E-3</v>
      </c>
      <c r="BP118" s="12">
        <v>7.5223463522205533E-2</v>
      </c>
      <c r="BQ118" s="243">
        <v>95</v>
      </c>
      <c r="BR118" s="243">
        <v>10</v>
      </c>
      <c r="BS118" s="7">
        <v>105</v>
      </c>
      <c r="BT118" s="11">
        <v>4.7619047619047616E-2</v>
      </c>
      <c r="BU118" s="16">
        <v>0.86669908121230399</v>
      </c>
      <c r="BV118" s="243">
        <v>40</v>
      </c>
      <c r="BW118" s="281" t="s">
        <v>3</v>
      </c>
      <c r="BX118" s="281" t="s">
        <v>3</v>
      </c>
      <c r="BY118" s="288" t="s">
        <v>154</v>
      </c>
      <c r="BZ118" s="278"/>
    </row>
    <row r="119" spans="1:80" ht="16.5" thickBot="1" x14ac:dyDescent="0.3">
      <c r="A119" s="204" t="s">
        <v>425</v>
      </c>
      <c r="B119" s="323">
        <v>5410152.0099999998</v>
      </c>
      <c r="C119" s="126">
        <v>5410152</v>
      </c>
      <c r="D119" s="324">
        <v>0.70251237</v>
      </c>
      <c r="E119" s="127"/>
      <c r="F119" s="126"/>
      <c r="G119" s="128"/>
      <c r="H119" s="128"/>
      <c r="I119" s="129"/>
      <c r="J119" s="386"/>
      <c r="K119" s="325">
        <v>8.39</v>
      </c>
      <c r="L119" s="326">
        <v>839</v>
      </c>
      <c r="M119" s="131">
        <v>25.43</v>
      </c>
      <c r="N119" s="132">
        <v>2543</v>
      </c>
      <c r="O119" s="325">
        <v>6349</v>
      </c>
      <c r="P119" s="128">
        <v>8434</v>
      </c>
      <c r="Q119" s="128">
        <v>5924.9893285799999</v>
      </c>
      <c r="R119" s="128">
        <v>7721</v>
      </c>
      <c r="S119" s="192"/>
      <c r="T119" s="327">
        <v>424.01067142000011</v>
      </c>
      <c r="U119" s="328">
        <v>7.1563111409285812E-2</v>
      </c>
      <c r="V119" s="325">
        <v>756.6</v>
      </c>
      <c r="W119" s="134"/>
      <c r="X119" s="135"/>
      <c r="Y119" s="136">
        <v>331.7</v>
      </c>
      <c r="Z119" s="325">
        <v>2401</v>
      </c>
      <c r="AA119" s="324">
        <v>0.66957719999999998</v>
      </c>
      <c r="AB119" s="137">
        <v>3320</v>
      </c>
      <c r="AC119" s="128">
        <v>2222.9963039999998</v>
      </c>
      <c r="AD119" s="192"/>
      <c r="AE119" s="327">
        <v>178.00369600000022</v>
      </c>
      <c r="AF119" s="328">
        <v>8.0073770558999655E-2</v>
      </c>
      <c r="AG119" s="128"/>
      <c r="AH119" s="138"/>
      <c r="AI119" s="325">
        <v>2347</v>
      </c>
      <c r="AJ119" s="128">
        <v>3294</v>
      </c>
      <c r="AK119" s="128">
        <v>2205.5872967999999</v>
      </c>
      <c r="AL119" s="192"/>
      <c r="AM119" s="327">
        <v>-947</v>
      </c>
      <c r="AN119" s="328">
        <v>-0.42936409788629321</v>
      </c>
      <c r="AO119" s="329">
        <v>2.7973778307508939</v>
      </c>
      <c r="AP119" s="134"/>
      <c r="AQ119" s="139"/>
      <c r="AR119" s="140">
        <v>1.2953204876130555</v>
      </c>
      <c r="AS119" s="128">
        <v>3855</v>
      </c>
      <c r="AT119" s="141">
        <v>3375</v>
      </c>
      <c r="AU119" s="128">
        <v>235</v>
      </c>
      <c r="AV119" s="134">
        <v>3610</v>
      </c>
      <c r="AW119" s="142">
        <v>0.93644617380025941</v>
      </c>
      <c r="AX119" s="143">
        <v>1.0678371250099885</v>
      </c>
      <c r="AY119" s="141">
        <v>15</v>
      </c>
      <c r="AZ119" s="142">
        <v>3.8910505836575876E-3</v>
      </c>
      <c r="BA119" s="144">
        <v>6.4539975512242484E-2</v>
      </c>
      <c r="BB119" s="128">
        <v>165</v>
      </c>
      <c r="BC119" s="128">
        <v>50</v>
      </c>
      <c r="BD119" s="134">
        <v>215</v>
      </c>
      <c r="BE119" s="142">
        <v>5.5771725032425425E-2</v>
      </c>
      <c r="BF119" s="145">
        <v>1.0150833597077957</v>
      </c>
      <c r="BG119" s="146">
        <v>20</v>
      </c>
      <c r="BH119" s="325">
        <v>2440</v>
      </c>
      <c r="BI119" s="325">
        <v>2105</v>
      </c>
      <c r="BJ119" s="325">
        <v>145</v>
      </c>
      <c r="BK119" s="134">
        <v>2250</v>
      </c>
      <c r="BL119" s="142">
        <v>0.92213114754098358</v>
      </c>
      <c r="BM119" s="143">
        <v>1.0515135851068738</v>
      </c>
      <c r="BN119" s="325">
        <v>15</v>
      </c>
      <c r="BO119" s="142">
        <v>6.1475409836065573E-3</v>
      </c>
      <c r="BP119" s="144">
        <v>0.1019678711474159</v>
      </c>
      <c r="BQ119" s="325">
        <v>105</v>
      </c>
      <c r="BR119" s="325">
        <v>30</v>
      </c>
      <c r="BS119" s="134">
        <v>135</v>
      </c>
      <c r="BT119" s="142">
        <v>5.5327868852459015E-2</v>
      </c>
      <c r="BU119" s="145">
        <v>1.0070048750970828</v>
      </c>
      <c r="BV119" s="325">
        <v>50</v>
      </c>
      <c r="BW119" s="147" t="s">
        <v>7</v>
      </c>
      <c r="BX119" s="147" t="s">
        <v>7</v>
      </c>
      <c r="BY119" s="330" t="s">
        <v>154</v>
      </c>
      <c r="BZ119" s="278" t="s">
        <v>331</v>
      </c>
    </row>
    <row r="120" spans="1:80" ht="16.5" thickBot="1" x14ac:dyDescent="0.3">
      <c r="A120" s="204" t="s">
        <v>426</v>
      </c>
      <c r="B120" s="323">
        <v>5410152.0199999996</v>
      </c>
      <c r="C120" s="126"/>
      <c r="D120" s="324">
        <v>0.29748763</v>
      </c>
      <c r="E120" s="127"/>
      <c r="F120" s="126"/>
      <c r="G120" s="128"/>
      <c r="H120" s="128"/>
      <c r="I120" s="129"/>
      <c r="J120" s="386"/>
      <c r="K120" s="325">
        <v>16.989999999999998</v>
      </c>
      <c r="L120" s="326">
        <v>1698.9999999999998</v>
      </c>
      <c r="M120" s="131"/>
      <c r="N120" s="132"/>
      <c r="O120" s="325">
        <v>2831</v>
      </c>
      <c r="P120" s="128"/>
      <c r="Q120" s="128">
        <v>2509.0106714200001</v>
      </c>
      <c r="R120" s="128"/>
      <c r="S120" s="192"/>
      <c r="T120" s="327">
        <v>321.98932857999989</v>
      </c>
      <c r="U120" s="328">
        <v>0.12833318417006442</v>
      </c>
      <c r="V120" s="325">
        <v>166.6</v>
      </c>
      <c r="W120" s="134"/>
      <c r="X120" s="135"/>
      <c r="Y120" s="136"/>
      <c r="Z120" s="325">
        <v>1269</v>
      </c>
      <c r="AA120" s="324">
        <v>0.33042280000000002</v>
      </c>
      <c r="AB120" s="137"/>
      <c r="AC120" s="128">
        <v>1097.003696</v>
      </c>
      <c r="AD120" s="192"/>
      <c r="AE120" s="327">
        <v>171.99630400000001</v>
      </c>
      <c r="AF120" s="328">
        <v>0.15678735142566011</v>
      </c>
      <c r="AG120" s="128"/>
      <c r="AH120" s="138"/>
      <c r="AI120" s="325">
        <v>1259</v>
      </c>
      <c r="AJ120" s="128"/>
      <c r="AK120" s="128">
        <v>1088.4127032000001</v>
      </c>
      <c r="AL120" s="192"/>
      <c r="AM120" s="327"/>
      <c r="AN120" s="328">
        <v>0</v>
      </c>
      <c r="AO120" s="329"/>
      <c r="AP120" s="134"/>
      <c r="AQ120" s="139"/>
      <c r="AR120" s="140"/>
      <c r="AS120" s="128"/>
      <c r="AT120" s="141"/>
      <c r="AU120" s="128"/>
      <c r="AV120" s="134"/>
      <c r="AW120" s="142"/>
      <c r="AX120" s="143"/>
      <c r="AY120" s="141"/>
      <c r="AZ120" s="142"/>
      <c r="BA120" s="144"/>
      <c r="BB120" s="128"/>
      <c r="BC120" s="128"/>
      <c r="BD120" s="134"/>
      <c r="BE120" s="142"/>
      <c r="BF120" s="145"/>
      <c r="BG120" s="146"/>
      <c r="BH120" s="325">
        <v>685</v>
      </c>
      <c r="BI120" s="325">
        <v>585</v>
      </c>
      <c r="BJ120" s="325">
        <v>60</v>
      </c>
      <c r="BK120" s="134">
        <v>645</v>
      </c>
      <c r="BL120" s="142">
        <v>0.94160583941605835</v>
      </c>
      <c r="BM120" s="143">
        <v>1.0737207333276224</v>
      </c>
      <c r="BN120" s="325">
        <v>0</v>
      </c>
      <c r="BO120" s="142">
        <v>0</v>
      </c>
      <c r="BP120" s="144">
        <v>0</v>
      </c>
      <c r="BQ120" s="325">
        <v>20</v>
      </c>
      <c r="BR120" s="325">
        <v>0</v>
      </c>
      <c r="BS120" s="134">
        <v>20</v>
      </c>
      <c r="BT120" s="142">
        <v>2.9197080291970802E-2</v>
      </c>
      <c r="BU120" s="145">
        <v>0.53140673592579224</v>
      </c>
      <c r="BV120" s="325">
        <v>10</v>
      </c>
      <c r="BW120" s="147" t="s">
        <v>7</v>
      </c>
      <c r="BX120" s="147"/>
      <c r="BY120" s="330"/>
      <c r="BZ120" s="278"/>
    </row>
    <row r="121" spans="1:80" ht="16.5" thickBot="1" x14ac:dyDescent="0.3">
      <c r="A121" s="204" t="s">
        <v>182</v>
      </c>
      <c r="B121" s="323">
        <v>5410153</v>
      </c>
      <c r="C121" s="126">
        <v>5410153</v>
      </c>
      <c r="D121" s="324">
        <v>1</v>
      </c>
      <c r="E121" s="127"/>
      <c r="F121" s="126"/>
      <c r="G121" s="128"/>
      <c r="H121" s="128"/>
      <c r="I121" s="129"/>
      <c r="J121" s="386"/>
      <c r="K121" s="325">
        <v>15.62</v>
      </c>
      <c r="L121" s="326">
        <v>1562</v>
      </c>
      <c r="M121" s="131">
        <v>15.58</v>
      </c>
      <c r="N121" s="132">
        <v>1558</v>
      </c>
      <c r="O121" s="325">
        <v>6031</v>
      </c>
      <c r="P121" s="128">
        <v>5971</v>
      </c>
      <c r="Q121" s="128">
        <v>5971</v>
      </c>
      <c r="R121" s="128">
        <v>5128</v>
      </c>
      <c r="S121" s="192"/>
      <c r="T121" s="327">
        <v>60</v>
      </c>
      <c r="U121" s="328">
        <v>1.0048568079048735E-2</v>
      </c>
      <c r="V121" s="325">
        <v>386.1</v>
      </c>
      <c r="W121" s="134"/>
      <c r="X121" s="135"/>
      <c r="Y121" s="136">
        <v>383.4</v>
      </c>
      <c r="Z121" s="325">
        <v>2095</v>
      </c>
      <c r="AA121" s="324">
        <v>1</v>
      </c>
      <c r="AB121" s="137">
        <v>2049</v>
      </c>
      <c r="AC121" s="128">
        <v>2049</v>
      </c>
      <c r="AD121" s="192"/>
      <c r="AE121" s="327">
        <v>46</v>
      </c>
      <c r="AF121" s="328">
        <v>2.2449975597852612E-2</v>
      </c>
      <c r="AG121" s="128"/>
      <c r="AH121" s="138"/>
      <c r="AI121" s="325">
        <v>2069</v>
      </c>
      <c r="AJ121" s="128">
        <v>2036</v>
      </c>
      <c r="AK121" s="128">
        <v>2036</v>
      </c>
      <c r="AL121" s="192"/>
      <c r="AM121" s="327">
        <v>33</v>
      </c>
      <c r="AN121" s="328">
        <v>1.6208251473477406E-2</v>
      </c>
      <c r="AO121" s="329">
        <v>1.3245838668373879</v>
      </c>
      <c r="AP121" s="134"/>
      <c r="AQ121" s="139"/>
      <c r="AR121" s="140">
        <v>1.3068035943517331</v>
      </c>
      <c r="AS121" s="128">
        <v>2900</v>
      </c>
      <c r="AT121" s="141">
        <v>2690</v>
      </c>
      <c r="AU121" s="128">
        <v>115</v>
      </c>
      <c r="AV121" s="134">
        <v>2805</v>
      </c>
      <c r="AW121" s="142">
        <v>0.96724137931034482</v>
      </c>
      <c r="AX121" s="143">
        <v>1.1029531462357802</v>
      </c>
      <c r="AY121" s="141">
        <v>0</v>
      </c>
      <c r="AZ121" s="142">
        <v>0</v>
      </c>
      <c r="BA121" s="144">
        <v>0</v>
      </c>
      <c r="BB121" s="128">
        <v>85</v>
      </c>
      <c r="BC121" s="128">
        <v>10</v>
      </c>
      <c r="BD121" s="134">
        <v>95</v>
      </c>
      <c r="BE121" s="142">
        <v>3.2758620689655175E-2</v>
      </c>
      <c r="BF121" s="145">
        <v>0.59622919552363673</v>
      </c>
      <c r="BG121" s="146">
        <v>0</v>
      </c>
      <c r="BH121" s="325">
        <v>2185</v>
      </c>
      <c r="BI121" s="325">
        <v>2000</v>
      </c>
      <c r="BJ121" s="325">
        <v>100</v>
      </c>
      <c r="BK121" s="134">
        <v>2100</v>
      </c>
      <c r="BL121" s="142">
        <v>0.9610983981693364</v>
      </c>
      <c r="BM121" s="143">
        <v>1.0959482552936937</v>
      </c>
      <c r="BN121" s="325">
        <v>10</v>
      </c>
      <c r="BO121" s="142">
        <v>4.5766590389016018E-3</v>
      </c>
      <c r="BP121" s="144">
        <v>7.59120078107383E-2</v>
      </c>
      <c r="BQ121" s="325">
        <v>50</v>
      </c>
      <c r="BR121" s="325">
        <v>0</v>
      </c>
      <c r="BS121" s="134">
        <v>50</v>
      </c>
      <c r="BT121" s="142">
        <v>2.2883295194508008E-2</v>
      </c>
      <c r="BU121" s="145">
        <v>0.41649154932399046</v>
      </c>
      <c r="BV121" s="325">
        <v>20</v>
      </c>
      <c r="BW121" s="147" t="s">
        <v>7</v>
      </c>
      <c r="BX121" s="147" t="s">
        <v>7</v>
      </c>
      <c r="BY121" s="330" t="s">
        <v>154</v>
      </c>
      <c r="BZ121" s="278"/>
    </row>
    <row r="126" spans="1:80" x14ac:dyDescent="0.25">
      <c r="CB126" s="363"/>
    </row>
    <row r="127" spans="1:80" x14ac:dyDescent="0.25">
      <c r="CB127" s="363"/>
    </row>
    <row r="128" spans="1:80" x14ac:dyDescent="0.25">
      <c r="CB128" s="363"/>
    </row>
    <row r="129" spans="80:80" x14ac:dyDescent="0.25">
      <c r="CB129" s="363"/>
    </row>
  </sheetData>
  <autoFilter ref="A1:BZ121" xr:uid="{00000000-0001-0000-0200-000000000000}">
    <sortState xmlns:xlrd2="http://schemas.microsoft.com/office/spreadsheetml/2017/richdata2" ref="A2:BZ121">
      <sortCondition ref="B1:B121"/>
    </sortState>
  </autoFilter>
  <sortState xmlns:xlrd2="http://schemas.microsoft.com/office/spreadsheetml/2017/richdata2" ref="A2:BZ129">
    <sortCondition ref="B1:B129"/>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workbookViewId="0">
      <selection activeCell="D29" sqref="D29"/>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17"/>
      <c r="B1" s="18" t="s">
        <v>3</v>
      </c>
      <c r="C1" s="397" t="s">
        <v>0</v>
      </c>
      <c r="D1" s="398"/>
      <c r="E1" s="399" t="s">
        <v>29</v>
      </c>
      <c r="F1" s="400"/>
    </row>
    <row r="2" spans="1:7" ht="30.75" thickBot="1" x14ac:dyDescent="0.3">
      <c r="A2" s="19"/>
      <c r="B2" s="20" t="s">
        <v>2</v>
      </c>
      <c r="C2" s="21" t="s">
        <v>16</v>
      </c>
      <c r="D2" s="22" t="s">
        <v>1</v>
      </c>
      <c r="E2" s="23" t="s">
        <v>16</v>
      </c>
      <c r="F2" s="24" t="s">
        <v>1</v>
      </c>
      <c r="G2" s="5"/>
    </row>
    <row r="3" spans="1:7" x14ac:dyDescent="0.25">
      <c r="A3" s="25" t="s">
        <v>30</v>
      </c>
      <c r="B3" s="26"/>
      <c r="C3" s="27">
        <v>5.4899999999999997E-2</v>
      </c>
      <c r="D3" s="28">
        <v>6.8900000000000003E-2</v>
      </c>
      <c r="E3" s="29">
        <v>6.0299999999999999E-2</v>
      </c>
      <c r="F3" s="30">
        <v>0.16250000000000001</v>
      </c>
      <c r="G3" s="15"/>
    </row>
    <row r="4" spans="1:7" ht="17.25" x14ac:dyDescent="0.25">
      <c r="A4" s="31" t="s">
        <v>31</v>
      </c>
      <c r="B4" s="32" t="s">
        <v>32</v>
      </c>
      <c r="C4" s="33"/>
      <c r="D4" s="34"/>
      <c r="E4" s="35"/>
      <c r="F4" s="36"/>
      <c r="G4" s="48"/>
    </row>
    <row r="5" spans="1:7" ht="15.75" x14ac:dyDescent="0.25">
      <c r="A5" s="31" t="s">
        <v>33</v>
      </c>
      <c r="B5" s="37"/>
      <c r="C5" s="38">
        <f>C3*1.5</f>
        <v>8.2349999999999993E-2</v>
      </c>
      <c r="D5" s="39">
        <f>D3*1.5</f>
        <v>0.10335</v>
      </c>
      <c r="E5" s="40"/>
      <c r="F5" s="41"/>
      <c r="G5" s="49"/>
    </row>
    <row r="6" spans="1:7" ht="16.5" thickBot="1" x14ac:dyDescent="0.3">
      <c r="A6" s="42" t="s">
        <v>34</v>
      </c>
      <c r="B6" s="43"/>
      <c r="C6" s="44"/>
      <c r="D6" s="45"/>
      <c r="E6" s="46">
        <f>E3*1.5</f>
        <v>9.0450000000000003E-2</v>
      </c>
      <c r="F6" s="47">
        <f>F3*0.5</f>
        <v>8.1250000000000003E-2</v>
      </c>
      <c r="G6" s="15"/>
    </row>
    <row r="7" spans="1:7" x14ac:dyDescent="0.25">
      <c r="C7" s="15"/>
      <c r="D7" s="15"/>
      <c r="E7" s="15"/>
      <c r="F7" s="15"/>
    </row>
    <row r="8" spans="1:7" x14ac:dyDescent="0.25">
      <c r="A8" s="1" t="s">
        <v>15</v>
      </c>
    </row>
    <row r="10" spans="1:7" x14ac:dyDescent="0.25">
      <c r="A10" s="236" t="s">
        <v>268</v>
      </c>
    </row>
    <row r="11" spans="1:7" x14ac:dyDescent="0.25">
      <c r="A11" s="239" t="s">
        <v>269</v>
      </c>
    </row>
    <row r="12" spans="1:7" x14ac:dyDescent="0.25">
      <c r="A12" s="239" t="s">
        <v>270</v>
      </c>
    </row>
    <row r="13" spans="1:7" x14ac:dyDescent="0.25">
      <c r="A13" s="240" t="s">
        <v>271</v>
      </c>
    </row>
    <row r="14" spans="1:7" x14ac:dyDescent="0.25">
      <c r="A14" s="239" t="s">
        <v>272</v>
      </c>
    </row>
    <row r="20" spans="1:7" x14ac:dyDescent="0.25">
      <c r="C20" t="s">
        <v>306</v>
      </c>
      <c r="D20" t="s">
        <v>307</v>
      </c>
    </row>
    <row r="21" spans="1:7" x14ac:dyDescent="0.25">
      <c r="C21" t="s">
        <v>309</v>
      </c>
      <c r="D21" t="s">
        <v>310</v>
      </c>
      <c r="E21" t="s">
        <v>311</v>
      </c>
      <c r="F21">
        <f>150*0.1</f>
        <v>15</v>
      </c>
      <c r="G21" t="s">
        <v>308</v>
      </c>
    </row>
    <row r="22" spans="1:7" x14ac:dyDescent="0.25">
      <c r="C22" t="s">
        <v>5</v>
      </c>
      <c r="D22" t="s">
        <v>310</v>
      </c>
      <c r="E22" t="s">
        <v>312</v>
      </c>
      <c r="F22">
        <f>150*0.05</f>
        <v>7.5</v>
      </c>
      <c r="G22" t="s">
        <v>308</v>
      </c>
    </row>
    <row r="23" spans="1:7" x14ac:dyDescent="0.25">
      <c r="C23" t="s">
        <v>7</v>
      </c>
      <c r="D23" t="s">
        <v>313</v>
      </c>
    </row>
    <row r="24" spans="1:7" ht="15.75" thickBot="1" x14ac:dyDescent="0.3"/>
    <row r="25" spans="1:7" ht="15.75" x14ac:dyDescent="0.25">
      <c r="A25" s="17"/>
      <c r="B25" s="18" t="s">
        <v>3</v>
      </c>
      <c r="C25" s="397" t="s">
        <v>0</v>
      </c>
      <c r="D25" s="398"/>
      <c r="E25" s="399" t="s">
        <v>29</v>
      </c>
      <c r="F25" s="400"/>
    </row>
    <row r="26" spans="1:7" ht="30.75" thickBot="1" x14ac:dyDescent="0.3">
      <c r="A26" s="19"/>
      <c r="B26" s="20" t="s">
        <v>2</v>
      </c>
      <c r="C26" s="21" t="s">
        <v>16</v>
      </c>
      <c r="D26" s="22" t="s">
        <v>1</v>
      </c>
      <c r="E26" s="23" t="s">
        <v>16</v>
      </c>
      <c r="F26" s="24" t="s">
        <v>1</v>
      </c>
    </row>
    <row r="27" spans="1:7" x14ac:dyDescent="0.25">
      <c r="A27" s="25" t="s">
        <v>30</v>
      </c>
      <c r="B27" s="26"/>
      <c r="C27" s="27">
        <v>4.24E-2</v>
      </c>
      <c r="D27" s="28">
        <v>6.1699999999999998E-2</v>
      </c>
      <c r="E27" s="29">
        <v>4.6199999999999998E-2</v>
      </c>
      <c r="F27" s="30">
        <v>0.10199999999999999</v>
      </c>
    </row>
    <row r="28" spans="1:7" ht="17.25" x14ac:dyDescent="0.25">
      <c r="A28" s="31" t="s">
        <v>31</v>
      </c>
      <c r="B28" s="32" t="s">
        <v>32</v>
      </c>
      <c r="C28" s="33"/>
      <c r="D28" s="34"/>
      <c r="E28" s="35"/>
      <c r="F28" s="36"/>
    </row>
    <row r="29" spans="1:7" ht="15.75" x14ac:dyDescent="0.25">
      <c r="A29" s="31" t="s">
        <v>33</v>
      </c>
      <c r="B29" s="37"/>
      <c r="C29" s="38">
        <f>C27*1.5</f>
        <v>6.3600000000000004E-2</v>
      </c>
      <c r="D29" s="39">
        <f>D27*1.5</f>
        <v>9.2549999999999993E-2</v>
      </c>
      <c r="E29" s="40"/>
      <c r="F29" s="41"/>
    </row>
    <row r="30" spans="1:7" ht="16.5" thickBot="1" x14ac:dyDescent="0.3">
      <c r="A30" s="42" t="s">
        <v>34</v>
      </c>
      <c r="B30" s="43"/>
      <c r="C30" s="44"/>
      <c r="D30" s="45"/>
      <c r="E30" s="46">
        <f>E27*1.5</f>
        <v>6.93E-2</v>
      </c>
      <c r="F30" s="47">
        <f>F27*0.5</f>
        <v>5.0999999999999997E-2</v>
      </c>
    </row>
  </sheetData>
  <mergeCells count="4">
    <mergeCell ref="C1:D1"/>
    <mergeCell ref="E1:F1"/>
    <mergeCell ref="C25:D25"/>
    <mergeCell ref="E25:F25"/>
  </mergeCells>
  <hyperlinks>
    <hyperlink ref="A13" r:id="rId1" display="“T9” updates this method to calculate floors using total raw count sums to arrive at CMA thresholds. This method matches that used by Statistics Canada. " xr:uid="{2AD190FC-F379-4E10-82E4-A770EA2CCD35}"/>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3602-690E-47E5-9D24-411DEA687A15}">
  <dimension ref="A1:V25"/>
  <sheetViews>
    <sheetView topLeftCell="A2" zoomScaleNormal="100" workbookViewId="0">
      <selection activeCell="A2" sqref="A2"/>
    </sheetView>
  </sheetViews>
  <sheetFormatPr defaultRowHeight="15" x14ac:dyDescent="0.25"/>
  <cols>
    <col min="1" max="1" width="13.5703125" bestFit="1" customWidth="1"/>
    <col min="2" max="13" width="10.7109375" customWidth="1"/>
    <col min="14" max="14" width="11" customWidth="1"/>
    <col min="18" max="18" width="11.7109375" bestFit="1" customWidth="1"/>
  </cols>
  <sheetData>
    <row r="1" spans="1:22" ht="67.5" customHeight="1" thickBot="1" x14ac:dyDescent="0.3">
      <c r="B1" s="403" t="s">
        <v>202</v>
      </c>
      <c r="C1" s="404"/>
      <c r="D1" s="401" t="s">
        <v>201</v>
      </c>
      <c r="E1" s="402"/>
      <c r="F1" s="408" t="s">
        <v>471</v>
      </c>
      <c r="G1" s="409"/>
      <c r="H1" s="409"/>
      <c r="I1" s="409"/>
      <c r="J1" s="409"/>
      <c r="K1" s="13"/>
      <c r="L1" s="13"/>
      <c r="M1" s="13"/>
      <c r="O1" s="405" t="s">
        <v>273</v>
      </c>
      <c r="P1" s="406"/>
      <c r="Q1" s="406"/>
      <c r="R1" s="406"/>
      <c r="S1" s="406"/>
      <c r="T1" s="406"/>
      <c r="U1" s="406"/>
      <c r="V1" s="407"/>
    </row>
    <row r="2" spans="1:22" ht="65.25" thickTop="1" thickBot="1" x14ac:dyDescent="0.3">
      <c r="A2" s="215" t="s">
        <v>199</v>
      </c>
      <c r="B2" s="50" t="s">
        <v>24</v>
      </c>
      <c r="C2" s="51" t="s">
        <v>25</v>
      </c>
      <c r="D2" s="50" t="s">
        <v>26</v>
      </c>
      <c r="E2" s="344" t="s">
        <v>27</v>
      </c>
      <c r="F2" s="50" t="s">
        <v>287</v>
      </c>
      <c r="G2" s="51" t="s">
        <v>318</v>
      </c>
      <c r="H2" s="359" t="s">
        <v>321</v>
      </c>
      <c r="I2" s="51" t="s">
        <v>322</v>
      </c>
      <c r="J2" s="52" t="s">
        <v>323</v>
      </c>
      <c r="K2" s="50" t="s">
        <v>28</v>
      </c>
      <c r="L2" s="51" t="s">
        <v>35</v>
      </c>
      <c r="M2" s="52" t="s">
        <v>36</v>
      </c>
      <c r="O2" s="370" t="s">
        <v>456</v>
      </c>
      <c r="P2" s="344" t="s">
        <v>468</v>
      </c>
      <c r="Q2" s="371" t="s">
        <v>287</v>
      </c>
      <c r="R2" s="372" t="s">
        <v>457</v>
      </c>
      <c r="S2" s="371" t="s">
        <v>458</v>
      </c>
      <c r="T2" s="371" t="s">
        <v>459</v>
      </c>
    </row>
    <row r="3" spans="1:22" ht="15.75" thickBot="1" x14ac:dyDescent="0.3">
      <c r="A3" s="53" t="s">
        <v>5</v>
      </c>
      <c r="B3" s="392">
        <v>54619</v>
      </c>
      <c r="C3" s="54">
        <f>B3/B8</f>
        <v>0.12104560033217916</v>
      </c>
      <c r="D3" s="392">
        <v>57780</v>
      </c>
      <c r="E3" s="353">
        <f>D3/D8</f>
        <v>0.11028948604106938</v>
      </c>
      <c r="F3" s="392">
        <v>63709</v>
      </c>
      <c r="G3" s="353">
        <f>F3/F8</f>
        <v>0.11063529027675754</v>
      </c>
      <c r="H3" s="56">
        <f t="shared" ref="H3:H8" si="0">F3-D3</f>
        <v>5929</v>
      </c>
      <c r="I3" s="338">
        <f t="shared" ref="I3:I8" si="1">H3/D3</f>
        <v>0.10261336102457598</v>
      </c>
      <c r="J3" s="338">
        <f>H3/H8</f>
        <v>0.11412237984331992</v>
      </c>
      <c r="K3" s="56">
        <f t="shared" ref="K3:K8" si="2">D3-B3</f>
        <v>3161</v>
      </c>
      <c r="L3" s="55">
        <f t="shared" ref="L3:L8" si="3">K3/B3</f>
        <v>5.7873633717204637E-2</v>
      </c>
      <c r="M3" s="57">
        <f>K3/K8</f>
        <v>4.3499587308749817E-2</v>
      </c>
      <c r="O3" s="373">
        <v>51312</v>
      </c>
      <c r="P3" s="353">
        <f>O3/O8</f>
        <v>9.7943477115599725E-2</v>
      </c>
      <c r="Q3" s="392">
        <v>63709</v>
      </c>
      <c r="R3" s="56">
        <f t="shared" ref="R3:R8" si="4">Q3-O3</f>
        <v>12397</v>
      </c>
      <c r="S3" s="338">
        <f t="shared" ref="S3:S8" si="5">R3/O3</f>
        <v>0.24160040536326785</v>
      </c>
      <c r="T3" s="338">
        <f>R3/R8</f>
        <v>0.23861952149057802</v>
      </c>
    </row>
    <row r="4" spans="1:22" ht="15.75" thickBot="1" x14ac:dyDescent="0.3">
      <c r="A4" s="58" t="s">
        <v>6</v>
      </c>
      <c r="B4" s="391">
        <v>58921</v>
      </c>
      <c r="C4" s="59">
        <f>B4/B8</f>
        <v>0.13057961180490907</v>
      </c>
      <c r="D4" s="391">
        <v>60499</v>
      </c>
      <c r="E4" s="354">
        <f>D4/D8</f>
        <v>0.11547946722046826</v>
      </c>
      <c r="F4" s="391">
        <v>73074</v>
      </c>
      <c r="G4" s="354">
        <f>F4/F8</f>
        <v>0.12689829069179834</v>
      </c>
      <c r="H4" s="61">
        <f t="shared" si="0"/>
        <v>12575</v>
      </c>
      <c r="I4" s="339">
        <f t="shared" si="1"/>
        <v>0.20785467528388898</v>
      </c>
      <c r="J4" s="339">
        <f>H4/H8</f>
        <v>0.24204569514753721</v>
      </c>
      <c r="K4" s="61">
        <f t="shared" si="2"/>
        <v>1578</v>
      </c>
      <c r="L4" s="60">
        <f t="shared" si="3"/>
        <v>2.6781622850936E-2</v>
      </c>
      <c r="M4" s="62">
        <f>K4/K8</f>
        <v>2.1715390311043092E-2</v>
      </c>
      <c r="O4" s="374">
        <v>62773</v>
      </c>
      <c r="P4" s="354">
        <f>O4/O8</f>
        <v>0.11982003993174192</v>
      </c>
      <c r="Q4" s="391">
        <v>73074</v>
      </c>
      <c r="R4" s="61">
        <f t="shared" si="4"/>
        <v>10301</v>
      </c>
      <c r="S4" s="339">
        <f t="shared" si="5"/>
        <v>0.16409921463049401</v>
      </c>
      <c r="T4" s="339">
        <f>R4/R8</f>
        <v>0.19827536427155312</v>
      </c>
    </row>
    <row r="5" spans="1:22" ht="15.75" thickBot="1" x14ac:dyDescent="0.3">
      <c r="A5" s="63" t="s">
        <v>7</v>
      </c>
      <c r="B5" s="390">
        <v>318459.64392685</v>
      </c>
      <c r="C5" s="64">
        <f>B5/B8</f>
        <v>0.70576427215250315</v>
      </c>
      <c r="D5" s="390">
        <v>377139</v>
      </c>
      <c r="E5" s="355">
        <f>D5/D8</f>
        <v>0.71987653991074529</v>
      </c>
      <c r="F5" s="390">
        <v>408777</v>
      </c>
      <c r="G5" s="355">
        <f>F5/F8</f>
        <v>0.70987085111149317</v>
      </c>
      <c r="H5" s="66">
        <f t="shared" si="0"/>
        <v>31638</v>
      </c>
      <c r="I5" s="340">
        <f t="shared" si="1"/>
        <v>8.3889494324373773E-2</v>
      </c>
      <c r="J5" s="340">
        <f>H5/H8</f>
        <v>0.60897349527457512</v>
      </c>
      <c r="K5" s="66">
        <f t="shared" si="2"/>
        <v>58679.356073150004</v>
      </c>
      <c r="L5" s="65">
        <f t="shared" si="3"/>
        <v>0.18425994373914648</v>
      </c>
      <c r="M5" s="67">
        <f>K5/K8</f>
        <v>0.80750641338981577</v>
      </c>
      <c r="O5" s="375">
        <v>381333</v>
      </c>
      <c r="P5" s="355">
        <f>O5/O8</f>
        <v>0.72788197612494132</v>
      </c>
      <c r="Q5" s="390">
        <v>408777</v>
      </c>
      <c r="R5" s="66">
        <f t="shared" si="4"/>
        <v>27444</v>
      </c>
      <c r="S5" s="340">
        <f t="shared" si="5"/>
        <v>7.1968594378141945E-2</v>
      </c>
      <c r="T5" s="340">
        <f>R5/R8</f>
        <v>0.52824668450330103</v>
      </c>
    </row>
    <row r="6" spans="1:22" ht="15.75" thickBot="1" x14ac:dyDescent="0.3">
      <c r="A6" s="68" t="s">
        <v>3</v>
      </c>
      <c r="B6" s="389">
        <v>18102</v>
      </c>
      <c r="C6" s="69">
        <f>B6/B8</f>
        <v>4.0117311873397662E-2</v>
      </c>
      <c r="D6" s="389">
        <v>28323</v>
      </c>
      <c r="E6" s="356">
        <f>D6/D8</f>
        <v>5.4062463017327936E-2</v>
      </c>
      <c r="F6" s="389">
        <v>29183</v>
      </c>
      <c r="G6" s="356">
        <f>F6/F8</f>
        <v>5.0678392003431466E-2</v>
      </c>
      <c r="H6" s="71">
        <f t="shared" si="0"/>
        <v>860</v>
      </c>
      <c r="I6" s="341">
        <f t="shared" si="1"/>
        <v>3.0364015111393566E-2</v>
      </c>
      <c r="J6" s="341">
        <f>H6/H8</f>
        <v>1.6553423286431966E-2</v>
      </c>
      <c r="K6" s="71">
        <f t="shared" si="2"/>
        <v>10221</v>
      </c>
      <c r="L6" s="70">
        <f t="shared" si="3"/>
        <v>0.56463374212794171</v>
      </c>
      <c r="M6" s="72">
        <f>K6/K8</f>
        <v>0.14065462887780192</v>
      </c>
      <c r="O6" s="376">
        <v>28323</v>
      </c>
      <c r="P6" s="356">
        <f>O6/O8</f>
        <v>5.4062463017327936E-2</v>
      </c>
      <c r="Q6" s="389">
        <v>29183</v>
      </c>
      <c r="R6" s="71">
        <f t="shared" si="4"/>
        <v>860</v>
      </c>
      <c r="S6" s="341">
        <f t="shared" si="5"/>
        <v>3.0364015111393566E-2</v>
      </c>
      <c r="T6" s="341">
        <f>R6/R8</f>
        <v>1.6553423286431966E-2</v>
      </c>
    </row>
    <row r="7" spans="1:22" ht="16.5" thickTop="1" thickBot="1" x14ac:dyDescent="0.3">
      <c r="A7" s="197" t="s">
        <v>158</v>
      </c>
      <c r="B7" s="388">
        <v>1125</v>
      </c>
      <c r="C7" s="198">
        <f>B7/B8</f>
        <v>2.4932038370109586E-3</v>
      </c>
      <c r="D7" s="388">
        <v>153</v>
      </c>
      <c r="E7" s="357">
        <f>D7/D8</f>
        <v>2.9204381038912454E-4</v>
      </c>
      <c r="F7" s="388">
        <v>1104</v>
      </c>
      <c r="G7" s="357">
        <f>F7/F8</f>
        <v>1.9171759165194922E-3</v>
      </c>
      <c r="H7" s="200">
        <f t="shared" si="0"/>
        <v>951</v>
      </c>
      <c r="I7" s="342">
        <f t="shared" si="1"/>
        <v>6.215686274509804</v>
      </c>
      <c r="J7" s="342">
        <f>H7/H8</f>
        <v>1.8305006448135815E-2</v>
      </c>
      <c r="K7" s="200">
        <f t="shared" si="2"/>
        <v>-972</v>
      </c>
      <c r="L7" s="199">
        <f t="shared" si="3"/>
        <v>-0.86399999999999999</v>
      </c>
      <c r="M7" s="201">
        <f>K7/K8</f>
        <v>-1.3376019887410573E-2</v>
      </c>
      <c r="O7" s="377">
        <v>153</v>
      </c>
      <c r="P7" s="357">
        <f>O7/O8</f>
        <v>2.9204381038912454E-4</v>
      </c>
      <c r="Q7" s="388">
        <v>1104</v>
      </c>
      <c r="R7" s="200">
        <f t="shared" si="4"/>
        <v>951</v>
      </c>
      <c r="S7" s="342">
        <f t="shared" si="5"/>
        <v>6.215686274509804</v>
      </c>
      <c r="T7" s="342">
        <f>R7/R8</f>
        <v>1.8305006448135815E-2</v>
      </c>
    </row>
    <row r="8" spans="1:22" ht="15.75" thickBot="1" x14ac:dyDescent="0.3">
      <c r="A8" s="73" t="s">
        <v>8</v>
      </c>
      <c r="B8" s="387">
        <f>SUM(B3:B7)</f>
        <v>451226.64392685</v>
      </c>
      <c r="C8" s="74"/>
      <c r="D8" s="387">
        <f>SUM(D3:D7)</f>
        <v>523894</v>
      </c>
      <c r="E8" s="358"/>
      <c r="F8" s="361">
        <f>SUM(F3:F7)</f>
        <v>575847</v>
      </c>
      <c r="G8" s="350"/>
      <c r="H8" s="75">
        <f t="shared" si="0"/>
        <v>51953</v>
      </c>
      <c r="I8" s="362">
        <f t="shared" si="1"/>
        <v>9.9167007066314941E-2</v>
      </c>
      <c r="J8" s="343"/>
      <c r="K8" s="75">
        <f t="shared" si="2"/>
        <v>72667.356073150004</v>
      </c>
      <c r="L8" s="76">
        <f t="shared" si="3"/>
        <v>0.16104402754401706</v>
      </c>
      <c r="M8" s="77"/>
      <c r="N8" s="208"/>
      <c r="O8" s="378">
        <f>SUM(O3:O7)</f>
        <v>523894</v>
      </c>
      <c r="P8" s="358"/>
      <c r="Q8" s="379">
        <f>SUM(Q3:Q7)</f>
        <v>575847</v>
      </c>
      <c r="R8" s="75">
        <f t="shared" si="4"/>
        <v>51953</v>
      </c>
      <c r="S8" s="362">
        <f t="shared" si="5"/>
        <v>9.9167007066314941E-2</v>
      </c>
      <c r="T8" s="343"/>
    </row>
    <row r="9" spans="1:22" ht="15.75" thickBot="1" x14ac:dyDescent="0.3">
      <c r="A9" s="209"/>
      <c r="B9" s="393"/>
      <c r="C9" s="210"/>
      <c r="D9" s="393"/>
      <c r="E9" s="211"/>
      <c r="F9" s="351"/>
      <c r="G9" s="352"/>
      <c r="H9" s="211"/>
      <c r="I9" s="211"/>
      <c r="J9" s="211"/>
      <c r="K9" s="212"/>
      <c r="L9" s="213"/>
      <c r="M9" s="214"/>
      <c r="O9" s="380"/>
      <c r="P9" s="211"/>
      <c r="Q9" s="380"/>
      <c r="R9" s="380"/>
      <c r="S9" s="380"/>
      <c r="T9" s="381"/>
    </row>
    <row r="10" spans="1:22" ht="77.25" thickBot="1" x14ac:dyDescent="0.3">
      <c r="A10" s="215" t="s">
        <v>199</v>
      </c>
      <c r="B10" s="50" t="s">
        <v>37</v>
      </c>
      <c r="C10" s="51" t="s">
        <v>38</v>
      </c>
      <c r="D10" s="50" t="s">
        <v>39</v>
      </c>
      <c r="E10" s="344" t="s">
        <v>40</v>
      </c>
      <c r="F10" s="50" t="s">
        <v>292</v>
      </c>
      <c r="G10" s="51" t="s">
        <v>319</v>
      </c>
      <c r="H10" s="359" t="s">
        <v>324</v>
      </c>
      <c r="I10" s="51" t="s">
        <v>325</v>
      </c>
      <c r="J10" s="52" t="s">
        <v>326</v>
      </c>
      <c r="K10" s="50" t="s">
        <v>41</v>
      </c>
      <c r="L10" s="51" t="s">
        <v>42</v>
      </c>
      <c r="M10" s="52" t="s">
        <v>43</v>
      </c>
      <c r="O10" s="382" t="s">
        <v>460</v>
      </c>
      <c r="P10" s="344" t="s">
        <v>469</v>
      </c>
      <c r="Q10" s="383" t="s">
        <v>292</v>
      </c>
      <c r="R10" s="384" t="s">
        <v>461</v>
      </c>
      <c r="S10" s="383" t="s">
        <v>462</v>
      </c>
      <c r="T10" s="383" t="s">
        <v>463</v>
      </c>
    </row>
    <row r="11" spans="1:22" ht="15.75" thickBot="1" x14ac:dyDescent="0.3">
      <c r="A11" s="53" t="s">
        <v>5</v>
      </c>
      <c r="B11" s="392">
        <v>29154</v>
      </c>
      <c r="C11" s="54">
        <f>B11/B16</f>
        <v>0.16390035649660631</v>
      </c>
      <c r="D11" s="392">
        <v>33613</v>
      </c>
      <c r="E11" s="353">
        <f>D11/D16</f>
        <v>0.15938187542675061</v>
      </c>
      <c r="F11" s="392">
        <v>34861</v>
      </c>
      <c r="G11" s="345">
        <f>F11/F16</f>
        <v>0.15169553846890244</v>
      </c>
      <c r="H11" s="56">
        <f t="shared" ref="H11:H16" si="6">F11-D11</f>
        <v>1248</v>
      </c>
      <c r="I11" s="55">
        <f t="shared" ref="I11:I16" si="7">H11/D11</f>
        <v>3.7128491952518369E-2</v>
      </c>
      <c r="J11" s="57">
        <f>H11/H16</f>
        <v>6.5986358589330094E-2</v>
      </c>
      <c r="K11" s="56">
        <f t="shared" ref="K11:K16" si="8">D11-B11</f>
        <v>4459</v>
      </c>
      <c r="L11" s="55">
        <f t="shared" ref="L11:L16" si="9">K11/B11</f>
        <v>0.15294642244631954</v>
      </c>
      <c r="M11" s="57">
        <f>K11/K16</f>
        <v>0.13504087189501049</v>
      </c>
      <c r="O11" s="373">
        <v>29683</v>
      </c>
      <c r="P11" s="353">
        <f>O11/O16</f>
        <v>0.14074709809574387</v>
      </c>
      <c r="Q11" s="392">
        <v>34861</v>
      </c>
      <c r="R11" s="56">
        <f t="shared" ref="R11:R16" si="10">Q11-O11</f>
        <v>5178</v>
      </c>
      <c r="S11" s="338">
        <f t="shared" ref="S11:S16" si="11">R11/O11</f>
        <v>0.17444328403463261</v>
      </c>
      <c r="T11" s="338">
        <f>R11/R16</f>
        <v>0.27377993972399939</v>
      </c>
    </row>
    <row r="12" spans="1:22" ht="15.75" thickBot="1" x14ac:dyDescent="0.3">
      <c r="A12" s="58" t="s">
        <v>6</v>
      </c>
      <c r="B12" s="391">
        <v>26166</v>
      </c>
      <c r="C12" s="59">
        <f>B12/B16</f>
        <v>0.1471021721921589</v>
      </c>
      <c r="D12" s="391">
        <v>27729</v>
      </c>
      <c r="E12" s="354">
        <f>D12/D16</f>
        <v>0.13148186784007282</v>
      </c>
      <c r="F12" s="391">
        <v>32610</v>
      </c>
      <c r="G12" s="346">
        <f>F12/F16</f>
        <v>0.14190044776314242</v>
      </c>
      <c r="H12" s="61">
        <f t="shared" si="6"/>
        <v>4881</v>
      </c>
      <c r="I12" s="60">
        <f t="shared" si="7"/>
        <v>0.17602510007573299</v>
      </c>
      <c r="J12" s="62">
        <f>H12/H16</f>
        <v>0.25807645534817319</v>
      </c>
      <c r="K12" s="61">
        <f t="shared" si="8"/>
        <v>1563</v>
      </c>
      <c r="L12" s="60">
        <f t="shared" si="9"/>
        <v>5.9734005961935337E-2</v>
      </c>
      <c r="M12" s="62">
        <f>K12/K16</f>
        <v>4.7335474943238705E-2</v>
      </c>
      <c r="O12" s="374">
        <v>30161</v>
      </c>
      <c r="P12" s="354">
        <f>O12/O16</f>
        <v>0.14301361808663987</v>
      </c>
      <c r="Q12" s="391">
        <v>32610</v>
      </c>
      <c r="R12" s="61">
        <f t="shared" si="10"/>
        <v>2449</v>
      </c>
      <c r="S12" s="339">
        <f t="shared" si="11"/>
        <v>8.1197573024767086E-2</v>
      </c>
      <c r="T12" s="339">
        <f>R12/R16</f>
        <v>0.12948765399460688</v>
      </c>
    </row>
    <row r="13" spans="1:22" ht="15.75" thickBot="1" x14ac:dyDescent="0.3">
      <c r="A13" s="63" t="s">
        <v>7</v>
      </c>
      <c r="B13" s="390">
        <v>115980.36722195697</v>
      </c>
      <c r="C13" s="64">
        <f>B13/B16</f>
        <v>0.65202797332393703</v>
      </c>
      <c r="D13" s="390">
        <v>139535</v>
      </c>
      <c r="E13" s="355">
        <f>D13/D16</f>
        <v>0.66162942872316211</v>
      </c>
      <c r="F13" s="390">
        <v>151901</v>
      </c>
      <c r="G13" s="347">
        <f>F13/F16</f>
        <v>0.66098803789233673</v>
      </c>
      <c r="H13" s="66">
        <f t="shared" si="6"/>
        <v>12366</v>
      </c>
      <c r="I13" s="65">
        <f t="shared" si="7"/>
        <v>8.8622926147561537E-2</v>
      </c>
      <c r="J13" s="67">
        <f>H13/H16</f>
        <v>0.65383598582985247</v>
      </c>
      <c r="K13" s="66">
        <f t="shared" si="8"/>
        <v>23554.632778043029</v>
      </c>
      <c r="L13" s="65">
        <f t="shared" si="9"/>
        <v>0.20309155197763293</v>
      </c>
      <c r="M13" s="67">
        <f>K13/K16</f>
        <v>0.71335235423048304</v>
      </c>
      <c r="O13" s="375">
        <v>141033</v>
      </c>
      <c r="P13" s="355">
        <f>O13/O16</f>
        <v>0.66873245580760188</v>
      </c>
      <c r="Q13" s="390">
        <v>151901</v>
      </c>
      <c r="R13" s="66">
        <f t="shared" si="10"/>
        <v>10868</v>
      </c>
      <c r="S13" s="340">
        <f t="shared" si="11"/>
        <v>7.7059978870193502E-2</v>
      </c>
      <c r="T13" s="340">
        <f>R13/R16</f>
        <v>0.57463120604874951</v>
      </c>
    </row>
    <row r="14" spans="1:22" ht="15.75" thickBot="1" x14ac:dyDescent="0.3">
      <c r="A14" s="68" t="s">
        <v>3</v>
      </c>
      <c r="B14" s="389">
        <v>6207</v>
      </c>
      <c r="C14" s="69">
        <f>B14/B16</f>
        <v>3.489502341958E-2</v>
      </c>
      <c r="D14" s="389">
        <v>9960</v>
      </c>
      <c r="E14" s="356">
        <f>D14/D16</f>
        <v>4.7227069266368257E-2</v>
      </c>
      <c r="F14" s="389">
        <v>10379</v>
      </c>
      <c r="G14" s="348">
        <f>F14/F16</f>
        <v>4.5163592374537119E-2</v>
      </c>
      <c r="H14" s="71">
        <f t="shared" si="6"/>
        <v>419</v>
      </c>
      <c r="I14" s="70">
        <f t="shared" si="7"/>
        <v>4.2068273092369476E-2</v>
      </c>
      <c r="J14" s="72">
        <f>H14/H16</f>
        <v>2.2154073917411303E-2</v>
      </c>
      <c r="K14" s="71">
        <f t="shared" si="8"/>
        <v>3753</v>
      </c>
      <c r="L14" s="70">
        <f t="shared" si="9"/>
        <v>0.60463992266795552</v>
      </c>
      <c r="M14" s="72">
        <f>K14/K16</f>
        <v>0.11365965288674015</v>
      </c>
      <c r="O14" s="376">
        <v>9960</v>
      </c>
      <c r="P14" s="356">
        <f>O14/O16</f>
        <v>4.7227069266368257E-2</v>
      </c>
      <c r="Q14" s="389">
        <v>10379</v>
      </c>
      <c r="R14" s="71">
        <f t="shared" si="10"/>
        <v>419</v>
      </c>
      <c r="S14" s="341">
        <f t="shared" si="11"/>
        <v>4.2068273092369476E-2</v>
      </c>
      <c r="T14" s="341">
        <f>R14/R16</f>
        <v>2.2154073917411303E-2</v>
      </c>
    </row>
    <row r="15" spans="1:22" ht="16.5" thickTop="1" thickBot="1" x14ac:dyDescent="0.3">
      <c r="A15" s="197" t="s">
        <v>158</v>
      </c>
      <c r="B15" s="388">
        <v>369</v>
      </c>
      <c r="C15" s="198">
        <f>B15/B16</f>
        <v>2.0744745677179024E-3</v>
      </c>
      <c r="D15" s="388">
        <v>59</v>
      </c>
      <c r="E15" s="357">
        <f>D15/D16</f>
        <v>2.7975874364615736E-4</v>
      </c>
      <c r="F15" s="388">
        <v>58</v>
      </c>
      <c r="G15" s="349">
        <f>F15/F16</f>
        <v>2.5238350108133274E-4</v>
      </c>
      <c r="H15" s="200">
        <f t="shared" si="6"/>
        <v>-1</v>
      </c>
      <c r="I15" s="199">
        <f t="shared" si="7"/>
        <v>-1.6949152542372881E-2</v>
      </c>
      <c r="J15" s="201">
        <f>H15/H16</f>
        <v>-5.2873684767091419E-5</v>
      </c>
      <c r="K15" s="200">
        <f t="shared" si="8"/>
        <v>-310</v>
      </c>
      <c r="L15" s="199">
        <f t="shared" si="9"/>
        <v>-0.84010840108401086</v>
      </c>
      <c r="M15" s="201">
        <f>K15/K16</f>
        <v>-9.3883539554728088E-3</v>
      </c>
      <c r="N15" s="208"/>
      <c r="O15" s="377">
        <v>59</v>
      </c>
      <c r="P15" s="357">
        <f>O15/O16</f>
        <v>2.7975874364615736E-4</v>
      </c>
      <c r="Q15" s="388">
        <v>58</v>
      </c>
      <c r="R15" s="200">
        <f t="shared" si="10"/>
        <v>-1</v>
      </c>
      <c r="S15" s="342">
        <f t="shared" si="11"/>
        <v>-1.6949152542372881E-2</v>
      </c>
      <c r="T15" s="342">
        <f>R15/R16</f>
        <v>-5.2873684767091419E-5</v>
      </c>
    </row>
    <row r="16" spans="1:22" ht="15.75" thickBot="1" x14ac:dyDescent="0.3">
      <c r="A16" s="73" t="s">
        <v>8</v>
      </c>
      <c r="B16" s="387">
        <f>SUM(B11:B15)</f>
        <v>177876.36722195696</v>
      </c>
      <c r="C16" s="74"/>
      <c r="D16" s="387">
        <f>SUM(D11:D15)</f>
        <v>210896</v>
      </c>
      <c r="E16" s="358"/>
      <c r="F16" s="361">
        <f>SUM(F11:F15)</f>
        <v>229809</v>
      </c>
      <c r="G16" s="350"/>
      <c r="H16" s="75">
        <f t="shared" si="6"/>
        <v>18913</v>
      </c>
      <c r="I16" s="76">
        <f t="shared" si="7"/>
        <v>8.9679273196267353E-2</v>
      </c>
      <c r="J16" s="77"/>
      <c r="K16" s="75">
        <f t="shared" si="8"/>
        <v>33019.632778043044</v>
      </c>
      <c r="L16" s="76">
        <f t="shared" si="9"/>
        <v>0.18563248897949788</v>
      </c>
      <c r="M16" s="77"/>
      <c r="O16" s="378">
        <f>SUM(O11:O15)</f>
        <v>210896</v>
      </c>
      <c r="P16" s="358"/>
      <c r="Q16" s="361">
        <f>SUM(Q11:Q15)</f>
        <v>229809</v>
      </c>
      <c r="R16" s="75">
        <f t="shared" si="10"/>
        <v>18913</v>
      </c>
      <c r="S16" s="362">
        <f t="shared" si="11"/>
        <v>8.9679273196267353E-2</v>
      </c>
      <c r="T16" s="343"/>
    </row>
    <row r="17" spans="1:20" ht="15.75" thickBot="1" x14ac:dyDescent="0.3">
      <c r="A17" s="209"/>
      <c r="B17" s="393"/>
      <c r="C17" s="210"/>
      <c r="D17" s="393"/>
      <c r="E17" s="211"/>
      <c r="F17" s="351"/>
      <c r="G17" s="352"/>
      <c r="H17" s="211"/>
      <c r="I17" s="211"/>
      <c r="J17" s="211"/>
      <c r="K17" s="212"/>
      <c r="L17" s="213"/>
      <c r="M17" s="214"/>
      <c r="O17" s="380"/>
      <c r="P17" s="211"/>
      <c r="Q17" s="380"/>
      <c r="R17" s="380"/>
      <c r="S17" s="380"/>
      <c r="T17" s="381"/>
    </row>
    <row r="18" spans="1:20" ht="90" thickBot="1" x14ac:dyDescent="0.3">
      <c r="A18" s="215" t="s">
        <v>199</v>
      </c>
      <c r="B18" s="50" t="s">
        <v>44</v>
      </c>
      <c r="C18" s="51" t="s">
        <v>45</v>
      </c>
      <c r="D18" s="50" t="s">
        <v>46</v>
      </c>
      <c r="E18" s="344" t="s">
        <v>47</v>
      </c>
      <c r="F18" s="50" t="s">
        <v>291</v>
      </c>
      <c r="G18" s="51" t="s">
        <v>320</v>
      </c>
      <c r="H18" s="359" t="s">
        <v>327</v>
      </c>
      <c r="I18" s="51" t="s">
        <v>328</v>
      </c>
      <c r="J18" s="52" t="s">
        <v>329</v>
      </c>
      <c r="K18" s="50" t="s">
        <v>48</v>
      </c>
      <c r="L18" s="51" t="s">
        <v>49</v>
      </c>
      <c r="M18" s="52" t="s">
        <v>50</v>
      </c>
      <c r="O18" s="382" t="s">
        <v>464</v>
      </c>
      <c r="P18" s="344" t="s">
        <v>470</v>
      </c>
      <c r="Q18" s="383" t="s">
        <v>291</v>
      </c>
      <c r="R18" s="384" t="s">
        <v>465</v>
      </c>
      <c r="S18" s="383" t="s">
        <v>466</v>
      </c>
      <c r="T18" s="383" t="s">
        <v>467</v>
      </c>
    </row>
    <row r="19" spans="1:20" ht="15.75" thickBot="1" x14ac:dyDescent="0.3">
      <c r="A19" s="53" t="s">
        <v>5</v>
      </c>
      <c r="B19" s="392">
        <v>25628</v>
      </c>
      <c r="C19" s="54">
        <f>B19/B24</f>
        <v>0.15150745340397559</v>
      </c>
      <c r="D19" s="392">
        <v>27724</v>
      </c>
      <c r="E19" s="353">
        <f>D19/D24</f>
        <v>0.13827776253771915</v>
      </c>
      <c r="F19" s="392">
        <v>30229</v>
      </c>
      <c r="G19" s="345">
        <f>F19/F24</f>
        <v>0.13799415685200403</v>
      </c>
      <c r="H19" s="56">
        <f t="shared" ref="H19:H24" si="12">F19-D19</f>
        <v>2505</v>
      </c>
      <c r="I19" s="55">
        <f t="shared" ref="I19:I24" si="13">H19/D19</f>
        <v>9.0354927138940985E-2</v>
      </c>
      <c r="J19" s="57">
        <f>H19/H24</f>
        <v>0.13493132238082414</v>
      </c>
      <c r="K19" s="56">
        <f t="shared" ref="K19:K24" si="14">D19-B19</f>
        <v>2096</v>
      </c>
      <c r="L19" s="55">
        <f t="shared" ref="L19:L24" si="15">K19/B19</f>
        <v>8.1785547057905417E-2</v>
      </c>
      <c r="M19" s="57">
        <f>K19/K24</f>
        <v>6.6875960914122859E-2</v>
      </c>
      <c r="O19" s="373">
        <v>24311</v>
      </c>
      <c r="P19" s="353">
        <f>O19/O24</f>
        <v>0.1212548941370109</v>
      </c>
      <c r="Q19" s="392">
        <v>30229</v>
      </c>
      <c r="R19" s="56">
        <f t="shared" ref="R19:R24" si="16">Q19-O19</f>
        <v>5918</v>
      </c>
      <c r="S19" s="338">
        <f t="shared" ref="S19:S24" si="17">R19/O19</f>
        <v>0.24342890049771709</v>
      </c>
      <c r="T19" s="338">
        <f>R19/R24</f>
        <v>0.31877188257473743</v>
      </c>
    </row>
    <row r="20" spans="1:20" ht="15.75" thickBot="1" x14ac:dyDescent="0.3">
      <c r="A20" s="58" t="s">
        <v>6</v>
      </c>
      <c r="B20" s="391">
        <v>24538</v>
      </c>
      <c r="C20" s="59">
        <f>B20/B24</f>
        <v>0.14506359808126865</v>
      </c>
      <c r="D20" s="391">
        <v>26202</v>
      </c>
      <c r="E20" s="354">
        <f>D20/D24</f>
        <v>0.13068655078680266</v>
      </c>
      <c r="F20" s="391">
        <v>30716</v>
      </c>
      <c r="G20" s="346">
        <f>F20/F24</f>
        <v>0.14021729206610062</v>
      </c>
      <c r="H20" s="61">
        <f t="shared" si="12"/>
        <v>4514</v>
      </c>
      <c r="I20" s="60">
        <f t="shared" si="13"/>
        <v>0.17227692542554005</v>
      </c>
      <c r="J20" s="62">
        <f>H20/H24</f>
        <v>0.24314570428225155</v>
      </c>
      <c r="K20" s="61">
        <f t="shared" si="14"/>
        <v>1664</v>
      </c>
      <c r="L20" s="60">
        <f t="shared" si="15"/>
        <v>6.7813187708859732E-2</v>
      </c>
      <c r="M20" s="62">
        <f>K20/K24</f>
        <v>5.3092365916555549E-2</v>
      </c>
      <c r="O20" s="374">
        <v>28065</v>
      </c>
      <c r="P20" s="354">
        <f>O20/O24</f>
        <v>0.13997855308112422</v>
      </c>
      <c r="Q20" s="391">
        <v>30716</v>
      </c>
      <c r="R20" s="61">
        <f t="shared" si="16"/>
        <v>2651</v>
      </c>
      <c r="S20" s="339">
        <f t="shared" si="17"/>
        <v>9.4459290931765541E-2</v>
      </c>
      <c r="T20" s="339">
        <f>R20/R24</f>
        <v>0.14279558308645302</v>
      </c>
    </row>
    <row r="21" spans="1:20" ht="15.75" thickBot="1" x14ac:dyDescent="0.3">
      <c r="A21" s="63" t="s">
        <v>7</v>
      </c>
      <c r="B21" s="390">
        <v>112728.39426679</v>
      </c>
      <c r="C21" s="64">
        <f>B21/B24</f>
        <v>0.66642703065712017</v>
      </c>
      <c r="D21" s="390">
        <v>136748</v>
      </c>
      <c r="E21" s="355">
        <f>D21/D24</f>
        <v>0.68205192149430161</v>
      </c>
      <c r="F21" s="390">
        <v>147952</v>
      </c>
      <c r="G21" s="347">
        <f>F21/F24</f>
        <v>0.67539486898566603</v>
      </c>
      <c r="H21" s="66">
        <f t="shared" si="12"/>
        <v>11204</v>
      </c>
      <c r="I21" s="65">
        <f t="shared" si="13"/>
        <v>8.1931728434785148E-2</v>
      </c>
      <c r="J21" s="67">
        <f>H21/H24</f>
        <v>0.60350121195798545</v>
      </c>
      <c r="K21" s="66">
        <f t="shared" si="14"/>
        <v>24019.605733210003</v>
      </c>
      <c r="L21" s="65">
        <f t="shared" si="15"/>
        <v>0.21307502771984596</v>
      </c>
      <c r="M21" s="67">
        <f>K21/K24</f>
        <v>0.76638082737919533</v>
      </c>
      <c r="O21" s="375">
        <v>138298</v>
      </c>
      <c r="P21" s="355">
        <f>O21/O24</f>
        <v>0.68978278760068834</v>
      </c>
      <c r="Q21" s="390">
        <v>147952</v>
      </c>
      <c r="R21" s="66">
        <f t="shared" si="16"/>
        <v>9654</v>
      </c>
      <c r="S21" s="340">
        <f t="shared" si="17"/>
        <v>6.9805781717739948E-2</v>
      </c>
      <c r="T21" s="340">
        <f>R21/R24</f>
        <v>0.52001077295987075</v>
      </c>
    </row>
    <row r="22" spans="1:20" ht="15.75" thickBot="1" x14ac:dyDescent="0.3">
      <c r="A22" s="68" t="s">
        <v>3</v>
      </c>
      <c r="B22" s="389">
        <v>6023</v>
      </c>
      <c r="C22" s="69">
        <f>B22/B24</f>
        <v>3.5606734503361361E-2</v>
      </c>
      <c r="D22" s="389">
        <v>9767</v>
      </c>
      <c r="E22" s="356">
        <f>D22/D24</f>
        <v>4.8714431781341182E-2</v>
      </c>
      <c r="F22" s="389">
        <v>10110</v>
      </c>
      <c r="G22" s="348">
        <f>F22/F24</f>
        <v>4.6151739249520679E-2</v>
      </c>
      <c r="H22" s="71">
        <f t="shared" si="12"/>
        <v>343</v>
      </c>
      <c r="I22" s="70">
        <f t="shared" si="13"/>
        <v>3.5118255349646771E-2</v>
      </c>
      <c r="J22" s="72">
        <f>H22/H24</f>
        <v>1.8475626178292487E-2</v>
      </c>
      <c r="K22" s="71">
        <f t="shared" si="14"/>
        <v>3744</v>
      </c>
      <c r="L22" s="70">
        <f t="shared" si="15"/>
        <v>0.62161713431844601</v>
      </c>
      <c r="M22" s="72">
        <f>K22/K24</f>
        <v>0.11945782331224999</v>
      </c>
      <c r="O22" s="376">
        <v>9767</v>
      </c>
      <c r="P22" s="356">
        <f>O22/O24</f>
        <v>4.8714431781341182E-2</v>
      </c>
      <c r="Q22" s="389">
        <v>10110</v>
      </c>
      <c r="R22" s="71">
        <f t="shared" si="16"/>
        <v>343</v>
      </c>
      <c r="S22" s="341">
        <f t="shared" si="17"/>
        <v>3.5118255349646771E-2</v>
      </c>
      <c r="T22" s="341">
        <f>R22/R24</f>
        <v>1.8475626178292487E-2</v>
      </c>
    </row>
    <row r="23" spans="1:20" ht="16.5" thickTop="1" thickBot="1" x14ac:dyDescent="0.3">
      <c r="A23" s="197" t="s">
        <v>158</v>
      </c>
      <c r="B23" s="388">
        <v>236</v>
      </c>
      <c r="C23" s="198">
        <f>B23/B24</f>
        <v>1.3951833542741627E-3</v>
      </c>
      <c r="D23" s="388">
        <v>54</v>
      </c>
      <c r="E23" s="357">
        <f>D23/D24</f>
        <v>2.6933339983540737E-4</v>
      </c>
      <c r="F23" s="388">
        <v>53</v>
      </c>
      <c r="G23" s="349">
        <f>F23/F24</f>
        <v>2.4194284670866429E-4</v>
      </c>
      <c r="H23" s="200">
        <f t="shared" si="12"/>
        <v>-1</v>
      </c>
      <c r="I23" s="199">
        <f t="shared" si="13"/>
        <v>-1.8518518518518517E-2</v>
      </c>
      <c r="J23" s="201">
        <f>H23/H24</f>
        <v>-5.3864799353622408E-5</v>
      </c>
      <c r="K23" s="200">
        <f t="shared" si="14"/>
        <v>-182</v>
      </c>
      <c r="L23" s="199">
        <f t="shared" si="15"/>
        <v>-0.77118644067796616</v>
      </c>
      <c r="M23" s="201">
        <f>K23/K24</f>
        <v>-5.8069775221232635E-3</v>
      </c>
      <c r="O23" s="377">
        <v>54</v>
      </c>
      <c r="P23" s="357">
        <f>O23/O24</f>
        <v>2.6933339983540737E-4</v>
      </c>
      <c r="Q23" s="388">
        <v>53</v>
      </c>
      <c r="R23" s="200">
        <f t="shared" si="16"/>
        <v>-1</v>
      </c>
      <c r="S23" s="342">
        <f t="shared" si="17"/>
        <v>-1.8518518518518517E-2</v>
      </c>
      <c r="T23" s="342">
        <f>R23/R24</f>
        <v>-5.3864799353622408E-5</v>
      </c>
    </row>
    <row r="24" spans="1:20" ht="15.75" thickBot="1" x14ac:dyDescent="0.3">
      <c r="A24" s="73" t="s">
        <v>8</v>
      </c>
      <c r="B24" s="387">
        <f>SUM(B19:B23)</f>
        <v>169153.39426679001</v>
      </c>
      <c r="C24" s="74"/>
      <c r="D24" s="387">
        <f>SUM(D19:D23)</f>
        <v>200495</v>
      </c>
      <c r="E24" s="358"/>
      <c r="F24" s="361">
        <f>SUM(F19:F23)</f>
        <v>219060</v>
      </c>
      <c r="G24" s="350"/>
      <c r="H24" s="75">
        <f t="shared" si="12"/>
        <v>18565</v>
      </c>
      <c r="I24" s="76">
        <f t="shared" si="13"/>
        <v>9.2595825332302553E-2</v>
      </c>
      <c r="J24" s="77"/>
      <c r="K24" s="75">
        <f t="shared" si="14"/>
        <v>31341.605733209988</v>
      </c>
      <c r="L24" s="76">
        <f t="shared" si="15"/>
        <v>0.18528511277626372</v>
      </c>
      <c r="M24" s="77"/>
      <c r="O24" s="378">
        <f>SUM(O19:O23)</f>
        <v>200495</v>
      </c>
      <c r="P24" s="358"/>
      <c r="Q24" s="361">
        <f>SUM(Q19:Q23)</f>
        <v>219060</v>
      </c>
      <c r="R24" s="75">
        <f t="shared" si="16"/>
        <v>18565</v>
      </c>
      <c r="S24" s="362">
        <f t="shared" si="17"/>
        <v>9.2595825332302553E-2</v>
      </c>
      <c r="T24" s="343"/>
    </row>
    <row r="25" spans="1:20" x14ac:dyDescent="0.25">
      <c r="B25" s="208"/>
    </row>
  </sheetData>
  <mergeCells count="4">
    <mergeCell ref="D1:E1"/>
    <mergeCell ref="B1:C1"/>
    <mergeCell ref="O1:V1"/>
    <mergeCell ref="F1:J1"/>
  </mergeCells>
  <pageMargins left="0.70866141732283472" right="0.31496062992125984" top="0.82677165354330717" bottom="0.70866141732283472" header="0.31496062992125984" footer="0.11811023622047245"/>
  <pageSetup orientation="portrait"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INFO</vt:lpstr>
      <vt:lpstr>2006 Original</vt:lpstr>
      <vt:lpstr>2016 Original</vt:lpstr>
      <vt:lpstr>2021 Original</vt:lpstr>
      <vt:lpstr>Weights</vt:lpstr>
      <vt:lpstr>2021 CTDataMaker</vt:lpstr>
      <vt:lpstr>Thresholds</vt:lpstr>
      <vt:lpstr>Summary</vt:lpstr>
      <vt:lpstr>'2021 CTDataMaker'!Print_Area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Remus</cp:lastModifiedBy>
  <cp:lastPrinted>2018-06-12T18:19:24Z</cp:lastPrinted>
  <dcterms:created xsi:type="dcterms:W3CDTF">2018-05-09T18:33:31Z</dcterms:created>
  <dcterms:modified xsi:type="dcterms:W3CDTF">2023-05-27T03:14:07Z</dcterms:modified>
</cp:coreProperties>
</file>