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Remus\Desktop\School\Canadian Suburbs Project\2021\Datamakers\"/>
    </mc:Choice>
  </mc:AlternateContent>
  <xr:revisionPtr revIDLastSave="0" documentId="13_ncr:1_{55614922-E5E8-40BF-9174-78AC1A351C6F}" xr6:coauthVersionLast="47" xr6:coauthVersionMax="47" xr10:uidLastSave="{00000000-0000-0000-0000-000000000000}"/>
  <bookViews>
    <workbookView xWindow="-120" yWindow="-120" windowWidth="29040" windowHeight="15840" activeTab="5" xr2:uid="{00000000-000D-0000-FFFF-FFFF00000000}"/>
  </bookViews>
  <sheets>
    <sheet name="INFO" sheetId="18" r:id="rId1"/>
    <sheet name="2006 Original" sheetId="5" r:id="rId2"/>
    <sheet name="2016 Original" sheetId="6" r:id="rId3"/>
    <sheet name="2021 Original" sheetId="9" r:id="rId4"/>
    <sheet name="2021 CTSplit" sheetId="11" r:id="rId5"/>
    <sheet name="2021 CTDataMaker" sheetId="12" r:id="rId6"/>
    <sheet name="Thresholds" sheetId="2" r:id="rId7"/>
    <sheet name="Summary" sheetId="10" r:id="rId8"/>
  </sheets>
  <definedNames>
    <definedName name="_xlnm._FilterDatabase" localSheetId="5" hidden="1">'2021 CTDataMaker'!$A$1:$CA$38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9" i="10" l="1"/>
  <c r="I19" i="10" s="1"/>
  <c r="H3" i="10"/>
  <c r="F8" i="10"/>
  <c r="I3" i="10" l="1"/>
  <c r="H22" i="10"/>
  <c r="H21" i="10"/>
  <c r="I21" i="10" s="1"/>
  <c r="H20" i="10"/>
  <c r="H14" i="10"/>
  <c r="I14" i="10" s="1"/>
  <c r="H13" i="10"/>
  <c r="I13" i="10" s="1"/>
  <c r="H12" i="10"/>
  <c r="H11" i="10"/>
  <c r="H6" i="10"/>
  <c r="I6" i="10" s="1"/>
  <c r="H5" i="10"/>
  <c r="H24" i="10" l="1"/>
  <c r="J22" i="10" s="1"/>
  <c r="J19" i="10"/>
  <c r="I22" i="10"/>
  <c r="I11" i="10"/>
  <c r="H16" i="10"/>
  <c r="J13" i="10" s="1"/>
  <c r="I5" i="10"/>
  <c r="H8" i="10"/>
  <c r="J20" i="10" l="1"/>
  <c r="J21" i="10"/>
  <c r="J11" i="10"/>
  <c r="J14" i="10"/>
  <c r="J3" i="10"/>
  <c r="J6" i="10"/>
  <c r="J4" i="10"/>
  <c r="J5" i="10"/>
  <c r="J12" i="10"/>
  <c r="F22" i="2" l="1"/>
  <c r="E22" i="2"/>
  <c r="D21" i="2"/>
  <c r="C21" i="2"/>
  <c r="D24" i="10"/>
  <c r="D16" i="10"/>
  <c r="D8" i="10"/>
  <c r="E6" i="10"/>
  <c r="E5" i="10"/>
  <c r="F24" i="10"/>
  <c r="B24" i="10"/>
  <c r="C22" i="10" s="1"/>
  <c r="F16" i="10"/>
  <c r="G14" i="10" s="1"/>
  <c r="B16" i="10"/>
  <c r="C13" i="10" s="1"/>
  <c r="B8" i="10"/>
  <c r="C3" i="10" s="1"/>
  <c r="E19" i="10" l="1"/>
  <c r="I24" i="10"/>
  <c r="G21" i="10"/>
  <c r="G19" i="10"/>
  <c r="E3" i="10"/>
  <c r="I8" i="10"/>
  <c r="E14" i="10"/>
  <c r="I16" i="10"/>
  <c r="E21" i="10"/>
  <c r="E22" i="10"/>
  <c r="G5" i="10"/>
  <c r="G3" i="10"/>
  <c r="E11" i="10"/>
  <c r="E13" i="10"/>
  <c r="G13" i="10"/>
  <c r="C19" i="10"/>
  <c r="C21" i="10"/>
  <c r="C6" i="10"/>
  <c r="G6" i="10"/>
  <c r="G22" i="10"/>
  <c r="C5" i="10"/>
  <c r="C11" i="10"/>
  <c r="G11" i="10"/>
  <c r="C14" i="10"/>
  <c r="F6" i="2" l="1"/>
  <c r="E6" i="2"/>
  <c r="D5" i="2"/>
  <c r="C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7" authorId="0" shapeId="0" xr:uid="{0FF8D3C3-5746-D147-B778-D518513C91A8}">
      <text>
        <r>
          <rPr>
            <sz val="10"/>
            <color rgb="FF000000"/>
            <rFont val="Calibri"/>
            <family val="2"/>
            <scheme val="minor"/>
          </rPr>
          <t>======
ID#AAAAnZDX7x4
    (2023-01-12 21:09:40)
(r) revised</t>
        </r>
      </text>
    </comment>
    <comment ref="C8" authorId="0" shapeId="0" xr:uid="{81D81226-82C8-6644-A3F1-EA88A9A073A4}">
      <text>
        <r>
          <rPr>
            <sz val="10"/>
            <color rgb="FF000000"/>
            <rFont val="Calibri"/>
            <family val="2"/>
            <scheme val="minor"/>
          </rPr>
          <t>======
ID#AAAAnZDX6z4
    (2023-01-12 21:09:39)
(r) revised</t>
        </r>
      </text>
    </comment>
    <comment ref="C9" authorId="0" shapeId="0" xr:uid="{ADD4B84E-E2D9-444B-AE23-31C6417313DE}">
      <text>
        <r>
          <rPr>
            <sz val="10"/>
            <color rgb="FF000000"/>
            <rFont val="Calibri"/>
            <family val="2"/>
            <scheme val="minor"/>
          </rPr>
          <t>======
ID#AAAAnZDX7P8
    (2023-01-12 21:09:40)
(r) revised</t>
        </r>
      </text>
    </comment>
    <comment ref="C10" authorId="0" shapeId="0" xr:uid="{BC0BF149-F1AE-C64E-9C1D-BDBC720F1128}">
      <text>
        <r>
          <rPr>
            <sz val="10"/>
            <color rgb="FF000000"/>
            <rFont val="Calibri"/>
            <family val="2"/>
            <scheme val="minor"/>
          </rPr>
          <t>======
ID#AAAAnZDX66k
    (2023-01-12 21:09:39)
(r) revised</t>
        </r>
      </text>
    </comment>
    <comment ref="C17" authorId="0" shapeId="0" xr:uid="{28D48CC5-6A12-2445-A20D-D6682D8DBD76}">
      <text>
        <r>
          <rPr>
            <sz val="10"/>
            <color rgb="FF000000"/>
            <rFont val="Calibri"/>
            <family val="2"/>
            <scheme val="minor"/>
          </rPr>
          <t>======
ID#AAAAnZDX67s
    (2023-01-12 21:09:39)
(r) revised</t>
        </r>
      </text>
    </comment>
    <comment ref="C18" authorId="0" shapeId="0" xr:uid="{1EB897E7-D338-B341-B9DA-CB1ECF9CBA3C}">
      <text>
        <r>
          <rPr>
            <sz val="10"/>
            <color rgb="FF000000"/>
            <rFont val="Calibri"/>
            <family val="2"/>
            <scheme val="minor"/>
          </rPr>
          <t>======
ID#AAAAnZDX7lc
    (2023-01-12 21:09:40)
(r) revised</t>
        </r>
      </text>
    </comment>
    <comment ref="C20" authorId="0" shapeId="0" xr:uid="{C83F69A3-C1F2-2A4F-94E1-DFC045719E25}">
      <text>
        <r>
          <rPr>
            <sz val="10"/>
            <color rgb="FF000000"/>
            <rFont val="Calibri"/>
            <family val="2"/>
            <scheme val="minor"/>
          </rPr>
          <t>======
ID#AAAAnZDX8QQ
    (2023-01-12 21:09:40)
(r) revised</t>
        </r>
      </text>
    </comment>
    <comment ref="C21" authorId="0" shapeId="0" xr:uid="{BE162869-6F63-7149-A144-E50FA1DE3333}">
      <text>
        <r>
          <rPr>
            <sz val="10"/>
            <color rgb="FF000000"/>
            <rFont val="Calibri"/>
            <family val="2"/>
            <scheme val="minor"/>
          </rPr>
          <t>======
ID#AAAAnZDX8HM
    (2023-01-12 21:09:40)
(r) revised</t>
        </r>
      </text>
    </comment>
    <comment ref="C25" authorId="0" shapeId="0" xr:uid="{8413B34A-E0FE-444F-A44A-256375E87AEB}">
      <text>
        <r>
          <rPr>
            <sz val="10"/>
            <color rgb="FF000000"/>
            <rFont val="Calibri"/>
            <family val="2"/>
            <scheme val="minor"/>
          </rPr>
          <t>======
ID#AAAAnZDX7IU
    (2023-01-12 21:09:39)
(r) revised</t>
        </r>
      </text>
    </comment>
    <comment ref="C26" authorId="0" shapeId="0" xr:uid="{674C684F-E6CB-2A44-8356-11F05119D033}">
      <text>
        <r>
          <rPr>
            <sz val="10"/>
            <color rgb="FF000000"/>
            <rFont val="Calibri"/>
            <family val="2"/>
            <scheme val="minor"/>
          </rPr>
          <t>======
ID#AAAAnZDX8O8
    (2023-01-12 21:09:40)
(r) revised</t>
        </r>
      </text>
    </comment>
    <comment ref="C27" authorId="0" shapeId="0" xr:uid="{CA0BB711-724A-7647-9DC5-9540604B523F}">
      <text>
        <r>
          <rPr>
            <sz val="10"/>
            <color rgb="FF000000"/>
            <rFont val="Calibri"/>
            <family val="2"/>
            <scheme val="minor"/>
          </rPr>
          <t>======
ID#AAAAnZDX8BI
    (2023-01-12 21:09:40)
(r) revised</t>
        </r>
      </text>
    </comment>
    <comment ref="H28" authorId="0" shapeId="0" xr:uid="{2170534D-7B48-9245-A775-B3B78AB23937}">
      <text>
        <r>
          <rPr>
            <sz val="10"/>
            <color rgb="FF000000"/>
            <rFont val="Calibri"/>
            <family val="2"/>
            <scheme val="minor"/>
          </rPr>
          <t>======
ID#AAAAnZDX73I
    (2023-01-12 21:09:40)
x  Suppressed to meet the confidentiality requirements of the Statistics Act</t>
        </r>
      </text>
    </comment>
    <comment ref="I28" authorId="0" shapeId="0" xr:uid="{77721326-26A9-FF43-BC68-27A5331D9A81}">
      <text>
        <r>
          <rPr>
            <sz val="10"/>
            <color rgb="FF000000"/>
            <rFont val="Calibri"/>
            <family val="2"/>
            <scheme val="minor"/>
          </rPr>
          <t>======
ID#AAAAnZDX7eE
    (2023-01-12 21:09:40)
x  Suppressed to meet the confidentiality requirements of the Statistics Act</t>
        </r>
      </text>
    </comment>
    <comment ref="J28" authorId="0" shapeId="0" xr:uid="{7506FEA6-7DD4-3E43-9721-DF12CAEA3CD9}">
      <text>
        <r>
          <rPr>
            <sz val="10"/>
            <color rgb="FF000000"/>
            <rFont val="Calibri"/>
            <family val="2"/>
            <scheme val="minor"/>
          </rPr>
          <t>======
ID#AAAAnZDX6-w
    (2023-01-12 21:09:39)
x  Suppressed to meet the confidentiality requirements of the Statistics Act</t>
        </r>
      </text>
    </comment>
    <comment ref="K28" authorId="0" shapeId="0" xr:uid="{C87A6051-8A1D-2D43-B16A-AE2D181D6F2C}">
      <text>
        <r>
          <rPr>
            <sz val="10"/>
            <color rgb="FF000000"/>
            <rFont val="Calibri"/>
            <family val="2"/>
          </rPr>
          <t xml:space="preserve">======
</t>
        </r>
        <r>
          <rPr>
            <sz val="10"/>
            <color rgb="FF000000"/>
            <rFont val="Calibri"/>
            <family val="2"/>
          </rPr>
          <t xml:space="preserve">ID#AAAAnZDX7d4
</t>
        </r>
        <r>
          <rPr>
            <sz val="10"/>
            <color rgb="FF000000"/>
            <rFont val="Calibri"/>
            <family val="2"/>
          </rPr>
          <t xml:space="preserve">    (2023-01-12 21:09:40)
</t>
        </r>
        <r>
          <rPr>
            <sz val="10"/>
            <color rgb="FF000000"/>
            <rFont val="Calibri"/>
            <family val="2"/>
          </rPr>
          <t>x  Suppressed to meet the confidentiality requirements of the Statistics Act</t>
        </r>
      </text>
    </comment>
    <comment ref="L28" authorId="0" shapeId="0" xr:uid="{33DE3B6D-00D8-B94B-86BD-7211F00BD317}">
      <text>
        <r>
          <rPr>
            <sz val="10"/>
            <color rgb="FF000000"/>
            <rFont val="Calibri"/>
            <family val="2"/>
            <scheme val="minor"/>
          </rPr>
          <t>======
ID#AAAAnZDX6-E
    (2023-01-12 21:09:39)
x  Suppressed to meet the confidentiality requirements of the Statistics Act</t>
        </r>
      </text>
    </comment>
    <comment ref="M28" authorId="0" shapeId="0" xr:uid="{A220B05D-0209-1649-91B7-70B1694FA487}">
      <text>
        <r>
          <rPr>
            <sz val="10"/>
            <color rgb="FF000000"/>
            <rFont val="Calibri"/>
            <family val="2"/>
            <scheme val="minor"/>
          </rPr>
          <t>======
ID#AAAAnZDX68A
    (2023-01-12 21:09:39)
x  Suppressed to meet the confidentiality requirements of the Statistics Act</t>
        </r>
      </text>
    </comment>
    <comment ref="N28" authorId="0" shapeId="0" xr:uid="{C44A077C-DC90-D848-93FF-0F4E76846212}">
      <text>
        <r>
          <rPr>
            <sz val="10"/>
            <color rgb="FF000000"/>
            <rFont val="Calibri"/>
            <family val="2"/>
            <scheme val="minor"/>
          </rPr>
          <t>======
ID#AAAAnZDX7tc
    (2023-01-12 21:09:40)
x  Suppressed to meet the confidentiality requirements of the Statistics Act</t>
        </r>
      </text>
    </comment>
  </commentList>
</comments>
</file>

<file path=xl/sharedStrings.xml><?xml version="1.0" encoding="utf-8"?>
<sst xmlns="http://schemas.openxmlformats.org/spreadsheetml/2006/main" count="602" uniqueCount="324">
  <si>
    <t>Active Transportation</t>
  </si>
  <si>
    <t>Density</t>
  </si>
  <si>
    <t>Exurban</t>
  </si>
  <si>
    <t>2006 Population</t>
  </si>
  <si>
    <t>Active Core</t>
  </si>
  <si>
    <t>Transit Suburb</t>
  </si>
  <si>
    <t>Auto Suburb</t>
  </si>
  <si>
    <t>Total</t>
  </si>
  <si>
    <t>notes</t>
  </si>
  <si>
    <t>Driver</t>
  </si>
  <si>
    <t>Passenger</t>
  </si>
  <si>
    <t>Walk</t>
  </si>
  <si>
    <t>Bike</t>
  </si>
  <si>
    <t>Other</t>
  </si>
  <si>
    <t>*National Average Floor must be at least 50% higher than the national average for active cores, and must exceed 50% of national average for transit suburb (see Notes 2 &amp; 3 in Gordon &amp; Janzen [2013])</t>
  </si>
  <si>
    <t>CMA data</t>
  </si>
  <si>
    <t>AREA_NAME</t>
  </si>
  <si>
    <t>2006 Private Dwellings</t>
  </si>
  <si>
    <t>2006 Private Dwellings: Occupied by Usual Residents</t>
  </si>
  <si>
    <t>Land Area, sq km</t>
  </si>
  <si>
    <t>Land Area, sq km: Persons per sq km</t>
  </si>
  <si>
    <t>Land Area, sq km: Dwellings per sq km</t>
  </si>
  <si>
    <t>GEOUID 2016</t>
  </si>
  <si>
    <t>Pop 2016</t>
  </si>
  <si>
    <t>Pop 2011</t>
  </si>
  <si>
    <t>Total DU</t>
  </si>
  <si>
    <t>Occu DU</t>
  </si>
  <si>
    <t>PopDenSqKm</t>
  </si>
  <si>
    <t>AreaSqKm</t>
  </si>
  <si>
    <t>Total Commute</t>
  </si>
  <si>
    <t>Transit</t>
  </si>
  <si>
    <t>Public Transit</t>
  </si>
  <si>
    <t>Average Share</t>
  </si>
  <si>
    <t>Exurban threshold</t>
  </si>
  <si>
    <r>
      <t>&lt; 150 ppl / km</t>
    </r>
    <r>
      <rPr>
        <vertAlign val="superscript"/>
        <sz val="11"/>
        <color theme="1"/>
        <rFont val="Calibri"/>
        <family val="2"/>
        <scheme val="minor"/>
      </rPr>
      <t>2</t>
    </r>
  </si>
  <si>
    <t>Active Core Floor (higher value used)</t>
  </si>
  <si>
    <t>Transit Suburb Floor (higher value used)</t>
  </si>
  <si>
    <t>2006
Population</t>
  </si>
  <si>
    <t>2006
Population
(%)</t>
  </si>
  <si>
    <t>2016
Population</t>
  </si>
  <si>
    <t>2016
Population
(%)</t>
  </si>
  <si>
    <t>n/a</t>
  </si>
  <si>
    <t>2006
Total Dwelling Units</t>
  </si>
  <si>
    <t>2006
Total Dwelling Units (%)</t>
  </si>
  <si>
    <t>2016
Total Dwelling Units</t>
  </si>
  <si>
    <t>2016
Total Dwelling Units (%)</t>
  </si>
  <si>
    <t>2006
Occupied Dwelling Units</t>
  </si>
  <si>
    <t>2006
Occupied Dwelling Units (%)</t>
  </si>
  <si>
    <t>2016
Occupied Dwelling Units</t>
  </si>
  <si>
    <t>2016
Occupied Dwelling Units (%)</t>
  </si>
  <si>
    <t>Dieppe &amp; Valleyview North</t>
  </si>
  <si>
    <t>Woodhaven Court</t>
  </si>
  <si>
    <t xml:space="preserve">Airport </t>
  </si>
  <si>
    <t>Lakeburn</t>
  </si>
  <si>
    <t>Riverview &amp; Bridgedale</t>
  </si>
  <si>
    <t>Fox Creek &amp; Chartersville</t>
  </si>
  <si>
    <t>Downtown</t>
  </si>
  <si>
    <t>Sunny Brae</t>
  </si>
  <si>
    <t>Harrisville &amp; Lewisville</t>
  </si>
  <si>
    <t>Chester &amp; Hopewell &amp; Chemical Road &amp; Shepody &amp; Memel Settlement &amp; Cape Station &amp; Mountville &amp; Lower Cape &amp; Hopewell Cape</t>
  </si>
  <si>
    <t>Humphrey &amp; Mapleton Place &amp; Sunny Acres</t>
  </si>
  <si>
    <t xml:space="preserve">Berry Mills Heights </t>
  </si>
  <si>
    <t>Jones Lake</t>
  </si>
  <si>
    <t>Downtown &amp; Riverbed</t>
  </si>
  <si>
    <t>National Average for CMAs</t>
  </si>
  <si>
    <t>Mapleton</t>
  </si>
  <si>
    <t>&lt;-- Moving Backward</t>
  </si>
  <si>
    <t>Moncton</t>
  </si>
  <si>
    <t>Neighbourhood</t>
  </si>
  <si>
    <t>2016 CTDataMaker using new 2016 Classifications</t>
  </si>
  <si>
    <t>Unclassified</t>
  </si>
  <si>
    <t>133050001.00</t>
  </si>
  <si>
    <t>CMA</t>
  </si>
  <si>
    <t>133050005.00</t>
  </si>
  <si>
    <t>133050006.00</t>
  </si>
  <si>
    <t>133050007.00</t>
  </si>
  <si>
    <t>133050008.00</t>
  </si>
  <si>
    <t>133050009.00</t>
  </si>
  <si>
    <t>133050010.01</t>
  </si>
  <si>
    <t>133050002.00</t>
  </si>
  <si>
    <t>133050003.03</t>
  </si>
  <si>
    <t>133050003.04</t>
  </si>
  <si>
    <t>133050004.00</t>
  </si>
  <si>
    <t>133050010.02</t>
  </si>
  <si>
    <t>133050012.00</t>
  </si>
  <si>
    <t>133050013.00</t>
  </si>
  <si>
    <t>133050014.01</t>
  </si>
  <si>
    <t>133050014.02</t>
  </si>
  <si>
    <t>133050101.00</t>
  </si>
  <si>
    <t>133050102.01</t>
  </si>
  <si>
    <t>133050102.02</t>
  </si>
  <si>
    <t>133050003.01</t>
  </si>
  <si>
    <t>133050011.00</t>
  </si>
  <si>
    <t>133050015.00</t>
  </si>
  <si>
    <t>133050016.01</t>
  </si>
  <si>
    <t>133050016.02</t>
  </si>
  <si>
    <t>133050100.00</t>
  </si>
  <si>
    <t>133050110.00</t>
  </si>
  <si>
    <t>133050200.00</t>
  </si>
  <si>
    <t>CMA/CA</t>
  </si>
  <si>
    <t>Name</t>
  </si>
  <si>
    <t>Total Employed Labour Force 15 ~dress by Mode of Transportation</t>
  </si>
  <si>
    <t>Total Employed Labour Force 15 ~tion: Car, truck, van as driver</t>
  </si>
  <si>
    <t>Total Employed Labour Force 15 ~n: Car, truck, van as passenger</t>
  </si>
  <si>
    <t>Total Employed Labour Force 15 ~ Transportation: Public transit</t>
  </si>
  <si>
    <t>Public transit %</t>
  </si>
  <si>
    <t>Total Employed Labour Force 15 ~ Transportation: Walked to work</t>
  </si>
  <si>
    <t>Total Employed Labour Force 15 ~Mode of Transportation: Bicycle</t>
  </si>
  <si>
    <t>Total Active Transportation</t>
  </si>
  <si>
    <t>Active Transportation %</t>
  </si>
  <si>
    <t>Total Employed Labour Force 15 ~e of Transportation: Motorcycle</t>
  </si>
  <si>
    <t>Total Employed Labour Force 15 ~Mode of Transportation: Taxicab</t>
  </si>
  <si>
    <t>Total Employed Labour Force 15 ~of Transportation: Other method</t>
  </si>
  <si>
    <t>Classification</t>
  </si>
  <si>
    <t>Overview</t>
  </si>
  <si>
    <t>* Where the metro floor did not exceed the national floor, the national floor was used (based on averages derived from raw data nationally for all CMAs only)</t>
  </si>
  <si>
    <t>Sheets</t>
  </si>
  <si>
    <t>2006 Original</t>
  </si>
  <si>
    <t>contains original 2006 Census data provided by Statistics Canada and downloaded from PCensus</t>
  </si>
  <si>
    <t>2016 Original</t>
  </si>
  <si>
    <t>contains original 2016 Census data provided by Statistics Canada and downloaded from Computing in the Humanities and Social Sciences (CHASS) through University of Toronto</t>
  </si>
  <si>
    <t>2016 Datamaker</t>
  </si>
  <si>
    <t>classifies 2016 Census data by the Research Team using the 'T9' classification update from Gordon &amp; Janzen's (2013) 'T8' model</t>
  </si>
  <si>
    <t>estimates 2006 data based on values from Allen &amp; Taylor (2018)</t>
  </si>
  <si>
    <t>compares classifications for 2006 and 2016</t>
  </si>
  <si>
    <t>Thresholds</t>
  </si>
  <si>
    <t>Sources</t>
  </si>
  <si>
    <t>2016
Census Tract ID</t>
  </si>
  <si>
    <t>2006
split CT weight apportioned</t>
  </si>
  <si>
    <t xml:space="preserve">2006
split CT population
</t>
  </si>
  <si>
    <t>2006
split CT 
total dwelling units</t>
  </si>
  <si>
    <t>2006
split CT occupied dwelling units</t>
  </si>
  <si>
    <t>2006
Census Tract ID</t>
  </si>
  <si>
    <t>Area (2016)
Square Km</t>
  </si>
  <si>
    <t>Area (2016)
Hectares</t>
  </si>
  <si>
    <t>2011
Population</t>
  </si>
  <si>
    <t>Population
Growth
2006-16</t>
  </si>
  <si>
    <t>Population
Growth %
2006-16</t>
  </si>
  <si>
    <t>Population Density per square Km
2016</t>
  </si>
  <si>
    <t>Total DU Growth
2006-16</t>
  </si>
  <si>
    <t>Total DU Growth %
2006-16</t>
  </si>
  <si>
    <t>2006
Occuped Dwelling Units</t>
  </si>
  <si>
    <t>Occupied DU Growth
2006-16</t>
  </si>
  <si>
    <t>Occupied DU Growth %
2006-16</t>
  </si>
  <si>
    <t>Occupied DU
Density per hectare
2016</t>
  </si>
  <si>
    <t>Total Commuters
2016</t>
  </si>
  <si>
    <t>2016
'T9' model
Classification</t>
  </si>
  <si>
    <t>2006
'T9' model
Classification</t>
  </si>
  <si>
    <t>A note on the 'T9' update</t>
  </si>
  <si>
    <t>- New for the 2016 census, the “T9” model follows the same methodology as the “T8” model, with one small exception regarding CMA threshold calculations for public transit and active transportation floors.</t>
  </si>
  <si>
    <t>- “T8” calculated these floors as an average of the already-calculated census tract shares. This produced suitable results but did not match the method by which Statistics Canada calculates census metropolitan averages for the journey to work.</t>
  </si>
  <si>
    <t>- “T9” updates this method to calculate floors using total raw count sums to arrive at CMA thresholds. This method matches that used by Statistics Canada. (hyperlink)</t>
  </si>
  <si>
    <t>- Regarding national thresholds for active transport and public transit, these are calculated using CMA totals only and exclude all other populations in Canada, including Census Agglomerations.</t>
  </si>
  <si>
    <t>GEOUID</t>
  </si>
  <si>
    <t>2021 pop</t>
  </si>
  <si>
    <t>2016 pop</t>
  </si>
  <si>
    <t>total DU</t>
  </si>
  <si>
    <t>occ DU</t>
  </si>
  <si>
    <t>density</t>
  </si>
  <si>
    <t>area</t>
  </si>
  <si>
    <t>communters</t>
  </si>
  <si>
    <t>drivers</t>
  </si>
  <si>
    <t>passenger</t>
  </si>
  <si>
    <t>public</t>
  </si>
  <si>
    <t>walk</t>
  </si>
  <si>
    <t>bike</t>
  </si>
  <si>
    <t>other</t>
  </si>
  <si>
    <t>2021
Population</t>
  </si>
  <si>
    <t>2021
Population
(%)</t>
  </si>
  <si>
    <t>Population Growth
2016-2021</t>
  </si>
  <si>
    <t>% Population Growth
2016-2021</t>
  </si>
  <si>
    <t>% of Total Population Growth
2016-2021</t>
  </si>
  <si>
    <t>2021
Total Dwelling Units</t>
  </si>
  <si>
    <t>2021
Total Dwelling Units (%)</t>
  </si>
  <si>
    <t>Total Dwelling Unit Growth
2016-2021</t>
  </si>
  <si>
    <t>% Total Dwelling Unit Growth
2016-2021</t>
  </si>
  <si>
    <t>% of Total Dwelling Unit Growth
2016-2021</t>
  </si>
  <si>
    <t>2021
Occupied Dwelling Units</t>
  </si>
  <si>
    <t>2021
Occupied Dwelling Units (%)</t>
  </si>
  <si>
    <t>2021 DATA:</t>
  </si>
  <si>
    <r>
      <rPr>
        <sz val="11"/>
        <color theme="1"/>
        <rFont val="Calibri"/>
        <family val="2"/>
      </rPr>
      <t>&lt; 150 ppl / km</t>
    </r>
    <r>
      <rPr>
        <vertAlign val="superscript"/>
        <sz val="11"/>
        <color theme="1"/>
        <rFont val="Calibri"/>
        <family val="2"/>
      </rPr>
      <t>2</t>
    </r>
  </si>
  <si>
    <t>source_ctuid</t>
  </si>
  <si>
    <t>target_ctuid</t>
  </si>
  <si>
    <t>w_pop</t>
  </si>
  <si>
    <t>w_dwe</t>
  </si>
  <si>
    <t>2021
Census Tract ID</t>
  </si>
  <si>
    <t>2016
split CT reference</t>
  </si>
  <si>
    <t>2016 split CT Population Weights</t>
  </si>
  <si>
    <t>2016 split CT dwellings units Weights</t>
  </si>
  <si>
    <t>Area (2021)
Square Km</t>
  </si>
  <si>
    <t>Area (2021)
Hectares</t>
  </si>
  <si>
    <t>Population
Growth
2016-21</t>
  </si>
  <si>
    <t>Population
Growth %
2016-21</t>
  </si>
  <si>
    <t>Population Density per square Km
2021</t>
  </si>
  <si>
    <t>Total DU Growth
2016-21</t>
  </si>
  <si>
    <t>Total DU Growth %
2016-21</t>
  </si>
  <si>
    <t>Occupied DU Growth
2016-21</t>
  </si>
  <si>
    <t>Occupied DU Growth %
2016-21</t>
  </si>
  <si>
    <t>Occupied DU
Density per hectare
2021</t>
  </si>
  <si>
    <t>Auto Drivers 2016</t>
  </si>
  <si>
    <t>Auto Passengers 2016</t>
  </si>
  <si>
    <t>Auto
Total 2016</t>
  </si>
  <si>
    <t>Auto
% 2016</t>
  </si>
  <si>
    <t>Total Auto Normalized 2016</t>
  </si>
  <si>
    <t>Public Transit
Total 2016</t>
  </si>
  <si>
    <t>Public Transit
% 2016</t>
  </si>
  <si>
    <t>Public Transit
Normalized 2016</t>
  </si>
  <si>
    <t>Walkers 2016</t>
  </si>
  <si>
    <t>Cyclists 2016</t>
  </si>
  <si>
    <t>Active Transport Total 2016</t>
  </si>
  <si>
    <t>Active Transport
% 2016</t>
  </si>
  <si>
    <t>Active Transport
Normalized 2016</t>
  </si>
  <si>
    <t>Other Transport Method 2016</t>
  </si>
  <si>
    <t>Total Commuters
2021</t>
  </si>
  <si>
    <t>Auto Drivers 2021</t>
  </si>
  <si>
    <t>Auto Passengers 2021</t>
  </si>
  <si>
    <t>Auto
Total 2021</t>
  </si>
  <si>
    <t>Auto
% 2021</t>
  </si>
  <si>
    <t>Total Auto Normalized 2021</t>
  </si>
  <si>
    <t>Public Transit
Total 2021</t>
  </si>
  <si>
    <t>Public Transit
% 2021</t>
  </si>
  <si>
    <t>Public Transit
Normalized 2021</t>
  </si>
  <si>
    <t>Walkers 2021</t>
  </si>
  <si>
    <t>Cyclists 2021</t>
  </si>
  <si>
    <t>Active Transport Total 2021</t>
  </si>
  <si>
    <t>Active Transport
% 2021</t>
  </si>
  <si>
    <t>Active Transport
Normalized 2021</t>
  </si>
  <si>
    <t>Other Transport Method 2021</t>
  </si>
  <si>
    <t>2021
'T9' model
Classification</t>
  </si>
  <si>
    <t>CMA Total</t>
  </si>
  <si>
    <t>3050001.00</t>
  </si>
  <si>
    <t>3050002.00</t>
  </si>
  <si>
    <t>3050003.01</t>
  </si>
  <si>
    <t>3050003.04</t>
  </si>
  <si>
    <t>3050003.05</t>
  </si>
  <si>
    <t>3050003.06</t>
  </si>
  <si>
    <t>3050004.01</t>
  </si>
  <si>
    <t>3050004.02</t>
  </si>
  <si>
    <t>3050005.00</t>
  </si>
  <si>
    <t>3050006.00</t>
  </si>
  <si>
    <t>3050007.00</t>
  </si>
  <si>
    <t>3050008.00</t>
  </si>
  <si>
    <t>3050009.00</t>
  </si>
  <si>
    <t>3050010.01</t>
  </si>
  <si>
    <t>3050010.03</t>
  </si>
  <si>
    <t>3050010.04</t>
  </si>
  <si>
    <t>3050011.00</t>
  </si>
  <si>
    <t>3050012.01</t>
  </si>
  <si>
    <t>3050012.02</t>
  </si>
  <si>
    <t>3050013.00</t>
  </si>
  <si>
    <t>3050014.02</t>
  </si>
  <si>
    <t>3050014.03</t>
  </si>
  <si>
    <t>3050014.05</t>
  </si>
  <si>
    <t>3050014.06</t>
  </si>
  <si>
    <t>3050014.07</t>
  </si>
  <si>
    <t>3050015.01</t>
  </si>
  <si>
    <t>x</t>
  </si>
  <si>
    <t>3050015.02</t>
  </si>
  <si>
    <t>3050016.01</t>
  </si>
  <si>
    <t>3050016.02</t>
  </si>
  <si>
    <t>3050100.00</t>
  </si>
  <si>
    <t>3050101.00</t>
  </si>
  <si>
    <t>3050102.01</t>
  </si>
  <si>
    <t>3050102.02</t>
  </si>
  <si>
    <t>3050110.00</t>
  </si>
  <si>
    <t>3050120.00</t>
  </si>
  <si>
    <t>3050200.00</t>
  </si>
  <si>
    <t>2006
split CT reference</t>
  </si>
  <si>
    <t>Riverview West</t>
  </si>
  <si>
    <t>Woodhaven Court East</t>
  </si>
  <si>
    <t>Harrisville &amp; Grove Hamlet</t>
  </si>
  <si>
    <t>Village Urbain</t>
  </si>
  <si>
    <t>Rural North &amp; South of Airport</t>
  </si>
  <si>
    <t>Riverview East</t>
  </si>
  <si>
    <t>split into 2 parts</t>
  </si>
  <si>
    <t>2016 AS</t>
  </si>
  <si>
    <t>2016 AC</t>
  </si>
  <si>
    <t>Note:
Weighted-values produced by Allen and Taylor (2018) were utilized for estimating 2016 data in cases of census tract splits for 2021. While useful, these values sometimes produce non-sensical split references from 2016 to 2021 census tracts. Visual inspection of each split was carried-out which resulted in the intentional omission of some Allen and Taylor data.</t>
  </si>
  <si>
    <t>split from 3050003.03</t>
  </si>
  <si>
    <t>split from 3050004.00</t>
  </si>
  <si>
    <t>split from 3050010.02</t>
  </si>
  <si>
    <t>split from 3050010.02, 2016 AS</t>
  </si>
  <si>
    <t>split from 3050012.00</t>
  </si>
  <si>
    <t>split from 3050014.04</t>
  </si>
  <si>
    <t>contains 2016-2021 and 2006-2016 changes for population, total dwelling unit, and occupied dwelling unit data</t>
  </si>
  <si>
    <t>contains calculations used to determine active transport and public transit classification floors for 2016 and 2021</t>
  </si>
  <si>
    <t>compares classifications for 2006, 2016 and 2021</t>
  </si>
  <si>
    <t>classifies 2021 Census data by the Research Team using the 'T9' classification update from Gordon &amp; Janzen's (2013) 'T8' model</t>
  </si>
  <si>
    <t>adjusts the 2016 CT population and dwelling unit data for split and new census tracts, based on Allen &amp; Taylor (2018)</t>
  </si>
  <si>
    <t>2021 CTDataMaker</t>
  </si>
  <si>
    <t>contains original 2021 Census tract data provided by Statistics Canada and downloaded from Statistics Canada</t>
  </si>
  <si>
    <t>Adjustments to the 2021 classifications are marked in the Notes column in the 2021 CT DataMaker Sheet</t>
  </si>
  <si>
    <t>2021 census tract classifications were based on adjusted 2016 classifications to avoid anomalous effects of the 2021 pandemic on census journey to work data.</t>
  </si>
  <si>
    <t>Toronto Metropolitan University, School of Urban and Regional Planning, 2023</t>
  </si>
  <si>
    <t>University of Toronto, School of Cities, 2023</t>
  </si>
  <si>
    <t>Queen's University, School of Urban and Regional Planning, 2018 and 2023</t>
  </si>
  <si>
    <t>Research Team 2016: Chris Willms, Lyra Hindrichs, Kassidee Fior, Emily Goldney, Shuhong Lin, and Ben McCauley</t>
  </si>
  <si>
    <t>Principal Investigator: David L.A. Gordon, Queen's University</t>
  </si>
  <si>
    <t>This file contains the 2021, 2016 and 2006 CMA Census data used for the production of the Canadian Suburbs Project (hyperlink)</t>
  </si>
  <si>
    <t>Gordon, D., Wilms, C. &amp; Hindrichs, L. (2018) Still Suburban? Growth in Canadian Suburbs, 2006-2016, Council for Canadian Urbanism Working Paper #2.</t>
  </si>
  <si>
    <t>Gordon, D., &amp; Janzen, M. (2013). Suburban nation? Estimating the size of Canada’s suburban population. Journal of Architectural and Planning Research, 30(3), 197-220.</t>
  </si>
  <si>
    <t>Allen, J., &amp; Taylor, Z. (2018). A new tool for neighbourhood change research: The Canadian longitudinal census tract database, 1971-2016: Canadian longitudinal tract database. The Canadian Geographer, doi:10.1111/cag.12467</t>
  </si>
  <si>
    <t>Summary</t>
  </si>
  <si>
    <t>provides the weighting factors from the Canadian longitudinal census tract database (Taylor &amp; Allen, 2018)</t>
  </si>
  <si>
    <t>Weights</t>
  </si>
  <si>
    <t>2021 Original</t>
  </si>
  <si>
    <t>Auto Suburbs are defined as CTs with a gross population density greater than 150 people per square kilometre, transit use less than 150% of the metro average, and active transit less than 150% of the metro average.*</t>
  </si>
  <si>
    <t>Transit Suburbs are defined as CTs with transit use greater than 150% of the metro average for journey to work, active transit less than 150% of the metro average, and transit use at least greater than 50% of the national average.*</t>
  </si>
  <si>
    <t>Active Cores are defined as CTs with active transit greater than 150% of the metro average for the journey to work and greater than 50% of the national average.*</t>
  </si>
  <si>
    <t>Exurban areas are defined as areas with gross population density less than 150 people per square kilometre.</t>
  </si>
  <si>
    <t>Classifications</t>
  </si>
  <si>
    <t>Research Team 2021: Sarah MacKinnon, Irene Chang, Matthew Field, Remus Herteg, Jan Li, Alex Miller, Huddah Nawaz, Riya Shah</t>
  </si>
  <si>
    <t>2021 CTDataMaker using adjusted 2016 Classifications</t>
  </si>
  <si>
    <t>"--&gt;" Growth Estimated by Moving Forward 2016 to 2021</t>
  </si>
  <si>
    <t>2016
Population Adjusted</t>
  </si>
  <si>
    <t>2016
Total Dwelling Units Adjusted</t>
  </si>
  <si>
    <t>2016
Occupied Dwelling Units Adjusted</t>
  </si>
  <si>
    <t>Adjusted 2016
Population</t>
  </si>
  <si>
    <t>Adjusted 2016
Total Dwelling Units</t>
  </si>
  <si>
    <t>Adjusted 2016
Occupied  Dwelling Units</t>
  </si>
  <si>
    <t>**Adjusted values stayed the same</t>
  </si>
  <si>
    <t>% of Total Occupied Dwelling Unit Growth 2016-2021</t>
  </si>
  <si>
    <t>% Occupied Dwelling Unit Growth 2016-2021</t>
  </si>
  <si>
    <t>Occupied Dwelling Unit Growth 2016-2021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</si>
</sst>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0_ ;\-#,##0\ "/>
    <numFmt numFmtId="167" formatCode="#,##0.0"/>
    <numFmt numFmtId="168" formatCode="0.00000000"/>
  </numFmts>
  <fonts count="45">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sz val="10"/>
      <name val="Calibri"/>
      <family val="2"/>
    </font>
    <font>
      <b/>
      <sz val="10"/>
      <color theme="1"/>
      <name val="Calibri"/>
      <family val="2"/>
      <scheme val="minor"/>
    </font>
    <font>
      <b/>
      <sz val="10"/>
      <name val="Calibri"/>
      <family val="2"/>
      <scheme val="minor"/>
    </font>
    <font>
      <sz val="10"/>
      <color theme="1"/>
      <name val="Calibri"/>
      <family val="2"/>
      <scheme val="minor"/>
    </font>
    <font>
      <sz val="10"/>
      <name val="Calibri"/>
      <family val="2"/>
      <scheme val="minor"/>
    </font>
    <font>
      <vertAlign val="superscript"/>
      <sz val="11"/>
      <color theme="1"/>
      <name val="Calibri"/>
      <family val="2"/>
      <scheme val="minor"/>
    </font>
    <font>
      <sz val="10"/>
      <color theme="0"/>
      <name val="Calibri"/>
      <family val="2"/>
      <scheme val="minor"/>
    </font>
    <font>
      <sz val="8"/>
      <color theme="1"/>
      <name val="Calibri"/>
      <family val="2"/>
      <scheme val="minor"/>
    </font>
    <font>
      <u/>
      <sz val="11"/>
      <color theme="10"/>
      <name val="Calibri"/>
      <family val="2"/>
      <scheme val="minor"/>
    </font>
    <font>
      <b/>
      <sz val="10"/>
      <color theme="0"/>
      <name val="Calibri"/>
      <family val="2"/>
      <scheme val="minor"/>
    </font>
    <font>
      <sz val="11"/>
      <color theme="1"/>
      <name val="Calibri"/>
      <family val="2"/>
    </font>
    <font>
      <sz val="10"/>
      <color rgb="FF000000"/>
      <name val="Calibri"/>
      <family val="2"/>
      <scheme val="minor"/>
    </font>
    <font>
      <sz val="10"/>
      <color rgb="FF000000"/>
      <name val="Calibri"/>
      <family val="2"/>
    </font>
    <font>
      <b/>
      <sz val="10"/>
      <color theme="1"/>
      <name val="Calibri"/>
      <family val="2"/>
    </font>
    <font>
      <b/>
      <sz val="12"/>
      <color theme="1"/>
      <name val="Calibri"/>
      <family val="2"/>
    </font>
    <font>
      <sz val="11"/>
      <name val="Calibri"/>
      <family val="2"/>
    </font>
    <font>
      <b/>
      <sz val="11"/>
      <color theme="1"/>
      <name val="Calibri"/>
      <family val="2"/>
    </font>
    <font>
      <vertAlign val="superscript"/>
      <sz val="11"/>
      <color theme="1"/>
      <name val="Calibri"/>
      <family val="2"/>
    </font>
    <font>
      <b/>
      <sz val="10"/>
      <color rgb="FF000000"/>
      <name val="Calibri"/>
      <family val="2"/>
      <scheme val="minor"/>
    </font>
    <font>
      <sz val="10"/>
      <color theme="1"/>
      <name val="Calibri"/>
      <family val="2"/>
    </font>
    <font>
      <u/>
      <sz val="11"/>
      <color rgb="FF0563C1"/>
      <name val="Calibri"/>
      <family val="2"/>
    </font>
    <font>
      <u/>
      <sz val="10"/>
      <color rgb="FF0000FF"/>
      <name val="Calibri"/>
      <family val="2"/>
    </font>
    <font>
      <b/>
      <sz val="10"/>
      <color rgb="FFFFFFFF"/>
      <name val="Calibri"/>
      <family val="2"/>
    </font>
    <font>
      <sz val="10"/>
      <color rgb="FF000000"/>
      <name val="&quot;Times New Roman&quot;"/>
    </font>
    <font>
      <i/>
      <sz val="10"/>
      <color rgb="FF000000"/>
      <name val="Calibri"/>
      <family val="2"/>
    </font>
    <font>
      <b/>
      <sz val="10"/>
      <color rgb="FFFF0000"/>
      <name val="Calibri"/>
      <family val="2"/>
      <scheme val="minor"/>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
      <patternFill patternType="solid">
        <fgColor rgb="FFA8A800"/>
        <bgColor indexed="64"/>
      </patternFill>
    </fill>
    <fill>
      <patternFill patternType="solid">
        <fgColor rgb="FFE6E600"/>
        <bgColor indexed="64"/>
      </patternFill>
    </fill>
    <fill>
      <patternFill patternType="solid">
        <fgColor rgb="FFFFFFBE"/>
        <bgColor indexed="64"/>
      </patternFill>
    </fill>
    <fill>
      <patternFill patternType="solid">
        <fgColor theme="1"/>
        <bgColor indexed="64"/>
      </patternFill>
    </fill>
    <fill>
      <patternFill patternType="solid">
        <fgColor rgb="FFC8F0C8"/>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theme="8" tint="0.39997558519241921"/>
        <bgColor rgb="FF92D050"/>
      </patternFill>
    </fill>
    <fill>
      <patternFill patternType="solid">
        <fgColor rgb="FFBFBFBF"/>
        <bgColor rgb="FFBFBFBF"/>
      </patternFill>
    </fill>
    <fill>
      <patternFill patternType="solid">
        <fgColor theme="8" tint="0.39997558519241921"/>
        <bgColor indexed="64"/>
      </patternFill>
    </fill>
    <fill>
      <patternFill patternType="solid">
        <fgColor rgb="FFBAD8FF"/>
        <bgColor indexed="64"/>
      </patternFill>
    </fill>
    <fill>
      <patternFill patternType="solid">
        <fgColor rgb="FFBAD8FF"/>
        <bgColor rgb="FF000000"/>
      </patternFill>
    </fill>
    <fill>
      <patternFill patternType="solid">
        <fgColor theme="1" tint="4.9989318521683403E-2"/>
        <bgColor indexed="64"/>
      </patternFill>
    </fill>
    <fill>
      <patternFill patternType="solid">
        <fgColor rgb="FF000000"/>
        <bgColor rgb="FF000000"/>
      </patternFill>
    </fill>
  </fills>
  <borders count="8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right style="thin">
        <color indexed="64"/>
      </right>
      <top/>
      <bottom/>
      <diagonal/>
    </border>
    <border>
      <left style="medium">
        <color auto="1"/>
      </left>
      <right/>
      <top/>
      <bottom/>
      <diagonal/>
    </border>
    <border>
      <left style="medium">
        <color auto="1"/>
      </left>
      <right/>
      <top/>
      <bottom style="medium">
        <color auto="1"/>
      </bottom>
      <diagonal/>
    </border>
    <border>
      <left style="thick">
        <color auto="1"/>
      </left>
      <right style="thick">
        <color auto="1"/>
      </right>
      <top/>
      <bottom/>
      <diagonal/>
    </border>
    <border>
      <left/>
      <right style="thick">
        <color auto="1"/>
      </right>
      <top/>
      <bottom/>
      <diagonal/>
    </border>
    <border>
      <left style="thick">
        <color auto="1"/>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ck">
        <color auto="1"/>
      </left>
      <right style="thick">
        <color auto="1"/>
      </right>
      <top style="thick">
        <color auto="1"/>
      </top>
      <bottom style="thick">
        <color auto="1"/>
      </bottom>
      <diagonal/>
    </border>
    <border>
      <left style="thin">
        <color auto="1"/>
      </left>
      <right/>
      <top style="thick">
        <color auto="1"/>
      </top>
      <bottom style="thick">
        <color auto="1"/>
      </bottom>
      <diagonal/>
    </border>
    <border>
      <left/>
      <right/>
      <top style="thick">
        <color auto="1"/>
      </top>
      <bottom style="thick">
        <color auto="1"/>
      </bottom>
      <diagonal/>
    </border>
    <border>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style="thin">
        <color auto="1"/>
      </left>
      <right style="thick">
        <color auto="1"/>
      </right>
      <top/>
      <bottom/>
      <diagonal/>
    </border>
    <border>
      <left style="thin">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auto="1"/>
      </left>
      <right/>
      <top style="thin">
        <color auto="1"/>
      </top>
      <bottom/>
      <diagonal/>
    </border>
    <border>
      <left style="medium">
        <color indexed="64"/>
      </left>
      <right style="thin">
        <color indexed="64"/>
      </right>
      <top style="thin">
        <color indexed="64"/>
      </top>
      <bottom/>
      <diagonal/>
    </border>
    <border>
      <left style="thin">
        <color indexed="64"/>
      </left>
      <right style="medium">
        <color indexed="64"/>
      </right>
      <top style="thin">
        <color auto="1"/>
      </top>
      <bottom/>
      <diagonal/>
    </border>
    <border>
      <left style="medium">
        <color indexed="64"/>
      </left>
      <right style="medium">
        <color indexed="64"/>
      </right>
      <top style="thin">
        <color indexed="64"/>
      </top>
      <bottom/>
      <diagonal/>
    </border>
    <border>
      <left style="medium">
        <color auto="1"/>
      </left>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auto="1"/>
      </top>
      <bottom style="medium">
        <color indexed="64"/>
      </bottom>
      <diagonal/>
    </border>
    <border>
      <left style="thin">
        <color indexed="64"/>
      </left>
      <right style="medium">
        <color indexed="64"/>
      </right>
      <top style="thin">
        <color auto="1"/>
      </top>
      <bottom style="medium">
        <color indexed="64"/>
      </bottom>
      <diagonal/>
    </border>
    <border>
      <left style="medium">
        <color auto="1"/>
      </left>
      <right style="medium">
        <color indexed="64"/>
      </right>
      <top style="thin">
        <color auto="1"/>
      </top>
      <bottom style="medium">
        <color indexed="64"/>
      </bottom>
      <diagonal/>
    </border>
    <border>
      <left/>
      <right/>
      <top/>
      <bottom style="thick">
        <color auto="1"/>
      </bottom>
      <diagonal/>
    </border>
    <border>
      <left style="thick">
        <color auto="1"/>
      </left>
      <right/>
      <top/>
      <bottom style="thick">
        <color auto="1"/>
      </bottom>
      <diagonal/>
    </border>
    <border>
      <left/>
      <right style="thick">
        <color auto="1"/>
      </right>
      <top/>
      <bottom style="thick">
        <color auto="1"/>
      </bottom>
      <diagonal/>
    </border>
    <border>
      <left style="medium">
        <color rgb="FF000000"/>
      </left>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right style="thin">
        <color rgb="FF000000"/>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right style="medium">
        <color rgb="FF000000"/>
      </right>
      <top/>
      <bottom/>
      <diagonal/>
    </border>
    <border>
      <left/>
      <right style="thin">
        <color rgb="FF000000"/>
      </right>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s>
  <cellStyleXfs count="46">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xf numFmtId="0" fontId="27" fillId="0" borderId="0" applyNumberFormat="0" applyFill="0" applyBorder="0" applyAlignment="0" applyProtection="0"/>
    <xf numFmtId="0" fontId="30" fillId="0" borderId="0"/>
  </cellStyleXfs>
  <cellXfs count="336">
    <xf numFmtId="0" fontId="0" fillId="0" borderId="0" xfId="0"/>
    <xf numFmtId="0" fontId="16" fillId="0" borderId="0" xfId="0" applyFont="1"/>
    <xf numFmtId="2" fontId="0" fillId="0" borderId="0" xfId="0" applyNumberFormat="1"/>
    <xf numFmtId="2" fontId="23" fillId="0" borderId="11" xfId="1" applyNumberFormat="1" applyFont="1" applyFill="1" applyBorder="1" applyAlignment="1">
      <alignment horizontal="center"/>
    </xf>
    <xf numFmtId="2" fontId="22" fillId="0" borderId="0" xfId="0" applyNumberFormat="1" applyFont="1" applyAlignment="1">
      <alignment horizontal="center"/>
    </xf>
    <xf numFmtId="1" fontId="22" fillId="0" borderId="0" xfId="0" applyNumberFormat="1" applyFont="1" applyAlignment="1">
      <alignment horizontal="center"/>
    </xf>
    <xf numFmtId="164" fontId="23" fillId="0" borderId="29" xfId="7" applyNumberFormat="1" applyFont="1" applyFill="1" applyBorder="1" applyAlignment="1">
      <alignment horizontal="center"/>
    </xf>
    <xf numFmtId="165" fontId="23" fillId="0" borderId="0" xfId="1" applyNumberFormat="1" applyFont="1" applyFill="1" applyBorder="1" applyAlignment="1">
      <alignment horizontal="center"/>
    </xf>
    <xf numFmtId="165" fontId="22" fillId="0" borderId="0" xfId="1" applyNumberFormat="1" applyFont="1" applyFill="1" applyBorder="1" applyAlignment="1">
      <alignment horizontal="center"/>
    </xf>
    <xf numFmtId="3" fontId="22" fillId="0" borderId="10" xfId="0" applyNumberFormat="1" applyFont="1" applyBorder="1" applyAlignment="1">
      <alignment horizontal="center"/>
    </xf>
    <xf numFmtId="3" fontId="22" fillId="0" borderId="15" xfId="0" applyNumberFormat="1" applyFont="1" applyBorder="1" applyAlignment="1">
      <alignment horizontal="center"/>
    </xf>
    <xf numFmtId="0" fontId="0" fillId="33" borderId="17" xfId="0" applyFill="1" applyBorder="1"/>
    <xf numFmtId="0" fontId="18" fillId="0" borderId="30" xfId="0" applyFont="1" applyBorder="1" applyAlignment="1">
      <alignment horizontal="center" vertical="center"/>
    </xf>
    <xf numFmtId="0" fontId="0" fillId="33" borderId="13" xfId="0" applyFill="1" applyBorder="1"/>
    <xf numFmtId="0" fontId="16" fillId="0" borderId="33" xfId="0" applyFont="1" applyBorder="1" applyAlignment="1">
      <alignment horizontal="center" vertical="center"/>
    </xf>
    <xf numFmtId="0" fontId="16" fillId="0" borderId="21" xfId="0" applyFont="1" applyBorder="1" applyAlignment="1">
      <alignment horizontal="center" vertical="center"/>
    </xf>
    <xf numFmtId="0" fontId="16" fillId="0" borderId="35" xfId="0" applyFont="1" applyBorder="1" applyAlignment="1">
      <alignment horizontal="center" vertical="center" wrapText="1"/>
    </xf>
    <xf numFmtId="0" fontId="16" fillId="0" borderId="0" xfId="0" applyFont="1" applyAlignment="1">
      <alignment horizontal="center"/>
    </xf>
    <xf numFmtId="0" fontId="16" fillId="0" borderId="17" xfId="0" applyFont="1" applyBorder="1"/>
    <xf numFmtId="0" fontId="0" fillId="33" borderId="30" xfId="0" applyFill="1" applyBorder="1" applyAlignment="1">
      <alignment horizontal="center"/>
    </xf>
    <xf numFmtId="10" fontId="0" fillId="0" borderId="19" xfId="0" applyNumberFormat="1" applyBorder="1" applyAlignment="1">
      <alignment horizontal="center"/>
    </xf>
    <xf numFmtId="10" fontId="0" fillId="0" borderId="18" xfId="1" applyNumberFormat="1" applyFont="1" applyFill="1" applyBorder="1" applyAlignment="1">
      <alignment horizontal="center"/>
    </xf>
    <xf numFmtId="10" fontId="0" fillId="0" borderId="31" xfId="0" applyNumberFormat="1" applyBorder="1" applyAlignment="1">
      <alignment horizontal="center"/>
    </xf>
    <xf numFmtId="10" fontId="0" fillId="0" borderId="32" xfId="1" applyNumberFormat="1" applyFont="1" applyFill="1" applyBorder="1" applyAlignment="1">
      <alignment horizontal="center"/>
    </xf>
    <xf numFmtId="0" fontId="0" fillId="0" borderId="0" xfId="0" applyAlignment="1">
      <alignment horizontal="center"/>
    </xf>
    <xf numFmtId="0" fontId="16" fillId="0" borderId="12" xfId="0" applyFont="1" applyBorder="1"/>
    <xf numFmtId="0" fontId="0" fillId="0" borderId="36" xfId="0" applyBorder="1" applyAlignment="1">
      <alignment horizontal="center"/>
    </xf>
    <xf numFmtId="10" fontId="0" fillId="33" borderId="10" xfId="0" applyNumberFormat="1" applyFill="1" applyBorder="1" applyAlignment="1">
      <alignment horizontal="center"/>
    </xf>
    <xf numFmtId="10" fontId="0" fillId="33" borderId="11" xfId="1" applyNumberFormat="1" applyFont="1" applyFill="1" applyBorder="1" applyAlignment="1">
      <alignment horizontal="center"/>
    </xf>
    <xf numFmtId="10" fontId="0" fillId="33" borderId="0" xfId="0" applyNumberFormat="1" applyFill="1" applyAlignment="1">
      <alignment horizontal="center"/>
    </xf>
    <xf numFmtId="10" fontId="0" fillId="33" borderId="37" xfId="1" applyNumberFormat="1" applyFont="1" applyFill="1" applyBorder="1" applyAlignment="1">
      <alignment horizontal="center"/>
    </xf>
    <xf numFmtId="10" fontId="0" fillId="0" borderId="0" xfId="0" applyNumberFormat="1" applyAlignment="1">
      <alignment horizontal="center"/>
    </xf>
    <xf numFmtId="0" fontId="0" fillId="33" borderId="36" xfId="0" applyFill="1" applyBorder="1" applyAlignment="1">
      <alignment horizontal="center"/>
    </xf>
    <xf numFmtId="10" fontId="18" fillId="0" borderId="10" xfId="1" applyNumberFormat="1" applyFont="1" applyFill="1" applyBorder="1" applyAlignment="1">
      <alignment horizontal="center"/>
    </xf>
    <xf numFmtId="10" fontId="18" fillId="0" borderId="11" xfId="1" applyNumberFormat="1" applyFont="1" applyFill="1" applyBorder="1" applyAlignment="1">
      <alignment horizontal="center"/>
    </xf>
    <xf numFmtId="0" fontId="0" fillId="33" borderId="0" xfId="0" applyFill="1" applyAlignment="1">
      <alignment horizontal="center"/>
    </xf>
    <xf numFmtId="0" fontId="0" fillId="33" borderId="37" xfId="0" applyFill="1" applyBorder="1" applyAlignment="1">
      <alignment horizontal="center"/>
    </xf>
    <xf numFmtId="10" fontId="0" fillId="0" borderId="0" xfId="1" applyNumberFormat="1" applyFont="1" applyFill="1" applyBorder="1" applyAlignment="1">
      <alignment horizontal="center"/>
    </xf>
    <xf numFmtId="0" fontId="16" fillId="0" borderId="13" xfId="0" applyFont="1" applyBorder="1"/>
    <xf numFmtId="0" fontId="0" fillId="33" borderId="33" xfId="0" applyFill="1" applyBorder="1" applyAlignment="1">
      <alignment horizontal="center"/>
    </xf>
    <xf numFmtId="0" fontId="0" fillId="33" borderId="21" xfId="0" applyFill="1" applyBorder="1" applyAlignment="1">
      <alignment horizontal="center"/>
    </xf>
    <xf numFmtId="0" fontId="0" fillId="33" borderId="20" xfId="0" applyFill="1" applyBorder="1" applyAlignment="1">
      <alignment horizontal="center"/>
    </xf>
    <xf numFmtId="10" fontId="18" fillId="0" borderId="34" xfId="1" applyNumberFormat="1" applyFont="1" applyFill="1" applyBorder="1" applyAlignment="1">
      <alignment horizontal="center"/>
    </xf>
    <xf numFmtId="10" fontId="18" fillId="0" borderId="35" xfId="1" applyNumberFormat="1" applyFont="1" applyFill="1" applyBorder="1" applyAlignment="1">
      <alignment horizontal="center"/>
    </xf>
    <xf numFmtId="2" fontId="19" fillId="34" borderId="0" xfId="0" quotePrefix="1" applyNumberFormat="1" applyFont="1" applyFill="1" applyAlignment="1">
      <alignment horizontal="center"/>
    </xf>
    <xf numFmtId="3" fontId="19" fillId="34" borderId="0" xfId="0" quotePrefix="1" applyNumberFormat="1" applyFont="1" applyFill="1" applyAlignment="1">
      <alignment horizontal="center"/>
    </xf>
    <xf numFmtId="165" fontId="23" fillId="34" borderId="0" xfId="1" applyNumberFormat="1" applyFont="1" applyFill="1" applyBorder="1" applyAlignment="1">
      <alignment horizontal="center"/>
    </xf>
    <xf numFmtId="164" fontId="23" fillId="34" borderId="29" xfId="7" applyNumberFormat="1" applyFont="1" applyFill="1" applyBorder="1" applyAlignment="1">
      <alignment horizontal="center"/>
    </xf>
    <xf numFmtId="2" fontId="23" fillId="34" borderId="11" xfId="1" applyNumberFormat="1" applyFont="1" applyFill="1" applyBorder="1" applyAlignment="1">
      <alignment horizontal="center"/>
    </xf>
    <xf numFmtId="2" fontId="19" fillId="36" borderId="0" xfId="0" quotePrefix="1" applyNumberFormat="1" applyFont="1" applyFill="1" applyAlignment="1">
      <alignment horizontal="center"/>
    </xf>
    <xf numFmtId="3" fontId="19" fillId="36" borderId="0" xfId="0" quotePrefix="1" applyNumberFormat="1" applyFont="1" applyFill="1" applyAlignment="1">
      <alignment horizontal="center"/>
    </xf>
    <xf numFmtId="165" fontId="23" fillId="36" borderId="0" xfId="1" applyNumberFormat="1" applyFont="1" applyFill="1" applyBorder="1" applyAlignment="1">
      <alignment horizontal="center"/>
    </xf>
    <xf numFmtId="164" fontId="23" fillId="36" borderId="29" xfId="7" applyNumberFormat="1" applyFont="1" applyFill="1" applyBorder="1" applyAlignment="1">
      <alignment horizontal="center"/>
    </xf>
    <xf numFmtId="2" fontId="23" fillId="36" borderId="11" xfId="1" applyNumberFormat="1" applyFont="1" applyFill="1" applyBorder="1" applyAlignment="1">
      <alignment horizontal="center"/>
    </xf>
    <xf numFmtId="3" fontId="19" fillId="36" borderId="15" xfId="0" quotePrefix="1" applyNumberFormat="1" applyFont="1" applyFill="1" applyBorder="1" applyAlignment="1">
      <alignment horizontal="center"/>
    </xf>
    <xf numFmtId="2" fontId="19" fillId="0" borderId="0" xfId="0" quotePrefix="1" applyNumberFormat="1" applyFont="1" applyAlignment="1">
      <alignment horizontal="center"/>
    </xf>
    <xf numFmtId="3" fontId="22" fillId="0" borderId="0" xfId="0" applyNumberFormat="1" applyFont="1" applyAlignment="1">
      <alignment horizontal="center"/>
    </xf>
    <xf numFmtId="3" fontId="19" fillId="0" borderId="0" xfId="0" quotePrefix="1" applyNumberFormat="1" applyFont="1" applyAlignment="1">
      <alignment horizontal="center"/>
    </xf>
    <xf numFmtId="3" fontId="22" fillId="0" borderId="16" xfId="0" applyNumberFormat="1" applyFont="1" applyBorder="1" applyAlignment="1">
      <alignment horizontal="center"/>
    </xf>
    <xf numFmtId="3" fontId="19" fillId="0" borderId="15" xfId="0" quotePrefix="1" applyNumberFormat="1" applyFont="1" applyBorder="1" applyAlignment="1">
      <alignment horizontal="center"/>
    </xf>
    <xf numFmtId="0" fontId="22" fillId="36" borderId="0" xfId="0" applyFont="1" applyFill="1" applyAlignment="1">
      <alignment horizontal="center"/>
    </xf>
    <xf numFmtId="0" fontId="22" fillId="0" borderId="0" xfId="0" applyFont="1" applyAlignment="1">
      <alignment horizontal="center"/>
    </xf>
    <xf numFmtId="0" fontId="16" fillId="0" borderId="34" xfId="0" applyFont="1" applyBorder="1" applyAlignment="1">
      <alignment horizontal="center" vertical="center" wrapText="1"/>
    </xf>
    <xf numFmtId="0" fontId="22" fillId="0" borderId="16" xfId="0" applyFont="1" applyBorder="1" applyAlignment="1">
      <alignment horizontal="center"/>
    </xf>
    <xf numFmtId="0" fontId="22" fillId="0" borderId="0" xfId="0" applyFont="1"/>
    <xf numFmtId="164" fontId="23" fillId="38" borderId="29" xfId="7" applyNumberFormat="1" applyFont="1" applyFill="1" applyBorder="1" applyAlignment="1">
      <alignment horizontal="center"/>
    </xf>
    <xf numFmtId="1" fontId="22" fillId="36" borderId="0" xfId="0" applyNumberFormat="1" applyFont="1" applyFill="1" applyAlignment="1">
      <alignment horizontal="center"/>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22" fillId="34" borderId="42" xfId="0" applyFont="1" applyFill="1" applyBorder="1"/>
    <xf numFmtId="166" fontId="22" fillId="34" borderId="43" xfId="43" applyNumberFormat="1" applyFont="1" applyFill="1" applyBorder="1" applyAlignment="1">
      <alignment horizontal="center"/>
    </xf>
    <xf numFmtId="165" fontId="22" fillId="34" borderId="44" xfId="0" applyNumberFormat="1" applyFont="1" applyFill="1" applyBorder="1" applyAlignment="1">
      <alignment horizontal="center"/>
    </xf>
    <xf numFmtId="165" fontId="22" fillId="34" borderId="44" xfId="1" applyNumberFormat="1" applyFont="1" applyFill="1" applyBorder="1" applyAlignment="1">
      <alignment horizontal="center"/>
    </xf>
    <xf numFmtId="166" fontId="22" fillId="34" borderId="43" xfId="0" applyNumberFormat="1" applyFont="1" applyFill="1" applyBorder="1" applyAlignment="1">
      <alignment horizontal="center"/>
    </xf>
    <xf numFmtId="165" fontId="22" fillId="34" borderId="45" xfId="1" applyNumberFormat="1" applyFont="1" applyFill="1" applyBorder="1" applyAlignment="1">
      <alignment horizontal="center"/>
    </xf>
    <xf numFmtId="0" fontId="22" fillId="35" borderId="46" xfId="0" applyFont="1" applyFill="1" applyBorder="1"/>
    <xf numFmtId="166" fontId="22" fillId="35" borderId="47" xfId="43" applyNumberFormat="1" applyFont="1" applyFill="1" applyBorder="1" applyAlignment="1">
      <alignment horizontal="center"/>
    </xf>
    <xf numFmtId="165" fontId="22" fillId="35" borderId="48" xfId="0" applyNumberFormat="1" applyFont="1" applyFill="1" applyBorder="1" applyAlignment="1">
      <alignment horizontal="center"/>
    </xf>
    <xf numFmtId="165" fontId="22" fillId="35" borderId="48" xfId="1" applyNumberFormat="1" applyFont="1" applyFill="1" applyBorder="1" applyAlignment="1">
      <alignment horizontal="center"/>
    </xf>
    <xf numFmtId="166" fontId="22" fillId="35" borderId="47" xfId="0" applyNumberFormat="1" applyFont="1" applyFill="1" applyBorder="1" applyAlignment="1">
      <alignment horizontal="center"/>
    </xf>
    <xf numFmtId="165" fontId="22" fillId="35" borderId="49" xfId="1" applyNumberFormat="1" applyFont="1" applyFill="1" applyBorder="1" applyAlignment="1">
      <alignment horizontal="center"/>
    </xf>
    <xf numFmtId="0" fontId="22" fillId="36" borderId="46" xfId="0" applyFont="1" applyFill="1" applyBorder="1"/>
    <xf numFmtId="166" fontId="22" fillId="36" borderId="47" xfId="43" applyNumberFormat="1" applyFont="1" applyFill="1" applyBorder="1" applyAlignment="1">
      <alignment horizontal="center"/>
    </xf>
    <xf numFmtId="165" fontId="22" fillId="36" borderId="48" xfId="0" applyNumberFormat="1" applyFont="1" applyFill="1" applyBorder="1" applyAlignment="1">
      <alignment horizontal="center"/>
    </xf>
    <xf numFmtId="165" fontId="22" fillId="36" borderId="48" xfId="1" applyNumberFormat="1" applyFont="1" applyFill="1" applyBorder="1" applyAlignment="1">
      <alignment horizontal="center"/>
    </xf>
    <xf numFmtId="166" fontId="22" fillId="36" borderId="47" xfId="0" applyNumberFormat="1" applyFont="1" applyFill="1" applyBorder="1" applyAlignment="1">
      <alignment horizontal="center"/>
    </xf>
    <xf numFmtId="165" fontId="22" fillId="36" borderId="49" xfId="1" applyNumberFormat="1" applyFont="1" applyFill="1" applyBorder="1" applyAlignment="1">
      <alignment horizontal="center"/>
    </xf>
    <xf numFmtId="0" fontId="22" fillId="0" borderId="50" xfId="0" applyFont="1" applyBorder="1"/>
    <xf numFmtId="166" fontId="22" fillId="0" borderId="51" xfId="43" applyNumberFormat="1" applyFont="1" applyBorder="1" applyAlignment="1">
      <alignment horizontal="center"/>
    </xf>
    <xf numFmtId="165" fontId="22" fillId="0" borderId="52" xfId="0" applyNumberFormat="1" applyFont="1" applyBorder="1" applyAlignment="1">
      <alignment horizontal="center"/>
    </xf>
    <xf numFmtId="165" fontId="22" fillId="0" borderId="52" xfId="1" applyNumberFormat="1" applyFont="1" applyBorder="1" applyAlignment="1">
      <alignment horizontal="center"/>
    </xf>
    <xf numFmtId="166" fontId="22" fillId="0" borderId="51" xfId="0" applyNumberFormat="1" applyFont="1" applyBorder="1" applyAlignment="1">
      <alignment horizontal="center"/>
    </xf>
    <xf numFmtId="165" fontId="22" fillId="0" borderId="53" xfId="1" applyNumberFormat="1" applyFont="1" applyBorder="1" applyAlignment="1">
      <alignment horizontal="center"/>
    </xf>
    <xf numFmtId="0" fontId="20" fillId="0" borderId="38" xfId="0" applyFont="1" applyBorder="1"/>
    <xf numFmtId="166" fontId="20" fillId="0" borderId="39" xfId="43" applyNumberFormat="1" applyFont="1" applyBorder="1" applyAlignment="1">
      <alignment horizontal="center"/>
    </xf>
    <xf numFmtId="10" fontId="22" fillId="0" borderId="40" xfId="0" applyNumberFormat="1" applyFont="1" applyBorder="1" applyAlignment="1">
      <alignment horizontal="center"/>
    </xf>
    <xf numFmtId="0" fontId="20" fillId="0" borderId="40" xfId="0" applyFont="1" applyBorder="1" applyAlignment="1">
      <alignment horizontal="center"/>
    </xf>
    <xf numFmtId="166" fontId="20" fillId="0" borderId="39" xfId="0" applyNumberFormat="1" applyFont="1" applyBorder="1" applyAlignment="1">
      <alignment horizontal="center"/>
    </xf>
    <xf numFmtId="165" fontId="20" fillId="0" borderId="40" xfId="1" applyNumberFormat="1" applyFont="1" applyBorder="1" applyAlignment="1">
      <alignment horizontal="center"/>
    </xf>
    <xf numFmtId="165" fontId="20" fillId="0" borderId="41" xfId="0" applyNumberFormat="1" applyFont="1" applyBorder="1" applyAlignment="1">
      <alignment horizontal="center"/>
    </xf>
    <xf numFmtId="3" fontId="23" fillId="0" borderId="15" xfId="7" applyNumberFormat="1" applyFont="1" applyFill="1" applyBorder="1" applyAlignment="1">
      <alignment horizontal="center"/>
    </xf>
    <xf numFmtId="3" fontId="23" fillId="0" borderId="0" xfId="7" applyNumberFormat="1" applyFont="1" applyFill="1" applyBorder="1" applyAlignment="1">
      <alignment horizontal="center"/>
    </xf>
    <xf numFmtId="2" fontId="23" fillId="0" borderId="11" xfId="7" applyNumberFormat="1" applyFont="1" applyFill="1" applyBorder="1" applyAlignment="1">
      <alignment horizontal="center"/>
    </xf>
    <xf numFmtId="0" fontId="22" fillId="0" borderId="14" xfId="0" applyFont="1" applyBorder="1" applyAlignment="1">
      <alignment horizontal="center"/>
    </xf>
    <xf numFmtId="2" fontId="22" fillId="34" borderId="0" xfId="0" applyNumberFormat="1" applyFont="1" applyFill="1" applyAlignment="1">
      <alignment horizontal="center"/>
    </xf>
    <xf numFmtId="3" fontId="22" fillId="34" borderId="0" xfId="0" applyNumberFormat="1" applyFont="1" applyFill="1" applyAlignment="1">
      <alignment horizontal="center"/>
    </xf>
    <xf numFmtId="3" fontId="23" fillId="34" borderId="15" xfId="7" applyNumberFormat="1" applyFont="1" applyFill="1" applyBorder="1" applyAlignment="1">
      <alignment horizontal="center"/>
    </xf>
    <xf numFmtId="3" fontId="23" fillId="34" borderId="0" xfId="7" applyNumberFormat="1" applyFont="1" applyFill="1" applyBorder="1" applyAlignment="1">
      <alignment horizontal="center"/>
    </xf>
    <xf numFmtId="3" fontId="22" fillId="34" borderId="16" xfId="0" applyNumberFormat="1" applyFont="1" applyFill="1" applyBorder="1" applyAlignment="1">
      <alignment horizontal="center"/>
    </xf>
    <xf numFmtId="2" fontId="23" fillId="34" borderId="11" xfId="7" applyNumberFormat="1" applyFont="1" applyFill="1" applyBorder="1" applyAlignment="1">
      <alignment horizontal="center"/>
    </xf>
    <xf numFmtId="0" fontId="22" fillId="34" borderId="14" xfId="0" applyFont="1" applyFill="1" applyBorder="1" applyAlignment="1">
      <alignment horizontal="center"/>
    </xf>
    <xf numFmtId="0" fontId="22" fillId="34" borderId="0" xfId="0" applyFont="1" applyFill="1" applyAlignment="1">
      <alignment horizontal="center"/>
    </xf>
    <xf numFmtId="2" fontId="22" fillId="36" borderId="0" xfId="0" applyNumberFormat="1" applyFont="1" applyFill="1" applyAlignment="1">
      <alignment horizontal="center"/>
    </xf>
    <xf numFmtId="3" fontId="22" fillId="36" borderId="0" xfId="0" applyNumberFormat="1" applyFont="1" applyFill="1" applyAlignment="1">
      <alignment horizontal="center"/>
    </xf>
    <xf numFmtId="3" fontId="23" fillId="36" borderId="15" xfId="7" applyNumberFormat="1" applyFont="1" applyFill="1" applyBorder="1" applyAlignment="1">
      <alignment horizontal="center"/>
    </xf>
    <xf numFmtId="3" fontId="23" fillId="36" borderId="0" xfId="7" applyNumberFormat="1" applyFont="1" applyFill="1" applyBorder="1" applyAlignment="1">
      <alignment horizontal="center"/>
    </xf>
    <xf numFmtId="3" fontId="22" fillId="36" borderId="16" xfId="0" applyNumberFormat="1" applyFont="1" applyFill="1" applyBorder="1" applyAlignment="1">
      <alignment horizontal="center"/>
    </xf>
    <xf numFmtId="2" fontId="23" fillId="36" borderId="11" xfId="7" applyNumberFormat="1" applyFont="1" applyFill="1" applyBorder="1" applyAlignment="1">
      <alignment horizontal="center"/>
    </xf>
    <xf numFmtId="0" fontId="22" fillId="36" borderId="14" xfId="0" applyFont="1" applyFill="1" applyBorder="1" applyAlignment="1">
      <alignment horizontal="center"/>
    </xf>
    <xf numFmtId="0" fontId="22" fillId="0" borderId="14" xfId="0" applyFont="1" applyBorder="1" applyAlignment="1">
      <alignment horizontal="left"/>
    </xf>
    <xf numFmtId="3" fontId="22" fillId="36" borderId="15" xfId="0" applyNumberFormat="1" applyFont="1" applyFill="1" applyBorder="1" applyAlignment="1">
      <alignment horizontal="center"/>
    </xf>
    <xf numFmtId="2" fontId="22" fillId="36" borderId="16" xfId="0" applyNumberFormat="1" applyFont="1" applyFill="1" applyBorder="1" applyAlignment="1">
      <alignment horizontal="center"/>
    </xf>
    <xf numFmtId="2" fontId="22" fillId="34" borderId="16" xfId="0" applyNumberFormat="1" applyFont="1" applyFill="1" applyBorder="1" applyAlignment="1">
      <alignment horizontal="center"/>
    </xf>
    <xf numFmtId="2" fontId="22" fillId="0" borderId="16" xfId="0" applyNumberFormat="1" applyFont="1" applyBorder="1" applyAlignment="1">
      <alignment horizontal="center"/>
    </xf>
    <xf numFmtId="3" fontId="22" fillId="34" borderId="15" xfId="0" applyNumberFormat="1" applyFont="1" applyFill="1" applyBorder="1" applyAlignment="1">
      <alignment horizontal="center"/>
    </xf>
    <xf numFmtId="165" fontId="22" fillId="34" borderId="0" xfId="1" applyNumberFormat="1" applyFont="1" applyFill="1" applyBorder="1" applyAlignment="1">
      <alignment horizontal="center"/>
    </xf>
    <xf numFmtId="165" fontId="22" fillId="36" borderId="0" xfId="1" applyNumberFormat="1" applyFont="1" applyFill="1" applyBorder="1" applyAlignment="1">
      <alignment horizontal="center"/>
    </xf>
    <xf numFmtId="165" fontId="23" fillId="34" borderId="11" xfId="7" applyNumberFormat="1" applyFont="1" applyFill="1" applyBorder="1" applyAlignment="1">
      <alignment horizontal="center"/>
    </xf>
    <xf numFmtId="165" fontId="23" fillId="36" borderId="11" xfId="7" applyNumberFormat="1" applyFont="1" applyFill="1" applyBorder="1" applyAlignment="1">
      <alignment horizontal="center"/>
    </xf>
    <xf numFmtId="165" fontId="23" fillId="0" borderId="11" xfId="7" applyNumberFormat="1" applyFont="1" applyFill="1" applyBorder="1" applyAlignment="1">
      <alignment horizontal="center"/>
    </xf>
    <xf numFmtId="166" fontId="20" fillId="0" borderId="39" xfId="43" applyNumberFormat="1" applyFont="1" applyFill="1" applyBorder="1" applyAlignment="1">
      <alignment horizontal="center"/>
    </xf>
    <xf numFmtId="0" fontId="20" fillId="37" borderId="38" xfId="0" applyFont="1" applyFill="1" applyBorder="1"/>
    <xf numFmtId="166" fontId="20" fillId="37" borderId="56" xfId="43" applyNumberFormat="1" applyFont="1" applyFill="1" applyBorder="1" applyAlignment="1">
      <alignment horizontal="center"/>
    </xf>
    <xf numFmtId="10" fontId="22" fillId="37" borderId="56" xfId="0" applyNumberFormat="1" applyFont="1" applyFill="1" applyBorder="1" applyAlignment="1">
      <alignment horizontal="center"/>
    </xf>
    <xf numFmtId="0" fontId="20" fillId="37" borderId="56" xfId="0" applyFont="1" applyFill="1" applyBorder="1" applyAlignment="1">
      <alignment horizontal="center"/>
    </xf>
    <xf numFmtId="166" fontId="20" fillId="37" borderId="56" xfId="0" applyNumberFormat="1" applyFont="1" applyFill="1" applyBorder="1" applyAlignment="1">
      <alignment horizontal="center"/>
    </xf>
    <xf numFmtId="165" fontId="20" fillId="37" borderId="56" xfId="1" applyNumberFormat="1" applyFont="1" applyFill="1" applyBorder="1" applyAlignment="1">
      <alignment horizontal="center"/>
    </xf>
    <xf numFmtId="165" fontId="20" fillId="37" borderId="55" xfId="0" applyNumberFormat="1" applyFont="1" applyFill="1" applyBorder="1" applyAlignment="1">
      <alignment horizontal="center"/>
    </xf>
    <xf numFmtId="0" fontId="18" fillId="0" borderId="38" xfId="0" applyFont="1" applyBorder="1" applyAlignment="1">
      <alignment vertical="center" wrapText="1"/>
    </xf>
    <xf numFmtId="0" fontId="22" fillId="39" borderId="54" xfId="0" applyFont="1" applyFill="1" applyBorder="1"/>
    <xf numFmtId="166" fontId="22" fillId="39" borderId="63" xfId="43" applyNumberFormat="1" applyFont="1" applyFill="1" applyBorder="1" applyAlignment="1">
      <alignment horizontal="center"/>
    </xf>
    <xf numFmtId="165" fontId="22" fillId="39" borderId="64" xfId="0" applyNumberFormat="1" applyFont="1" applyFill="1" applyBorder="1" applyAlignment="1">
      <alignment horizontal="center"/>
    </xf>
    <xf numFmtId="165" fontId="22" fillId="39" borderId="64" xfId="1" applyNumberFormat="1" applyFont="1" applyFill="1" applyBorder="1" applyAlignment="1">
      <alignment horizontal="center"/>
    </xf>
    <xf numFmtId="166" fontId="22" fillId="39" borderId="63" xfId="0" applyNumberFormat="1" applyFont="1" applyFill="1" applyBorder="1" applyAlignment="1">
      <alignment horizontal="center"/>
    </xf>
    <xf numFmtId="165" fontId="22" fillId="39" borderId="65" xfId="1" applyNumberFormat="1" applyFont="1" applyFill="1" applyBorder="1" applyAlignment="1">
      <alignment horizontal="center"/>
    </xf>
    <xf numFmtId="0" fontId="20" fillId="0" borderId="66" xfId="0" quotePrefix="1" applyFont="1" applyBorder="1" applyAlignment="1">
      <alignment wrapText="1"/>
    </xf>
    <xf numFmtId="0" fontId="20" fillId="0" borderId="66" xfId="0" quotePrefix="1" applyFont="1" applyBorder="1" applyAlignment="1">
      <alignment horizontal="center" wrapText="1"/>
    </xf>
    <xf numFmtId="0" fontId="20" fillId="0" borderId="67" xfId="0" quotePrefix="1" applyFont="1" applyBorder="1" applyAlignment="1">
      <alignment wrapText="1"/>
    </xf>
    <xf numFmtId="0" fontId="20" fillId="0" borderId="68" xfId="0" quotePrefix="1" applyFont="1" applyBorder="1" applyAlignment="1">
      <alignment wrapText="1"/>
    </xf>
    <xf numFmtId="10" fontId="20" fillId="0" borderId="66" xfId="1" quotePrefix="1" applyNumberFormat="1" applyFont="1" applyFill="1" applyBorder="1" applyAlignment="1">
      <alignment wrapText="1"/>
    </xf>
    <xf numFmtId="0" fontId="20" fillId="0" borderId="66" xfId="0" applyFont="1" applyBorder="1" applyAlignment="1">
      <alignment horizontal="center" wrapText="1"/>
    </xf>
    <xf numFmtId="0" fontId="22" fillId="0" borderId="66" xfId="0" applyFont="1" applyBorder="1"/>
    <xf numFmtId="0" fontId="22" fillId="34" borderId="0" xfId="0" applyFont="1" applyFill="1"/>
    <xf numFmtId="10" fontId="22" fillId="34" borderId="0" xfId="0" applyNumberFormat="1" applyFont="1" applyFill="1"/>
    <xf numFmtId="0" fontId="22" fillId="36" borderId="0" xfId="0" applyFont="1" applyFill="1"/>
    <xf numFmtId="10" fontId="22" fillId="36" borderId="0" xfId="0" applyNumberFormat="1" applyFont="1" applyFill="1"/>
    <xf numFmtId="10" fontId="22" fillId="0" borderId="0" xfId="0" applyNumberFormat="1" applyFont="1"/>
    <xf numFmtId="0" fontId="28" fillId="37" borderId="0" xfId="0" applyFont="1" applyFill="1"/>
    <xf numFmtId="0" fontId="20" fillId="0" borderId="22" xfId="0" applyFont="1" applyBorder="1" applyAlignment="1">
      <alignment vertical="center" wrapText="1"/>
    </xf>
    <xf numFmtId="49" fontId="22" fillId="0" borderId="0" xfId="0" applyNumberFormat="1" applyFont="1" applyAlignment="1">
      <alignment vertical="center"/>
    </xf>
    <xf numFmtId="49" fontId="23" fillId="0" borderId="0" xfId="44" applyNumberFormat="1" applyFont="1"/>
    <xf numFmtId="49" fontId="32" fillId="41" borderId="0" xfId="0" applyNumberFormat="1" applyFont="1" applyFill="1" applyAlignment="1">
      <alignment vertical="center"/>
    </xf>
    <xf numFmtId="0" fontId="29" fillId="41" borderId="0" xfId="0" applyFont="1" applyFill="1"/>
    <xf numFmtId="0" fontId="29" fillId="42" borderId="69" xfId="0" applyFont="1" applyFill="1" applyBorder="1"/>
    <xf numFmtId="0" fontId="33" fillId="0" borderId="70" xfId="0" applyFont="1" applyBorder="1" applyAlignment="1">
      <alignment horizontal="center" vertical="center"/>
    </xf>
    <xf numFmtId="0" fontId="29" fillId="42" borderId="75" xfId="0" applyFont="1" applyFill="1" applyBorder="1"/>
    <xf numFmtId="0" fontId="35" fillId="0" borderId="76" xfId="0" applyFont="1" applyBorder="1" applyAlignment="1">
      <alignment horizontal="center" vertical="center"/>
    </xf>
    <xf numFmtId="0" fontId="35" fillId="0" borderId="77" xfId="0" applyFont="1" applyBorder="1" applyAlignment="1">
      <alignment horizontal="center" vertical="center"/>
    </xf>
    <xf numFmtId="0" fontId="35" fillId="0" borderId="78" xfId="0" applyFont="1" applyBorder="1" applyAlignment="1">
      <alignment horizontal="center" vertical="center" wrapText="1"/>
    </xf>
    <xf numFmtId="0" fontId="35" fillId="0" borderId="79" xfId="0" applyFont="1" applyBorder="1" applyAlignment="1">
      <alignment horizontal="center" vertical="center" wrapText="1"/>
    </xf>
    <xf numFmtId="0" fontId="35" fillId="0" borderId="69" xfId="0" applyFont="1" applyBorder="1"/>
    <xf numFmtId="0" fontId="29" fillId="42" borderId="70" xfId="0" applyFont="1" applyFill="1" applyBorder="1" applyAlignment="1">
      <alignment horizontal="center"/>
    </xf>
    <xf numFmtId="10" fontId="29" fillId="43" borderId="71" xfId="0" applyNumberFormat="1" applyFont="1" applyFill="1" applyBorder="1" applyAlignment="1">
      <alignment horizontal="center"/>
    </xf>
    <xf numFmtId="10" fontId="29" fillId="0" borderId="72" xfId="0" applyNumberFormat="1" applyFont="1" applyBorder="1" applyAlignment="1">
      <alignment horizontal="center"/>
    </xf>
    <xf numFmtId="10" fontId="29" fillId="43" borderId="73" xfId="0" applyNumberFormat="1" applyFont="1" applyFill="1" applyBorder="1" applyAlignment="1">
      <alignment horizontal="center"/>
    </xf>
    <xf numFmtId="10" fontId="29" fillId="0" borderId="74" xfId="0" applyNumberFormat="1" applyFont="1" applyBorder="1" applyAlignment="1">
      <alignment horizontal="center"/>
    </xf>
    <xf numFmtId="0" fontId="35" fillId="0" borderId="80" xfId="0" applyFont="1" applyBorder="1"/>
    <xf numFmtId="0" fontId="29" fillId="0" borderId="81" xfId="0" applyFont="1" applyBorder="1" applyAlignment="1">
      <alignment horizontal="center"/>
    </xf>
    <xf numFmtId="10" fontId="29" fillId="42" borderId="82" xfId="0" applyNumberFormat="1" applyFont="1" applyFill="1" applyBorder="1" applyAlignment="1">
      <alignment horizontal="center"/>
    </xf>
    <xf numFmtId="10" fontId="29" fillId="42" borderId="83" xfId="0" applyNumberFormat="1" applyFont="1" applyFill="1" applyBorder="1" applyAlignment="1">
      <alignment horizontal="center"/>
    </xf>
    <xf numFmtId="10" fontId="29" fillId="42" borderId="0" xfId="0" applyNumberFormat="1" applyFont="1" applyFill="1" applyAlignment="1">
      <alignment horizontal="center"/>
    </xf>
    <xf numFmtId="10" fontId="29" fillId="42" borderId="84" xfId="0" applyNumberFormat="1" applyFont="1" applyFill="1" applyBorder="1" applyAlignment="1">
      <alignment horizontal="center"/>
    </xf>
    <xf numFmtId="0" fontId="29" fillId="42" borderId="81" xfId="0" applyFont="1" applyFill="1" applyBorder="1" applyAlignment="1">
      <alignment horizontal="center"/>
    </xf>
    <xf numFmtId="10" fontId="33" fillId="0" borderId="82" xfId="0" applyNumberFormat="1" applyFont="1" applyBorder="1" applyAlignment="1">
      <alignment horizontal="center"/>
    </xf>
    <xf numFmtId="10" fontId="33" fillId="0" borderId="83" xfId="0" applyNumberFormat="1" applyFont="1" applyBorder="1" applyAlignment="1">
      <alignment horizontal="center"/>
    </xf>
    <xf numFmtId="0" fontId="29" fillId="42" borderId="0" xfId="0" applyFont="1" applyFill="1" applyAlignment="1">
      <alignment horizontal="center"/>
    </xf>
    <xf numFmtId="0" fontId="29" fillId="42" borderId="84" xfId="0" applyFont="1" applyFill="1" applyBorder="1" applyAlignment="1">
      <alignment horizontal="center"/>
    </xf>
    <xf numFmtId="0" fontId="35" fillId="0" borderId="75" xfId="0" applyFont="1" applyBorder="1"/>
    <xf numFmtId="0" fontId="29" fillId="42" borderId="76" xfId="0" applyFont="1" applyFill="1" applyBorder="1" applyAlignment="1">
      <alignment horizontal="center"/>
    </xf>
    <xf numFmtId="0" fontId="29" fillId="42" borderId="77" xfId="0" applyFont="1" applyFill="1" applyBorder="1" applyAlignment="1">
      <alignment horizontal="center"/>
    </xf>
    <xf numFmtId="0" fontId="29" fillId="42" borderId="85" xfId="0" applyFont="1" applyFill="1" applyBorder="1" applyAlignment="1">
      <alignment horizontal="center"/>
    </xf>
    <xf numFmtId="10" fontId="33" fillId="0" borderId="78" xfId="0" applyNumberFormat="1" applyFont="1" applyBorder="1" applyAlignment="1">
      <alignment horizontal="center"/>
    </xf>
    <xf numFmtId="10" fontId="33" fillId="0" borderId="79" xfId="0" applyNumberFormat="1" applyFont="1" applyBorder="1" applyAlignment="1">
      <alignment horizontal="center"/>
    </xf>
    <xf numFmtId="1" fontId="0" fillId="0" borderId="0" xfId="0" applyNumberFormat="1"/>
    <xf numFmtId="2" fontId="20" fillId="44" borderId="22" xfId="0" applyNumberFormat="1" applyFont="1" applyFill="1" applyBorder="1" applyAlignment="1">
      <alignment horizontal="center" vertical="center" wrapText="1"/>
    </xf>
    <xf numFmtId="4" fontId="20" fillId="44" borderId="27" xfId="0" applyNumberFormat="1" applyFont="1" applyFill="1" applyBorder="1" applyAlignment="1">
      <alignment horizontal="center" vertical="center" wrapText="1"/>
    </xf>
    <xf numFmtId="3" fontId="21" fillId="44" borderId="28" xfId="0" applyNumberFormat="1" applyFont="1" applyFill="1" applyBorder="1" applyAlignment="1">
      <alignment horizontal="center" vertical="center" wrapText="1"/>
    </xf>
    <xf numFmtId="1" fontId="20" fillId="44" borderId="24" xfId="0" applyNumberFormat="1" applyFont="1" applyFill="1" applyBorder="1" applyAlignment="1">
      <alignment horizontal="center" vertical="center" wrapText="1"/>
    </xf>
    <xf numFmtId="3" fontId="20" fillId="44" borderId="24" xfId="0" applyNumberFormat="1" applyFont="1" applyFill="1" applyBorder="1" applyAlignment="1">
      <alignment horizontal="center" vertical="center" wrapText="1"/>
    </xf>
    <xf numFmtId="1" fontId="20" fillId="44" borderId="27" xfId="0" applyNumberFormat="1" applyFont="1" applyFill="1" applyBorder="1" applyAlignment="1">
      <alignment horizontal="center" vertical="center" wrapText="1"/>
    </xf>
    <xf numFmtId="1" fontId="37" fillId="45" borderId="24" xfId="0" applyNumberFormat="1" applyFont="1" applyFill="1" applyBorder="1" applyAlignment="1">
      <alignment horizontal="center" vertical="center" wrapText="1"/>
    </xf>
    <xf numFmtId="0" fontId="20" fillId="44" borderId="24" xfId="0" applyFont="1" applyFill="1" applyBorder="1" applyAlignment="1">
      <alignment horizontal="center" vertical="center" wrapText="1"/>
    </xf>
    <xf numFmtId="0" fontId="20" fillId="44" borderId="26" xfId="0" applyFont="1" applyFill="1" applyBorder="1" applyAlignment="1">
      <alignment horizontal="center" vertical="center" wrapText="1"/>
    </xf>
    <xf numFmtId="3" fontId="20" fillId="44" borderId="23" xfId="0" applyNumberFormat="1" applyFont="1" applyFill="1" applyBorder="1" applyAlignment="1">
      <alignment horizontal="center" vertical="center" wrapText="1"/>
    </xf>
    <xf numFmtId="0" fontId="20" fillId="44" borderId="25" xfId="0" applyFont="1" applyFill="1" applyBorder="1" applyAlignment="1">
      <alignment horizontal="center" vertical="center" wrapText="1"/>
    </xf>
    <xf numFmtId="3" fontId="20" fillId="44" borderId="26" xfId="0" applyNumberFormat="1" applyFont="1" applyFill="1" applyBorder="1" applyAlignment="1">
      <alignment horizontal="center" vertical="center" wrapText="1"/>
    </xf>
    <xf numFmtId="0" fontId="20" fillId="44" borderId="22" xfId="0" applyFont="1" applyFill="1" applyBorder="1" applyAlignment="1">
      <alignment horizontal="center" vertical="center" wrapText="1"/>
    </xf>
    <xf numFmtId="0" fontId="20" fillId="38" borderId="14" xfId="7" applyFont="1" applyFill="1" applyBorder="1"/>
    <xf numFmtId="2" fontId="22" fillId="38" borderId="0" xfId="7" applyNumberFormat="1" applyFont="1" applyFill="1" applyAlignment="1">
      <alignment horizontal="left"/>
    </xf>
    <xf numFmtId="2" fontId="22" fillId="38" borderId="0" xfId="7" applyNumberFormat="1" applyFont="1" applyFill="1" applyAlignment="1">
      <alignment horizontal="center"/>
    </xf>
    <xf numFmtId="2" fontId="22" fillId="38" borderId="16" xfId="7" applyNumberFormat="1" applyFont="1" applyFill="1" applyBorder="1" applyAlignment="1">
      <alignment horizontal="center"/>
    </xf>
    <xf numFmtId="2" fontId="22" fillId="38" borderId="0" xfId="7" applyNumberFormat="1" applyFont="1" applyFill="1" applyBorder="1" applyAlignment="1">
      <alignment horizontal="center"/>
    </xf>
    <xf numFmtId="3" fontId="22" fillId="38" borderId="0" xfId="7" applyNumberFormat="1" applyFont="1" applyFill="1" applyBorder="1" applyAlignment="1">
      <alignment horizontal="center"/>
    </xf>
    <xf numFmtId="3" fontId="22" fillId="38" borderId="15" xfId="7" applyNumberFormat="1" applyFont="1" applyFill="1" applyBorder="1" applyAlignment="1">
      <alignment horizontal="center"/>
    </xf>
    <xf numFmtId="2" fontId="22" fillId="38" borderId="0" xfId="7" applyNumberFormat="1" applyFont="1" applyFill="1" applyBorder="1" applyAlignment="1">
      <alignment horizontal="center" wrapText="1"/>
    </xf>
    <xf numFmtId="0" fontId="22" fillId="38" borderId="16" xfId="7" applyFont="1" applyFill="1" applyBorder="1" applyAlignment="1">
      <alignment horizontal="center"/>
    </xf>
    <xf numFmtId="3" fontId="22" fillId="38" borderId="0" xfId="7" applyNumberFormat="1" applyFont="1" applyFill="1" applyAlignment="1">
      <alignment horizontal="center"/>
    </xf>
    <xf numFmtId="3" fontId="22" fillId="38" borderId="0" xfId="7" applyNumberFormat="1" applyFont="1" applyFill="1" applyBorder="1" applyAlignment="1">
      <alignment horizontal="center" wrapText="1"/>
    </xf>
    <xf numFmtId="165" fontId="22" fillId="38" borderId="0" xfId="7" applyNumberFormat="1" applyFont="1" applyFill="1" applyBorder="1" applyAlignment="1">
      <alignment horizontal="center"/>
    </xf>
    <xf numFmtId="167" fontId="22" fillId="38" borderId="0" xfId="7" applyNumberFormat="1" applyFont="1" applyFill="1" applyAlignment="1">
      <alignment horizontal="center"/>
    </xf>
    <xf numFmtId="3" fontId="22" fillId="38" borderId="16" xfId="7" applyNumberFormat="1" applyFont="1" applyFill="1" applyBorder="1" applyAlignment="1">
      <alignment horizontal="center"/>
    </xf>
    <xf numFmtId="1" fontId="22" fillId="38" borderId="0" xfId="7" applyNumberFormat="1" applyFont="1" applyFill="1" applyBorder="1" applyAlignment="1">
      <alignment horizontal="center"/>
    </xf>
    <xf numFmtId="165" fontId="22" fillId="38" borderId="15" xfId="7" applyNumberFormat="1" applyFont="1" applyFill="1" applyBorder="1" applyAlignment="1">
      <alignment horizontal="center"/>
    </xf>
    <xf numFmtId="165" fontId="22" fillId="38" borderId="11" xfId="7" applyNumberFormat="1" applyFont="1" applyFill="1" applyBorder="1" applyAlignment="1">
      <alignment horizontal="center"/>
    </xf>
    <xf numFmtId="164" fontId="22" fillId="38" borderId="15" xfId="7" applyNumberFormat="1" applyFont="1" applyFill="1" applyBorder="1" applyAlignment="1">
      <alignment horizontal="center"/>
    </xf>
    <xf numFmtId="3" fontId="22" fillId="38" borderId="10" xfId="7" applyNumberFormat="1" applyFont="1" applyFill="1" applyBorder="1" applyAlignment="1">
      <alignment horizontal="center"/>
    </xf>
    <xf numFmtId="2" fontId="22" fillId="38" borderId="11" xfId="7" applyNumberFormat="1" applyFont="1" applyFill="1" applyBorder="1" applyAlignment="1">
      <alignment horizontal="center"/>
    </xf>
    <xf numFmtId="10" fontId="22" fillId="38" borderId="0" xfId="7" applyNumberFormat="1" applyFont="1" applyFill="1" applyBorder="1" applyAlignment="1">
      <alignment horizontal="center"/>
    </xf>
    <xf numFmtId="9" fontId="22" fillId="38" borderId="14" xfId="7" applyNumberFormat="1" applyFont="1" applyFill="1" applyBorder="1" applyAlignment="1">
      <alignment horizontal="center"/>
    </xf>
    <xf numFmtId="165" fontId="22" fillId="38" borderId="14" xfId="7" applyNumberFormat="1" applyFont="1" applyFill="1" applyBorder="1" applyAlignment="1">
      <alignment horizontal="left"/>
    </xf>
    <xf numFmtId="0" fontId="22" fillId="36" borderId="14" xfId="0" applyFont="1" applyFill="1" applyBorder="1"/>
    <xf numFmtId="0" fontId="22" fillId="36" borderId="16" xfId="0" applyFont="1" applyFill="1" applyBorder="1" applyAlignment="1">
      <alignment horizontal="center"/>
    </xf>
    <xf numFmtId="3" fontId="22" fillId="36" borderId="0" xfId="7" applyNumberFormat="1" applyFont="1" applyFill="1" applyBorder="1" applyAlignment="1">
      <alignment horizontal="center"/>
    </xf>
    <xf numFmtId="167" fontId="22" fillId="36" borderId="0" xfId="0" applyNumberFormat="1" applyFont="1" applyFill="1" applyAlignment="1">
      <alignment horizontal="center"/>
    </xf>
    <xf numFmtId="165" fontId="22" fillId="36" borderId="15" xfId="1" applyNumberFormat="1" applyFont="1" applyFill="1" applyBorder="1" applyAlignment="1">
      <alignment horizontal="center"/>
    </xf>
    <xf numFmtId="164" fontId="23" fillId="36" borderId="15" xfId="7" applyNumberFormat="1" applyFont="1" applyFill="1" applyBorder="1" applyAlignment="1">
      <alignment horizontal="center"/>
    </xf>
    <xf numFmtId="3" fontId="22" fillId="36" borderId="10" xfId="0" applyNumberFormat="1" applyFont="1" applyFill="1" applyBorder="1" applyAlignment="1">
      <alignment horizontal="center"/>
    </xf>
    <xf numFmtId="165" fontId="23" fillId="36" borderId="0" xfId="7" applyNumberFormat="1" applyFont="1" applyFill="1" applyBorder="1" applyAlignment="1">
      <alignment horizontal="center"/>
    </xf>
    <xf numFmtId="0" fontId="22" fillId="34" borderId="14" xfId="0" applyFont="1" applyFill="1" applyBorder="1"/>
    <xf numFmtId="0" fontId="22" fillId="34" borderId="16" xfId="0" applyFont="1" applyFill="1" applyBorder="1" applyAlignment="1">
      <alignment horizontal="center"/>
    </xf>
    <xf numFmtId="3" fontId="22" fillId="34" borderId="0" xfId="7" applyNumberFormat="1" applyFont="1" applyFill="1" applyBorder="1" applyAlignment="1">
      <alignment horizontal="center"/>
    </xf>
    <xf numFmtId="167" fontId="22" fillId="34" borderId="0" xfId="0" applyNumberFormat="1" applyFont="1" applyFill="1" applyAlignment="1">
      <alignment horizontal="center"/>
    </xf>
    <xf numFmtId="1" fontId="22" fillId="34" borderId="0" xfId="0" applyNumberFormat="1" applyFont="1" applyFill="1" applyAlignment="1">
      <alignment horizontal="center"/>
    </xf>
    <xf numFmtId="165" fontId="22" fillId="34" borderId="15" xfId="1" applyNumberFormat="1" applyFont="1" applyFill="1" applyBorder="1" applyAlignment="1">
      <alignment horizontal="center"/>
    </xf>
    <xf numFmtId="164" fontId="23" fillId="34" borderId="15" xfId="7" applyNumberFormat="1" applyFont="1" applyFill="1" applyBorder="1" applyAlignment="1">
      <alignment horizontal="center"/>
    </xf>
    <xf numFmtId="3" fontId="22" fillId="34" borderId="10" xfId="0" applyNumberFormat="1" applyFont="1" applyFill="1" applyBorder="1" applyAlignment="1">
      <alignment horizontal="center"/>
    </xf>
    <xf numFmtId="165" fontId="23" fillId="34" borderId="0" xfId="7" applyNumberFormat="1" applyFont="1" applyFill="1" applyBorder="1" applyAlignment="1">
      <alignment horizontal="center"/>
    </xf>
    <xf numFmtId="3" fontId="22" fillId="0" borderId="0" xfId="7" applyNumberFormat="1" applyFont="1" applyFill="1" applyBorder="1" applyAlignment="1">
      <alignment horizontal="center"/>
    </xf>
    <xf numFmtId="165" fontId="22" fillId="0" borderId="15" xfId="1" applyNumberFormat="1" applyFont="1" applyFill="1" applyBorder="1" applyAlignment="1">
      <alignment horizontal="center"/>
    </xf>
    <xf numFmtId="164" fontId="23" fillId="0" borderId="15" xfId="7" applyNumberFormat="1" applyFont="1" applyFill="1" applyBorder="1" applyAlignment="1">
      <alignment horizontal="center"/>
    </xf>
    <xf numFmtId="165" fontId="23" fillId="0" borderId="0" xfId="7" applyNumberFormat="1" applyFont="1" applyFill="1" applyBorder="1" applyAlignment="1">
      <alignment horizontal="center"/>
    </xf>
    <xf numFmtId="168" fontId="22" fillId="38" borderId="0" xfId="7" applyNumberFormat="1" applyFont="1" applyFill="1" applyBorder="1" applyAlignment="1">
      <alignment horizontal="center"/>
    </xf>
    <xf numFmtId="168" fontId="22" fillId="36" borderId="0" xfId="0" applyNumberFormat="1" applyFont="1" applyFill="1" applyAlignment="1">
      <alignment horizontal="center"/>
    </xf>
    <xf numFmtId="168" fontId="19" fillId="36" borderId="0" xfId="0" quotePrefix="1" applyNumberFormat="1" applyFont="1" applyFill="1" applyAlignment="1">
      <alignment horizontal="center"/>
    </xf>
    <xf numFmtId="168" fontId="22" fillId="34" borderId="0" xfId="0" applyNumberFormat="1" applyFont="1" applyFill="1" applyAlignment="1">
      <alignment horizontal="center"/>
    </xf>
    <xf numFmtId="168" fontId="22" fillId="0" borderId="0" xfId="0" applyNumberFormat="1" applyFont="1" applyAlignment="1">
      <alignment horizontal="center"/>
    </xf>
    <xf numFmtId="168" fontId="19" fillId="0" borderId="0" xfId="0" quotePrefix="1" applyNumberFormat="1" applyFont="1" applyAlignment="1">
      <alignment horizontal="center"/>
    </xf>
    <xf numFmtId="3" fontId="22" fillId="0" borderId="15" xfId="7" applyNumberFormat="1" applyFont="1" applyFill="1" applyBorder="1" applyAlignment="1">
      <alignment horizontal="center"/>
    </xf>
    <xf numFmtId="0" fontId="22" fillId="38" borderId="0" xfId="7" applyFont="1" applyFill="1" applyAlignment="1">
      <alignment horizontal="center"/>
    </xf>
    <xf numFmtId="0" fontId="22" fillId="38" borderId="16" xfId="0" applyFont="1" applyFill="1" applyBorder="1" applyAlignment="1">
      <alignment horizontal="center"/>
    </xf>
    <xf numFmtId="0" fontId="22" fillId="38" borderId="10" xfId="7" applyFont="1" applyFill="1" applyBorder="1" applyAlignment="1">
      <alignment horizontal="center"/>
    </xf>
    <xf numFmtId="0" fontId="22" fillId="38" borderId="0" xfId="7" applyFont="1" applyFill="1" applyBorder="1" applyAlignment="1">
      <alignment horizontal="center"/>
    </xf>
    <xf numFmtId="0" fontId="22" fillId="36" borderId="10" xfId="0" applyFont="1" applyFill="1" applyBorder="1" applyAlignment="1">
      <alignment horizontal="center"/>
    </xf>
    <xf numFmtId="0" fontId="22" fillId="34" borderId="10" xfId="0" applyFont="1" applyFill="1" applyBorder="1" applyAlignment="1">
      <alignment horizontal="center"/>
    </xf>
    <xf numFmtId="0" fontId="22" fillId="0" borderId="10" xfId="0" applyFont="1" applyBorder="1" applyAlignment="1">
      <alignment horizontal="center"/>
    </xf>
    <xf numFmtId="3" fontId="22" fillId="34" borderId="15" xfId="7" applyNumberFormat="1" applyFont="1" applyFill="1" applyBorder="1" applyAlignment="1">
      <alignment horizontal="center"/>
    </xf>
    <xf numFmtId="0" fontId="22" fillId="0" borderId="14" xfId="0" applyFont="1" applyBorder="1"/>
    <xf numFmtId="167" fontId="22" fillId="0" borderId="0" xfId="0" applyNumberFormat="1" applyFont="1" applyAlignment="1">
      <alignment horizontal="center"/>
    </xf>
    <xf numFmtId="3" fontId="22" fillId="36" borderId="15" xfId="7" applyNumberFormat="1" applyFont="1" applyFill="1" applyBorder="1" applyAlignment="1">
      <alignment horizontal="center"/>
    </xf>
    <xf numFmtId="0" fontId="38" fillId="0" borderId="0" xfId="0" applyFont="1" applyAlignment="1">
      <alignment horizontal="center"/>
    </xf>
    <xf numFmtId="3" fontId="38" fillId="0" borderId="0" xfId="0" applyNumberFormat="1" applyFont="1" applyAlignment="1">
      <alignment horizontal="center"/>
    </xf>
    <xf numFmtId="0" fontId="25" fillId="46" borderId="14" xfId="0" applyFont="1" applyFill="1" applyBorder="1" applyAlignment="1">
      <alignment horizontal="center"/>
    </xf>
    <xf numFmtId="0" fontId="25" fillId="46" borderId="16" xfId="0" applyFont="1" applyFill="1" applyBorder="1" applyAlignment="1">
      <alignment horizontal="center"/>
    </xf>
    <xf numFmtId="0" fontId="25" fillId="46" borderId="10" xfId="0" applyFont="1" applyFill="1" applyBorder="1" applyAlignment="1">
      <alignment horizontal="center"/>
    </xf>
    <xf numFmtId="0" fontId="25" fillId="46" borderId="0" xfId="0" applyFont="1" applyFill="1" applyAlignment="1">
      <alignment horizontal="center"/>
    </xf>
    <xf numFmtId="2" fontId="25" fillId="46" borderId="11" xfId="1" applyNumberFormat="1" applyFont="1" applyFill="1" applyBorder="1" applyAlignment="1">
      <alignment horizontal="center"/>
    </xf>
    <xf numFmtId="3" fontId="25" fillId="46" borderId="0" xfId="0" applyNumberFormat="1" applyFont="1" applyFill="1" applyAlignment="1">
      <alignment horizontal="center"/>
    </xf>
    <xf numFmtId="2" fontId="20" fillId="0" borderId="22" xfId="0" applyNumberFormat="1" applyFont="1" applyBorder="1" applyAlignment="1">
      <alignment horizontal="center" vertical="center" wrapText="1"/>
    </xf>
    <xf numFmtId="2" fontId="20" fillId="0" borderId="27" xfId="0" applyNumberFormat="1" applyFont="1" applyBorder="1" applyAlignment="1">
      <alignment horizontal="center" vertical="center" wrapText="1"/>
    </xf>
    <xf numFmtId="0" fontId="20" fillId="0" borderId="24" xfId="0" applyFont="1" applyBorder="1" applyAlignment="1">
      <alignment horizontal="center" vertical="center" wrapText="1"/>
    </xf>
    <xf numFmtId="3" fontId="20" fillId="0" borderId="24" xfId="0" applyNumberFormat="1" applyFont="1" applyBorder="1" applyAlignment="1">
      <alignment horizontal="center" vertical="center" wrapText="1"/>
    </xf>
    <xf numFmtId="4" fontId="20" fillId="0" borderId="27" xfId="0" applyNumberFormat="1" applyFont="1" applyBorder="1" applyAlignment="1">
      <alignment horizontal="center" vertical="center" wrapText="1"/>
    </xf>
    <xf numFmtId="3" fontId="21" fillId="0" borderId="28" xfId="0" applyNumberFormat="1" applyFont="1" applyBorder="1" applyAlignment="1">
      <alignment horizontal="center" vertical="center" wrapText="1"/>
    </xf>
    <xf numFmtId="1" fontId="20" fillId="0" borderId="24" xfId="0" applyNumberFormat="1" applyFont="1" applyBorder="1" applyAlignment="1">
      <alignment horizontal="center" vertical="center" wrapText="1"/>
    </xf>
    <xf numFmtId="1" fontId="20" fillId="0" borderId="27" xfId="0" applyNumberFormat="1" applyFont="1" applyBorder="1" applyAlignment="1">
      <alignment horizontal="center" vertical="center" wrapText="1"/>
    </xf>
    <xf numFmtId="0" fontId="20" fillId="0" borderId="26" xfId="0" applyFont="1" applyBorder="1" applyAlignment="1">
      <alignment horizontal="center" vertical="center" wrapText="1"/>
    </xf>
    <xf numFmtId="3" fontId="20" fillId="0" borderId="23" xfId="0" applyNumberFormat="1" applyFont="1" applyBorder="1" applyAlignment="1">
      <alignment horizontal="center" vertical="center" wrapText="1"/>
    </xf>
    <xf numFmtId="0" fontId="20" fillId="0" borderId="25" xfId="0" applyFont="1" applyBorder="1" applyAlignment="1">
      <alignment horizontal="center" vertical="center" wrapText="1"/>
    </xf>
    <xf numFmtId="3" fontId="20" fillId="0" borderId="26" xfId="0" applyNumberFormat="1" applyFont="1" applyBorder="1" applyAlignment="1">
      <alignment horizontal="center" vertical="center" wrapText="1"/>
    </xf>
    <xf numFmtId="0" fontId="20" fillId="0" borderId="22" xfId="0" applyFont="1" applyBorder="1" applyAlignment="1">
      <alignment horizontal="center" vertical="center" wrapText="1"/>
    </xf>
    <xf numFmtId="0" fontId="20" fillId="0" borderId="27" xfId="0" applyFont="1" applyBorder="1" applyAlignment="1">
      <alignment horizontal="center" vertical="center" wrapText="1"/>
    </xf>
    <xf numFmtId="3" fontId="0" fillId="0" borderId="0" xfId="0" applyNumberFormat="1"/>
    <xf numFmtId="10" fontId="0" fillId="0" borderId="0" xfId="0" applyNumberFormat="1"/>
    <xf numFmtId="0" fontId="30" fillId="0" borderId="0" xfId="45"/>
    <xf numFmtId="0" fontId="31" fillId="0" borderId="0" xfId="45" applyFont="1"/>
    <xf numFmtId="0" fontId="31" fillId="0" borderId="0" xfId="45" applyFont="1" applyAlignment="1">
      <alignment horizontal="right"/>
    </xf>
    <xf numFmtId="0" fontId="39" fillId="0" borderId="0" xfId="45" applyFont="1"/>
    <xf numFmtId="0" fontId="31" fillId="47" borderId="0" xfId="45" applyFont="1" applyFill="1"/>
    <xf numFmtId="0" fontId="41" fillId="47" borderId="0" xfId="45" applyFont="1" applyFill="1"/>
    <xf numFmtId="0" fontId="42" fillId="0" borderId="0" xfId="45" applyFont="1" applyAlignment="1">
      <alignment horizontal="center"/>
    </xf>
    <xf numFmtId="0" fontId="43" fillId="0" borderId="0" xfId="45" applyFont="1"/>
    <xf numFmtId="0" fontId="42" fillId="0" borderId="0" xfId="45" applyFont="1"/>
    <xf numFmtId="0" fontId="32" fillId="0" borderId="86" xfId="0" applyFont="1" applyBorder="1" applyAlignment="1">
      <alignment horizontal="center" vertical="center" wrapText="1"/>
    </xf>
    <xf numFmtId="0" fontId="32" fillId="0" borderId="87" xfId="0" applyFont="1" applyBorder="1" applyAlignment="1">
      <alignment horizontal="center" vertical="center" wrapText="1"/>
    </xf>
    <xf numFmtId="0" fontId="32" fillId="0" borderId="88" xfId="0" applyFont="1" applyBorder="1" applyAlignment="1">
      <alignment horizontal="center" vertical="center" wrapText="1"/>
    </xf>
    <xf numFmtId="0" fontId="44" fillId="0" borderId="0" xfId="0" applyFont="1"/>
    <xf numFmtId="0" fontId="20" fillId="0" borderId="0" xfId="0" applyFont="1"/>
    <xf numFmtId="0" fontId="31" fillId="0" borderId="0" xfId="45" applyFont="1"/>
    <xf numFmtId="0" fontId="30" fillId="0" borderId="0" xfId="45"/>
    <xf numFmtId="0" fontId="40" fillId="0" borderId="0" xfId="45" applyFont="1"/>
    <xf numFmtId="0" fontId="39" fillId="0" borderId="0" xfId="45" applyFont="1"/>
    <xf numFmtId="0" fontId="43" fillId="0" borderId="0" xfId="45" applyFont="1"/>
    <xf numFmtId="0" fontId="38" fillId="0" borderId="0" xfId="45" applyFont="1"/>
    <xf numFmtId="0" fontId="18" fillId="0" borderId="19" xfId="0" applyFont="1" applyBorder="1" applyAlignment="1">
      <alignment horizontal="center" vertical="center"/>
    </xf>
    <xf numFmtId="0" fontId="18" fillId="0" borderId="18" xfId="0" applyFont="1" applyBorder="1" applyAlignment="1">
      <alignment horizontal="center" vertical="center"/>
    </xf>
    <xf numFmtId="0" fontId="18" fillId="0" borderId="31" xfId="0" applyFont="1" applyBorder="1" applyAlignment="1">
      <alignment horizontal="center" vertical="center"/>
    </xf>
    <xf numFmtId="0" fontId="18" fillId="0" borderId="32" xfId="0" applyFont="1" applyBorder="1" applyAlignment="1">
      <alignment horizontal="center" vertical="center"/>
    </xf>
    <xf numFmtId="0" fontId="33" fillId="0" borderId="71" xfId="0" applyFont="1" applyBorder="1" applyAlignment="1">
      <alignment horizontal="center" vertical="center"/>
    </xf>
    <xf numFmtId="0" fontId="34" fillId="0" borderId="72" xfId="0" applyFont="1" applyBorder="1"/>
    <xf numFmtId="0" fontId="33" fillId="0" borderId="73" xfId="0" applyFont="1" applyBorder="1" applyAlignment="1">
      <alignment horizontal="center" vertical="center"/>
    </xf>
    <xf numFmtId="0" fontId="34" fillId="0" borderId="74" xfId="0" applyFont="1" applyBorder="1"/>
    <xf numFmtId="0" fontId="20" fillId="40" borderId="56" xfId="0" applyFont="1" applyFill="1" applyBorder="1" applyAlignment="1">
      <alignment horizontal="center" vertical="center" wrapText="1"/>
    </xf>
    <xf numFmtId="0" fontId="20" fillId="40" borderId="55" xfId="0" applyFont="1" applyFill="1" applyBorder="1" applyAlignment="1">
      <alignment horizontal="center" vertical="center" wrapText="1"/>
    </xf>
    <xf numFmtId="0" fontId="20" fillId="40" borderId="38" xfId="0" applyFont="1" applyFill="1" applyBorder="1" applyAlignment="1">
      <alignment horizontal="center" vertical="center" wrapText="1"/>
    </xf>
    <xf numFmtId="0" fontId="20" fillId="40" borderId="31" xfId="0" applyFont="1" applyFill="1" applyBorder="1" applyAlignment="1">
      <alignment horizontal="center" vertical="center"/>
    </xf>
    <xf numFmtId="0" fontId="20" fillId="40" borderId="32" xfId="0" applyFont="1" applyFill="1" applyBorder="1" applyAlignment="1">
      <alignment horizontal="center" vertical="center"/>
    </xf>
    <xf numFmtId="0" fontId="26" fillId="39" borderId="57" xfId="0" applyFont="1" applyFill="1" applyBorder="1" applyAlignment="1">
      <alignment horizontal="left" vertical="center" wrapText="1"/>
    </xf>
    <xf numFmtId="0" fontId="26" fillId="39" borderId="58" xfId="0" applyFont="1" applyFill="1" applyBorder="1" applyAlignment="1">
      <alignment horizontal="left" vertical="center" wrapText="1"/>
    </xf>
    <xf numFmtId="0" fontId="26" fillId="39" borderId="59" xfId="0" applyFont="1" applyFill="1" applyBorder="1" applyAlignment="1">
      <alignment horizontal="left" vertical="center" wrapText="1"/>
    </xf>
    <xf numFmtId="0" fontId="26" fillId="39" borderId="10" xfId="0" applyFont="1" applyFill="1" applyBorder="1" applyAlignment="1">
      <alignment horizontal="left" vertical="center" wrapText="1"/>
    </xf>
    <xf numFmtId="0" fontId="26" fillId="39" borderId="0" xfId="0" applyFont="1" applyFill="1" applyAlignment="1">
      <alignment horizontal="left" vertical="center" wrapText="1"/>
    </xf>
    <xf numFmtId="0" fontId="26" fillId="39" borderId="11" xfId="0" applyFont="1" applyFill="1" applyBorder="1" applyAlignment="1">
      <alignment horizontal="left" vertical="center" wrapText="1"/>
    </xf>
    <xf numFmtId="0" fontId="26" fillId="39" borderId="60" xfId="0" applyFont="1" applyFill="1" applyBorder="1" applyAlignment="1">
      <alignment horizontal="left" vertical="center" wrapText="1"/>
    </xf>
    <xf numFmtId="0" fontId="26" fillId="39" borderId="61" xfId="0" applyFont="1" applyFill="1" applyBorder="1" applyAlignment="1">
      <alignment horizontal="left" vertical="center" wrapText="1"/>
    </xf>
    <xf numFmtId="0" fontId="26" fillId="39" borderId="62" xfId="0" applyFont="1" applyFill="1" applyBorder="1" applyAlignment="1">
      <alignment horizontal="left" vertical="center" wrapText="1"/>
    </xf>
  </cellXfs>
  <cellStyles count="46">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2" xfId="43" xr:uid="{00000000-0005-0000-0000-00001B000000}"/>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4" builtinId="8"/>
    <cellStyle name="Input" xfId="10" builtinId="20" customBuiltin="1"/>
    <cellStyle name="Linked Cell" xfId="13" builtinId="24" customBuiltin="1"/>
    <cellStyle name="Neutral" xfId="9" builtinId="28" customBuiltin="1"/>
    <cellStyle name="Normal" xfId="0" builtinId="0"/>
    <cellStyle name="Normal 2" xfId="45" xr:uid="{4D00026B-1602-574D-9A61-5C2296F597A2}"/>
    <cellStyle name="Note" xfId="16" builtinId="10" customBuiltin="1"/>
    <cellStyle name="Output" xfId="11" builtinId="21" customBuiltin="1"/>
    <cellStyle name="Percent" xfId="1" builtinId="5"/>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colors>
    <mruColors>
      <color rgb="FFFFFFBE"/>
      <color rgb="FFA8A800"/>
      <color rgb="FFE6E600"/>
      <color rgb="FFC8F0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12.statcan.gc.ca/census-recensement/2021/dp-pd/prof/details/download-telecharger.cfm?Lang=E" TargetMode="External"/><Relationship Id="rId2" Type="http://schemas.openxmlformats.org/officeDocument/2006/relationships/hyperlink" Target="https://datacentre.chass.utoronto.ca/" TargetMode="External"/><Relationship Id="rId1" Type="http://schemas.openxmlformats.org/officeDocument/2006/relationships/hyperlink" Target="http://www.canadiansuburbs.ca/" TargetMode="External"/><Relationship Id="rId6" Type="http://schemas.openxmlformats.org/officeDocument/2006/relationships/hyperlink" Target="https://www.canadiansuburbs.ca/wp-content/uploads/2022/03/Still_Suburban_Monograph_2016.pdf" TargetMode="External"/><Relationship Id="rId5" Type="http://schemas.openxmlformats.org/officeDocument/2006/relationships/hyperlink" Target="https://japr.homestead.com/Gordon_FinalVersion131216.pdf" TargetMode="External"/><Relationship Id="rId4" Type="http://schemas.openxmlformats.org/officeDocument/2006/relationships/hyperlink" Target="https://borealisdata.ca/dataset.xhtml?persistentId=doi:10.5683/SP/EUG3D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150.statcan.gc.ca/n1/daily-quotidien/171129/t001c-eng.htm"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B109C-8EF5-6449-B04C-FB61B0D40AF1}">
  <sheetPr>
    <outlinePr summaryBelow="0" summaryRight="0"/>
  </sheetPr>
  <dimension ref="A1:R58"/>
  <sheetViews>
    <sheetView workbookViewId="0"/>
  </sheetViews>
  <sheetFormatPr defaultColWidth="12.7109375" defaultRowHeight="15.75" customHeight="1"/>
  <cols>
    <col min="1" max="1" width="12.7109375" style="294"/>
    <col min="2" max="2" width="26" style="294" customWidth="1"/>
    <col min="3" max="16384" width="12.7109375" style="294"/>
  </cols>
  <sheetData>
    <row r="1" spans="1:18" ht="12.75">
      <c r="A1" s="299" t="s">
        <v>114</v>
      </c>
      <c r="B1" s="298"/>
      <c r="C1" s="295"/>
      <c r="D1" s="295"/>
      <c r="E1" s="295"/>
      <c r="F1" s="295"/>
      <c r="G1" s="295"/>
      <c r="H1" s="295"/>
      <c r="I1" s="295"/>
      <c r="J1" s="295"/>
      <c r="K1" s="295"/>
      <c r="L1" s="295"/>
      <c r="M1" s="295"/>
      <c r="N1" s="295"/>
      <c r="O1" s="295"/>
      <c r="P1" s="295"/>
      <c r="Q1" s="295"/>
      <c r="R1" s="295"/>
    </row>
    <row r="2" spans="1:18" ht="12.75">
      <c r="A2" s="310" t="s">
        <v>298</v>
      </c>
      <c r="B2" s="309"/>
      <c r="C2" s="309"/>
      <c r="D2" s="309"/>
      <c r="E2" s="309"/>
      <c r="F2" s="309"/>
      <c r="G2" s="295"/>
      <c r="H2" s="295"/>
      <c r="I2" s="295"/>
      <c r="J2" s="295"/>
      <c r="K2" s="295"/>
      <c r="L2" s="295"/>
      <c r="M2" s="295"/>
      <c r="N2" s="295"/>
      <c r="O2" s="295"/>
      <c r="P2" s="295"/>
      <c r="Q2" s="295"/>
      <c r="R2" s="295"/>
    </row>
    <row r="3" spans="1:18" ht="12.75">
      <c r="A3" s="308" t="s">
        <v>297</v>
      </c>
      <c r="B3" s="309"/>
      <c r="C3" s="309"/>
      <c r="D3" s="295"/>
      <c r="E3" s="295"/>
      <c r="F3" s="295"/>
      <c r="G3" s="295"/>
      <c r="H3" s="295"/>
      <c r="I3" s="295"/>
      <c r="J3" s="295"/>
      <c r="K3" s="295"/>
      <c r="L3" s="295"/>
      <c r="M3" s="295"/>
      <c r="N3" s="295"/>
      <c r="O3" s="295"/>
      <c r="P3" s="295"/>
      <c r="Q3" s="295"/>
      <c r="R3" s="295"/>
    </row>
    <row r="4" spans="1:18" ht="12.75">
      <c r="A4" s="308" t="s">
        <v>311</v>
      </c>
      <c r="B4" s="309"/>
      <c r="C4" s="309"/>
      <c r="D4" s="309"/>
      <c r="E4" s="309"/>
      <c r="F4" s="309"/>
      <c r="G4" s="309"/>
      <c r="H4" s="295"/>
      <c r="I4" s="295"/>
      <c r="J4" s="295"/>
      <c r="K4" s="295"/>
      <c r="L4" s="295"/>
      <c r="M4" s="295"/>
      <c r="N4" s="295"/>
      <c r="O4" s="295"/>
      <c r="P4" s="295"/>
      <c r="Q4" s="295"/>
      <c r="R4" s="295"/>
    </row>
    <row r="5" spans="1:18" ht="12.75">
      <c r="A5" s="308" t="s">
        <v>296</v>
      </c>
      <c r="B5" s="309"/>
      <c r="C5" s="309"/>
      <c r="D5" s="309"/>
      <c r="E5" s="309"/>
      <c r="F5" s="309"/>
      <c r="G5" s="295"/>
      <c r="H5" s="295"/>
      <c r="I5" s="295"/>
      <c r="J5" s="295"/>
      <c r="K5" s="295"/>
      <c r="L5" s="295"/>
      <c r="M5" s="295"/>
      <c r="N5" s="295"/>
      <c r="O5" s="295"/>
      <c r="P5" s="295"/>
      <c r="Q5" s="295"/>
      <c r="R5" s="295"/>
    </row>
    <row r="6" spans="1:18" ht="12.75">
      <c r="A6" s="308" t="s">
        <v>295</v>
      </c>
      <c r="B6" s="309"/>
      <c r="C6" s="309"/>
      <c r="D6" s="309"/>
      <c r="E6" s="295"/>
      <c r="F6" s="295"/>
      <c r="G6" s="295"/>
      <c r="H6" s="295"/>
      <c r="I6" s="295"/>
      <c r="J6" s="295"/>
      <c r="K6" s="295"/>
      <c r="L6" s="295"/>
      <c r="M6" s="295"/>
      <c r="N6" s="295"/>
      <c r="O6" s="295"/>
      <c r="P6" s="295"/>
      <c r="Q6" s="295"/>
      <c r="R6" s="295"/>
    </row>
    <row r="7" spans="1:18" ht="12.75">
      <c r="A7" s="308" t="s">
        <v>294</v>
      </c>
      <c r="B7" s="309"/>
      <c r="C7" s="295"/>
      <c r="D7" s="295"/>
      <c r="E7" s="295"/>
      <c r="F7" s="295"/>
      <c r="G7" s="295"/>
      <c r="H7" s="295"/>
      <c r="I7" s="295"/>
      <c r="J7" s="295"/>
      <c r="K7" s="295"/>
      <c r="L7" s="295"/>
      <c r="M7" s="295"/>
      <c r="N7" s="295"/>
      <c r="O7" s="295"/>
      <c r="P7" s="295"/>
      <c r="Q7" s="295"/>
      <c r="R7" s="295"/>
    </row>
    <row r="8" spans="1:18" ht="12.75">
      <c r="A8" s="308" t="s">
        <v>293</v>
      </c>
      <c r="B8" s="309"/>
      <c r="C8" s="309"/>
      <c r="D8" s="309"/>
      <c r="E8" s="295"/>
      <c r="F8" s="295"/>
      <c r="G8" s="295"/>
      <c r="H8" s="295"/>
      <c r="I8" s="295"/>
      <c r="J8" s="295"/>
      <c r="K8" s="295"/>
      <c r="L8" s="295"/>
      <c r="M8" s="295"/>
      <c r="N8" s="295"/>
      <c r="O8" s="295"/>
      <c r="P8" s="295"/>
      <c r="Q8" s="295"/>
      <c r="R8" s="295"/>
    </row>
    <row r="9" spans="1:18" ht="12.75">
      <c r="A9" s="295"/>
      <c r="B9" s="295"/>
      <c r="C9" s="295"/>
      <c r="D9" s="295"/>
      <c r="E9" s="295"/>
      <c r="F9" s="295"/>
      <c r="G9" s="295"/>
      <c r="H9" s="295"/>
      <c r="I9" s="295"/>
      <c r="J9" s="295"/>
      <c r="K9" s="295"/>
      <c r="L9" s="295"/>
      <c r="M9" s="295"/>
      <c r="N9" s="295"/>
      <c r="O9" s="295"/>
      <c r="P9" s="295"/>
      <c r="Q9" s="295"/>
      <c r="R9" s="295"/>
    </row>
    <row r="10" spans="1:18" ht="12.75">
      <c r="A10" s="299" t="s">
        <v>310</v>
      </c>
      <c r="B10" s="298"/>
      <c r="C10" s="295"/>
      <c r="D10" s="295"/>
      <c r="E10" s="295"/>
      <c r="F10" s="295"/>
      <c r="G10" s="295"/>
      <c r="H10" s="295"/>
      <c r="I10" s="295"/>
      <c r="J10" s="295"/>
      <c r="K10" s="295"/>
      <c r="L10" s="295"/>
      <c r="M10" s="295"/>
      <c r="N10" s="295"/>
      <c r="O10" s="295"/>
      <c r="P10" s="295"/>
      <c r="Q10" s="295"/>
      <c r="R10" s="295"/>
    </row>
    <row r="11" spans="1:18" ht="12.75">
      <c r="A11" s="312" t="s">
        <v>309</v>
      </c>
      <c r="B11" s="309"/>
      <c r="C11" s="309"/>
      <c r="D11" s="309"/>
      <c r="E11" s="309"/>
      <c r="F11" s="302"/>
      <c r="G11" s="302"/>
      <c r="H11" s="302"/>
      <c r="I11" s="302"/>
      <c r="J11" s="302"/>
      <c r="K11" s="295"/>
      <c r="L11" s="295"/>
      <c r="M11" s="295"/>
      <c r="N11" s="295"/>
      <c r="O11" s="295"/>
      <c r="P11" s="295"/>
      <c r="Q11" s="295"/>
      <c r="R11" s="295"/>
    </row>
    <row r="12" spans="1:18" ht="12.75">
      <c r="A12" s="312" t="s">
        <v>308</v>
      </c>
      <c r="B12" s="309"/>
      <c r="C12" s="309"/>
      <c r="D12" s="309"/>
      <c r="E12" s="309"/>
      <c r="F12" s="309"/>
      <c r="G12" s="309"/>
      <c r="H12" s="309"/>
      <c r="I12" s="302"/>
      <c r="J12" s="302"/>
      <c r="K12" s="302"/>
      <c r="L12" s="302"/>
      <c r="M12" s="302"/>
      <c r="N12" s="295"/>
      <c r="O12" s="295"/>
      <c r="P12" s="295"/>
      <c r="Q12" s="295"/>
      <c r="R12" s="295"/>
    </row>
    <row r="13" spans="1:18" ht="12.75">
      <c r="A13" s="312" t="s">
        <v>307</v>
      </c>
      <c r="B13" s="309"/>
      <c r="C13" s="309"/>
      <c r="D13" s="309"/>
      <c r="E13" s="309"/>
      <c r="F13" s="309"/>
      <c r="G13" s="309"/>
      <c r="H13" s="309"/>
      <c r="I13" s="309"/>
      <c r="J13" s="309"/>
      <c r="K13" s="309"/>
      <c r="L13" s="309"/>
      <c r="M13" s="302"/>
      <c r="N13" s="302"/>
      <c r="O13" s="302"/>
      <c r="P13" s="302"/>
      <c r="Q13" s="302"/>
      <c r="R13" s="302"/>
    </row>
    <row r="14" spans="1:18" ht="12.75">
      <c r="A14" s="312" t="s">
        <v>306</v>
      </c>
      <c r="B14" s="309"/>
      <c r="C14" s="309"/>
      <c r="D14" s="309"/>
      <c r="E14" s="309"/>
      <c r="F14" s="309"/>
      <c r="G14" s="309"/>
      <c r="H14" s="309"/>
      <c r="I14" s="309"/>
      <c r="J14" s="309"/>
      <c r="K14" s="309"/>
      <c r="L14" s="302"/>
      <c r="M14" s="302"/>
      <c r="N14" s="302"/>
      <c r="O14" s="302"/>
      <c r="P14" s="302"/>
      <c r="Q14" s="302"/>
      <c r="R14" s="295"/>
    </row>
    <row r="15" spans="1:18" ht="12.75">
      <c r="A15" s="312" t="s">
        <v>115</v>
      </c>
      <c r="B15" s="309"/>
      <c r="C15" s="309"/>
      <c r="D15" s="309"/>
      <c r="E15" s="309"/>
      <c r="F15" s="309"/>
      <c r="G15" s="309"/>
      <c r="H15" s="309"/>
      <c r="I15" s="300"/>
      <c r="J15" s="300"/>
      <c r="K15" s="300"/>
      <c r="L15" s="300"/>
      <c r="M15" s="300"/>
      <c r="N15" s="300"/>
      <c r="O15" s="300"/>
      <c r="P15" s="300"/>
      <c r="Q15" s="300"/>
      <c r="R15" s="300"/>
    </row>
    <row r="16" spans="1:18" ht="12.75">
      <c r="A16" s="301"/>
      <c r="B16" s="300"/>
      <c r="C16" s="300"/>
      <c r="D16" s="300"/>
      <c r="E16" s="300"/>
      <c r="F16" s="300"/>
      <c r="G16" s="300"/>
      <c r="H16" s="300"/>
      <c r="I16" s="300"/>
      <c r="J16" s="300"/>
      <c r="K16" s="300"/>
      <c r="L16" s="300"/>
      <c r="M16" s="300"/>
      <c r="N16" s="300"/>
      <c r="O16" s="300"/>
      <c r="P16" s="300"/>
      <c r="Q16" s="300"/>
      <c r="R16" s="300"/>
    </row>
    <row r="17" spans="1:18" ht="12.75">
      <c r="A17" s="308" t="s">
        <v>292</v>
      </c>
      <c r="B17" s="309"/>
      <c r="C17" s="309"/>
      <c r="D17" s="309"/>
      <c r="E17" s="309"/>
      <c r="F17" s="309"/>
      <c r="G17" s="309"/>
      <c r="H17" s="309"/>
      <c r="I17" s="300"/>
      <c r="J17" s="300"/>
      <c r="K17" s="300"/>
      <c r="L17" s="300"/>
      <c r="M17" s="300"/>
      <c r="N17" s="300"/>
      <c r="O17" s="300"/>
      <c r="P17" s="300"/>
      <c r="Q17" s="300"/>
      <c r="R17" s="300"/>
    </row>
    <row r="18" spans="1:18" ht="12.75">
      <c r="A18" s="308" t="s">
        <v>291</v>
      </c>
      <c r="B18" s="309"/>
      <c r="C18" s="309"/>
      <c r="D18" s="309"/>
      <c r="E18" s="309"/>
      <c r="F18" s="295"/>
      <c r="G18" s="295"/>
      <c r="H18" s="295"/>
      <c r="I18" s="295"/>
      <c r="J18" s="295"/>
      <c r="K18" s="295"/>
      <c r="L18" s="295"/>
      <c r="M18" s="295"/>
      <c r="N18" s="295"/>
      <c r="O18" s="295"/>
      <c r="P18" s="295"/>
      <c r="Q18" s="295"/>
      <c r="R18" s="295"/>
    </row>
    <row r="19" spans="1:18" ht="12.75">
      <c r="A19" s="295"/>
      <c r="B19" s="295"/>
      <c r="C19" s="295"/>
      <c r="D19" s="295"/>
      <c r="E19" s="295"/>
      <c r="F19" s="295"/>
      <c r="G19" s="295"/>
      <c r="H19" s="295"/>
      <c r="I19" s="295"/>
      <c r="J19" s="295"/>
      <c r="K19" s="295"/>
      <c r="L19" s="295"/>
      <c r="M19" s="295"/>
      <c r="N19" s="295"/>
      <c r="O19" s="295"/>
      <c r="P19" s="295"/>
      <c r="Q19" s="295"/>
      <c r="R19" s="295"/>
    </row>
    <row r="20" spans="1:18" ht="12.75">
      <c r="A20" s="299" t="s">
        <v>116</v>
      </c>
      <c r="B20" s="298"/>
      <c r="C20" s="295"/>
      <c r="D20" s="295"/>
      <c r="E20" s="295"/>
      <c r="F20" s="295"/>
      <c r="G20" s="295"/>
      <c r="H20" s="295"/>
      <c r="I20" s="295"/>
      <c r="J20" s="295"/>
      <c r="K20" s="295"/>
      <c r="L20" s="295"/>
      <c r="M20" s="295"/>
      <c r="N20" s="295"/>
      <c r="O20" s="295"/>
      <c r="P20" s="295"/>
      <c r="Q20" s="295"/>
      <c r="R20" s="295"/>
    </row>
    <row r="21" spans="1:18" ht="12.75">
      <c r="A21" s="295" t="s">
        <v>117</v>
      </c>
      <c r="B21" s="308" t="s">
        <v>118</v>
      </c>
      <c r="C21" s="309"/>
      <c r="D21" s="309"/>
      <c r="E21" s="309"/>
      <c r="F21" s="309"/>
      <c r="G21" s="295"/>
      <c r="H21" s="295"/>
      <c r="I21" s="295"/>
      <c r="J21" s="295"/>
      <c r="K21" s="295"/>
      <c r="L21" s="295"/>
      <c r="M21" s="295"/>
      <c r="N21" s="295"/>
      <c r="O21" s="295"/>
      <c r="P21" s="295"/>
      <c r="Q21" s="295"/>
      <c r="R21" s="295"/>
    </row>
    <row r="22" spans="1:18" ht="12.75">
      <c r="A22" s="295"/>
      <c r="B22" s="295"/>
      <c r="C22" s="295"/>
      <c r="D22" s="295"/>
      <c r="E22" s="295"/>
      <c r="F22" s="295"/>
      <c r="G22" s="295"/>
      <c r="H22" s="295"/>
      <c r="I22" s="295"/>
      <c r="J22" s="295"/>
      <c r="K22" s="295"/>
      <c r="L22" s="295"/>
      <c r="M22" s="295"/>
      <c r="N22" s="295"/>
      <c r="O22" s="295"/>
      <c r="P22" s="295"/>
      <c r="Q22" s="295"/>
      <c r="R22" s="295"/>
    </row>
    <row r="23" spans="1:18" ht="15">
      <c r="A23" s="295" t="s">
        <v>119</v>
      </c>
      <c r="B23" s="311" t="s">
        <v>120</v>
      </c>
      <c r="C23" s="309"/>
      <c r="D23" s="309"/>
      <c r="E23" s="309"/>
      <c r="F23" s="309"/>
      <c r="G23" s="309"/>
      <c r="H23" s="309"/>
      <c r="I23" s="309"/>
      <c r="J23" s="309"/>
      <c r="K23" s="309"/>
      <c r="L23" s="295"/>
      <c r="M23" s="295"/>
      <c r="N23" s="295"/>
      <c r="O23" s="295"/>
      <c r="P23" s="295"/>
      <c r="Q23" s="295"/>
      <c r="R23" s="295"/>
    </row>
    <row r="24" spans="1:18" ht="15">
      <c r="A24" s="295"/>
      <c r="B24" s="297"/>
      <c r="C24" s="295"/>
      <c r="D24" s="295"/>
      <c r="E24" s="295"/>
      <c r="F24" s="295"/>
      <c r="G24" s="295"/>
      <c r="H24" s="295"/>
      <c r="I24" s="295"/>
      <c r="J24" s="295"/>
      <c r="K24" s="295"/>
      <c r="L24" s="295"/>
      <c r="M24" s="295"/>
      <c r="N24" s="295"/>
      <c r="O24" s="295"/>
      <c r="P24" s="295"/>
      <c r="Q24" s="295"/>
      <c r="R24" s="295"/>
    </row>
    <row r="25" spans="1:18" ht="15">
      <c r="A25" s="295" t="s">
        <v>305</v>
      </c>
      <c r="B25" s="311" t="s">
        <v>290</v>
      </c>
      <c r="C25" s="309"/>
      <c r="D25" s="309"/>
      <c r="E25" s="309"/>
      <c r="F25" s="309"/>
      <c r="G25" s="309"/>
      <c r="H25" s="309"/>
      <c r="I25" s="295"/>
      <c r="J25" s="295"/>
      <c r="K25" s="295"/>
      <c r="L25" s="295"/>
      <c r="M25" s="295"/>
      <c r="N25" s="295"/>
      <c r="O25" s="295"/>
      <c r="P25" s="295"/>
      <c r="Q25" s="295"/>
      <c r="R25" s="295"/>
    </row>
    <row r="26" spans="1:18" ht="12.75">
      <c r="A26" s="295"/>
      <c r="B26" s="295"/>
      <c r="C26" s="295"/>
      <c r="D26" s="295"/>
      <c r="E26" s="295"/>
      <c r="F26" s="295"/>
      <c r="G26" s="295"/>
      <c r="H26" s="295"/>
      <c r="I26" s="295"/>
      <c r="J26" s="295"/>
      <c r="K26" s="295"/>
      <c r="L26" s="295"/>
      <c r="M26" s="295"/>
      <c r="N26" s="295"/>
      <c r="O26" s="295"/>
      <c r="P26" s="295"/>
      <c r="Q26" s="295"/>
      <c r="R26" s="295"/>
    </row>
    <row r="27" spans="1:18" ht="12.75">
      <c r="A27" s="295" t="s">
        <v>121</v>
      </c>
      <c r="B27" s="308" t="s">
        <v>122</v>
      </c>
      <c r="C27" s="309"/>
      <c r="D27" s="309"/>
      <c r="E27" s="309"/>
      <c r="F27" s="309"/>
      <c r="G27" s="309"/>
      <c r="H27" s="309"/>
      <c r="I27" s="295"/>
      <c r="J27" s="295"/>
      <c r="K27" s="295"/>
      <c r="L27" s="295"/>
      <c r="M27" s="295"/>
      <c r="N27" s="295"/>
      <c r="O27" s="295"/>
      <c r="P27" s="295"/>
      <c r="Q27" s="295"/>
      <c r="R27" s="295"/>
    </row>
    <row r="28" spans="1:18" ht="12.75">
      <c r="A28" s="295"/>
      <c r="B28" s="308" t="s">
        <v>123</v>
      </c>
      <c r="C28" s="309"/>
      <c r="D28" s="309"/>
      <c r="E28" s="295"/>
      <c r="F28" s="295"/>
      <c r="G28" s="295"/>
      <c r="H28" s="295"/>
      <c r="I28" s="295"/>
      <c r="J28" s="295"/>
      <c r="K28" s="295"/>
      <c r="L28" s="295"/>
      <c r="M28" s="295"/>
      <c r="N28" s="295"/>
      <c r="O28" s="295"/>
      <c r="P28" s="295"/>
      <c r="Q28" s="295"/>
      <c r="R28" s="295"/>
    </row>
    <row r="29" spans="1:18" ht="12.75">
      <c r="A29" s="295"/>
      <c r="B29" s="308" t="s">
        <v>124</v>
      </c>
      <c r="C29" s="309"/>
      <c r="D29" s="295"/>
      <c r="E29" s="295"/>
      <c r="F29" s="295"/>
      <c r="G29" s="295"/>
      <c r="H29" s="295"/>
      <c r="I29" s="295"/>
      <c r="J29" s="295"/>
      <c r="K29" s="295"/>
      <c r="L29" s="295"/>
      <c r="M29" s="295"/>
      <c r="N29" s="295"/>
      <c r="O29" s="295"/>
      <c r="P29" s="295"/>
      <c r="Q29" s="295"/>
      <c r="R29" s="295"/>
    </row>
    <row r="30" spans="1:18" ht="12.75">
      <c r="A30" s="295"/>
      <c r="B30" s="295"/>
      <c r="C30" s="295"/>
      <c r="D30" s="295"/>
      <c r="E30" s="295"/>
      <c r="F30" s="295"/>
      <c r="G30" s="295"/>
      <c r="H30" s="295"/>
      <c r="I30" s="295"/>
      <c r="J30" s="295"/>
      <c r="K30" s="295"/>
      <c r="L30" s="295"/>
      <c r="M30" s="295"/>
      <c r="N30" s="295"/>
      <c r="O30" s="295"/>
      <c r="P30" s="295"/>
      <c r="Q30" s="295"/>
      <c r="R30" s="295"/>
    </row>
    <row r="31" spans="1:18" ht="15">
      <c r="A31" s="295" t="s">
        <v>304</v>
      </c>
      <c r="B31" s="311" t="s">
        <v>303</v>
      </c>
      <c r="C31" s="309"/>
      <c r="D31" s="309"/>
      <c r="E31" s="309"/>
      <c r="F31" s="309"/>
      <c r="G31" s="309"/>
      <c r="H31" s="295"/>
      <c r="I31" s="295"/>
      <c r="J31" s="295"/>
      <c r="K31" s="295"/>
      <c r="L31" s="295"/>
      <c r="M31" s="295"/>
      <c r="N31" s="295"/>
      <c r="O31" s="295"/>
      <c r="P31" s="295"/>
      <c r="Q31" s="295"/>
      <c r="R31" s="295"/>
    </row>
    <row r="32" spans="1:18" ht="12.75">
      <c r="A32" s="295"/>
      <c r="B32" s="295"/>
      <c r="C32" s="295"/>
      <c r="D32" s="295"/>
      <c r="E32" s="295"/>
      <c r="F32" s="295"/>
      <c r="G32" s="295"/>
      <c r="H32" s="295"/>
      <c r="I32" s="295"/>
      <c r="J32" s="295"/>
      <c r="K32" s="295"/>
      <c r="L32" s="295"/>
      <c r="M32" s="295"/>
      <c r="N32" s="295"/>
      <c r="O32" s="295"/>
      <c r="P32" s="295"/>
      <c r="Q32" s="295"/>
      <c r="R32" s="295"/>
    </row>
    <row r="33" spans="1:18" ht="12.75">
      <c r="A33" s="295" t="s">
        <v>289</v>
      </c>
      <c r="B33" s="313" t="s">
        <v>288</v>
      </c>
      <c r="C33" s="309"/>
      <c r="D33" s="309"/>
      <c r="E33" s="309"/>
      <c r="F33" s="309"/>
      <c r="G33" s="309"/>
      <c r="H33" s="295"/>
      <c r="I33" s="295"/>
      <c r="J33" s="295"/>
      <c r="K33" s="295"/>
      <c r="L33" s="295"/>
      <c r="M33" s="295"/>
      <c r="N33" s="295"/>
      <c r="O33" s="295"/>
      <c r="P33" s="295"/>
      <c r="Q33" s="295"/>
      <c r="R33" s="295"/>
    </row>
    <row r="34" spans="1:18" ht="12.75">
      <c r="A34" s="295"/>
      <c r="B34" s="308" t="s">
        <v>287</v>
      </c>
      <c r="C34" s="309"/>
      <c r="D34" s="309"/>
      <c r="E34" s="309"/>
      <c r="F34" s="309"/>
      <c r="G34" s="309"/>
      <c r="H34" s="309"/>
      <c r="I34" s="295"/>
      <c r="J34" s="295"/>
      <c r="K34" s="295"/>
      <c r="L34" s="295"/>
      <c r="M34" s="295"/>
      <c r="N34" s="295"/>
      <c r="O34" s="295"/>
      <c r="P34" s="295"/>
      <c r="Q34" s="295"/>
      <c r="R34" s="295"/>
    </row>
    <row r="35" spans="1:18" ht="12.75">
      <c r="A35" s="295"/>
      <c r="B35" s="308" t="s">
        <v>286</v>
      </c>
      <c r="C35" s="309"/>
      <c r="D35" s="309"/>
      <c r="E35" s="295"/>
      <c r="F35" s="295"/>
      <c r="G35" s="295"/>
      <c r="H35" s="295"/>
      <c r="I35" s="295"/>
      <c r="J35" s="295"/>
      <c r="K35" s="295"/>
      <c r="L35" s="295"/>
      <c r="M35" s="295"/>
      <c r="N35" s="295"/>
      <c r="O35" s="295"/>
      <c r="P35" s="295"/>
      <c r="Q35" s="295"/>
      <c r="R35" s="295"/>
    </row>
    <row r="36" spans="1:18" ht="12.75">
      <c r="A36" s="295"/>
      <c r="B36" s="295"/>
      <c r="C36" s="295"/>
      <c r="D36" s="295"/>
      <c r="E36" s="295"/>
      <c r="F36" s="295"/>
      <c r="G36" s="295"/>
      <c r="H36" s="295"/>
      <c r="I36" s="295"/>
      <c r="J36" s="295"/>
      <c r="K36" s="295"/>
      <c r="L36" s="295"/>
      <c r="M36" s="295"/>
      <c r="N36" s="295"/>
      <c r="O36" s="295"/>
      <c r="P36" s="295"/>
      <c r="Q36" s="295"/>
      <c r="R36" s="295"/>
    </row>
    <row r="37" spans="1:18" ht="12.75">
      <c r="A37" s="295" t="s">
        <v>125</v>
      </c>
      <c r="B37" s="308" t="s">
        <v>285</v>
      </c>
      <c r="C37" s="309"/>
      <c r="D37" s="309"/>
      <c r="E37" s="309"/>
      <c r="F37" s="309"/>
      <c r="G37" s="309"/>
      <c r="H37" s="295"/>
      <c r="I37" s="295"/>
      <c r="J37" s="295"/>
      <c r="K37" s="295"/>
      <c r="L37" s="295"/>
      <c r="M37" s="295"/>
      <c r="N37" s="295"/>
      <c r="O37" s="295"/>
      <c r="P37" s="295"/>
      <c r="Q37" s="295"/>
      <c r="R37" s="295"/>
    </row>
    <row r="38" spans="1:18" ht="12.75">
      <c r="A38" s="295"/>
      <c r="B38" s="295"/>
      <c r="C38" s="295"/>
      <c r="D38" s="295"/>
      <c r="E38" s="295"/>
      <c r="F38" s="295"/>
      <c r="G38" s="295"/>
      <c r="H38" s="295"/>
      <c r="I38" s="295"/>
      <c r="J38" s="295"/>
      <c r="K38" s="295"/>
      <c r="L38" s="295"/>
      <c r="M38" s="295"/>
      <c r="N38" s="295"/>
      <c r="O38" s="295"/>
      <c r="P38" s="295"/>
      <c r="Q38" s="295"/>
      <c r="R38" s="295"/>
    </row>
    <row r="39" spans="1:18" ht="12.75">
      <c r="A39" s="295" t="s">
        <v>302</v>
      </c>
      <c r="B39" s="308" t="s">
        <v>284</v>
      </c>
      <c r="C39" s="309"/>
      <c r="D39" s="309"/>
      <c r="E39" s="309"/>
      <c r="F39" s="309"/>
      <c r="G39" s="309"/>
      <c r="H39" s="295"/>
      <c r="I39" s="295"/>
      <c r="J39" s="295"/>
      <c r="K39" s="295"/>
      <c r="L39" s="295"/>
      <c r="M39" s="295"/>
      <c r="N39" s="295"/>
      <c r="O39" s="295"/>
      <c r="P39" s="295"/>
      <c r="Q39" s="295"/>
      <c r="R39" s="295"/>
    </row>
    <row r="40" spans="1:18" ht="12.75">
      <c r="A40" s="295"/>
      <c r="B40" s="295"/>
      <c r="C40" s="295"/>
      <c r="D40" s="295"/>
      <c r="E40" s="295"/>
      <c r="F40" s="295"/>
      <c r="G40" s="295"/>
      <c r="H40" s="295"/>
      <c r="I40" s="295"/>
      <c r="J40" s="295"/>
      <c r="K40" s="295"/>
      <c r="L40" s="295"/>
      <c r="M40" s="295"/>
      <c r="N40" s="295"/>
      <c r="O40" s="295"/>
      <c r="P40" s="295"/>
      <c r="Q40" s="295"/>
      <c r="R40" s="295"/>
    </row>
    <row r="41" spans="1:18" ht="12.75">
      <c r="A41" s="295"/>
      <c r="B41" s="295"/>
      <c r="C41" s="295"/>
      <c r="D41" s="295"/>
      <c r="E41" s="295"/>
      <c r="F41" s="295"/>
      <c r="G41" s="295"/>
      <c r="H41" s="295"/>
      <c r="I41" s="295"/>
      <c r="J41" s="295"/>
      <c r="K41" s="295"/>
      <c r="L41" s="295"/>
      <c r="M41" s="295"/>
      <c r="N41" s="295"/>
      <c r="O41" s="295"/>
      <c r="P41" s="295"/>
      <c r="Q41" s="295"/>
      <c r="R41" s="295"/>
    </row>
    <row r="42" spans="1:18" ht="12.75">
      <c r="A42" s="299" t="s">
        <v>126</v>
      </c>
      <c r="B42" s="298"/>
      <c r="C42" s="295"/>
      <c r="D42" s="295"/>
      <c r="E42" s="295"/>
      <c r="F42" s="295"/>
      <c r="G42" s="295"/>
      <c r="H42" s="295"/>
      <c r="I42" s="295"/>
      <c r="J42" s="295"/>
      <c r="K42" s="295"/>
      <c r="L42" s="295"/>
      <c r="M42" s="295"/>
      <c r="N42" s="295"/>
      <c r="O42" s="295"/>
      <c r="P42" s="295"/>
      <c r="Q42" s="295"/>
      <c r="R42" s="295"/>
    </row>
    <row r="43" spans="1:18" ht="12.75">
      <c r="A43" s="308" t="s">
        <v>301</v>
      </c>
      <c r="B43" s="309"/>
      <c r="C43" s="309"/>
      <c r="D43" s="309"/>
      <c r="E43" s="309"/>
      <c r="F43" s="309"/>
      <c r="G43" s="309"/>
      <c r="H43" s="309"/>
      <c r="I43" s="309"/>
      <c r="J43" s="309"/>
      <c r="K43" s="309"/>
      <c r="L43" s="309"/>
      <c r="M43" s="295"/>
      <c r="N43" s="295"/>
      <c r="O43" s="295"/>
      <c r="P43" s="295"/>
      <c r="Q43" s="295"/>
      <c r="R43" s="295"/>
    </row>
    <row r="44" spans="1:18" ht="12.75">
      <c r="A44" s="310" t="s">
        <v>300</v>
      </c>
      <c r="B44" s="309"/>
      <c r="C44" s="309"/>
      <c r="D44" s="309"/>
      <c r="E44" s="309"/>
      <c r="F44" s="309"/>
      <c r="G44" s="309"/>
      <c r="H44" s="309"/>
      <c r="I44" s="309"/>
      <c r="J44" s="295"/>
      <c r="K44" s="295"/>
      <c r="L44" s="295"/>
      <c r="M44" s="295"/>
      <c r="N44" s="295"/>
      <c r="O44" s="295"/>
      <c r="P44" s="295"/>
      <c r="Q44" s="295"/>
      <c r="R44" s="295"/>
    </row>
    <row r="45" spans="1:18" ht="15">
      <c r="A45" s="311" t="s">
        <v>299</v>
      </c>
      <c r="B45" s="309"/>
      <c r="C45" s="309"/>
      <c r="D45" s="309"/>
      <c r="E45" s="309"/>
      <c r="F45" s="309"/>
      <c r="G45" s="309"/>
      <c r="H45" s="309"/>
      <c r="I45" s="309"/>
      <c r="J45" s="295"/>
      <c r="K45" s="295"/>
      <c r="L45" s="295"/>
      <c r="M45" s="295"/>
      <c r="N45" s="295"/>
      <c r="O45" s="295"/>
      <c r="P45" s="295"/>
      <c r="Q45" s="295"/>
      <c r="R45" s="295"/>
    </row>
    <row r="46" spans="1:18" ht="12.75">
      <c r="A46" s="295"/>
      <c r="B46" s="295"/>
      <c r="C46" s="295"/>
      <c r="D46" s="295"/>
      <c r="E46" s="295"/>
      <c r="F46" s="295"/>
      <c r="G46" s="295"/>
      <c r="H46" s="295"/>
      <c r="I46" s="295"/>
      <c r="J46" s="295"/>
      <c r="K46" s="295"/>
      <c r="L46" s="295"/>
      <c r="M46" s="295"/>
      <c r="N46" s="295"/>
      <c r="O46" s="295"/>
      <c r="P46" s="295"/>
      <c r="Q46" s="295"/>
      <c r="R46" s="295"/>
    </row>
    <row r="47" spans="1:18" ht="12.75">
      <c r="A47" s="295"/>
      <c r="B47" s="295"/>
      <c r="C47" s="295"/>
      <c r="D47" s="295"/>
      <c r="E47" s="295"/>
      <c r="F47" s="295"/>
      <c r="G47" s="295"/>
      <c r="H47" s="295"/>
      <c r="I47" s="295"/>
      <c r="J47" s="295"/>
      <c r="K47" s="295"/>
      <c r="L47" s="295"/>
      <c r="M47" s="295"/>
      <c r="N47" s="295"/>
      <c r="O47" s="295"/>
      <c r="P47" s="295"/>
      <c r="Q47" s="295"/>
      <c r="R47" s="295"/>
    </row>
    <row r="48" spans="1:18" ht="12.75">
      <c r="A48" s="295"/>
      <c r="B48" s="295"/>
      <c r="C48" s="295"/>
      <c r="D48" s="295"/>
      <c r="E48" s="295"/>
      <c r="F48" s="295"/>
      <c r="G48" s="295"/>
      <c r="H48" s="295"/>
      <c r="I48" s="295"/>
      <c r="J48" s="295"/>
      <c r="K48" s="295"/>
      <c r="L48" s="295"/>
      <c r="M48" s="295"/>
      <c r="N48" s="295"/>
      <c r="O48" s="295"/>
      <c r="P48" s="295"/>
      <c r="Q48" s="295"/>
      <c r="R48" s="295"/>
    </row>
    <row r="49" spans="1:18" ht="12.75">
      <c r="A49" s="295"/>
      <c r="B49" s="295"/>
      <c r="C49" s="295"/>
      <c r="D49" s="295"/>
      <c r="E49" s="295"/>
      <c r="F49" s="295"/>
      <c r="G49" s="295"/>
      <c r="H49" s="295"/>
      <c r="I49" s="295"/>
      <c r="J49" s="295"/>
      <c r="K49" s="295"/>
      <c r="L49" s="295"/>
      <c r="M49" s="295"/>
      <c r="N49" s="295"/>
      <c r="O49" s="295"/>
      <c r="P49" s="295"/>
      <c r="Q49" s="295"/>
      <c r="R49" s="295"/>
    </row>
    <row r="50" spans="1:18" ht="12.75">
      <c r="A50" s="295"/>
      <c r="B50" s="295"/>
      <c r="C50" s="295"/>
      <c r="D50" s="295"/>
      <c r="E50" s="295"/>
      <c r="F50" s="295"/>
      <c r="G50" s="295"/>
      <c r="H50" s="295"/>
      <c r="I50" s="295"/>
      <c r="J50" s="295"/>
      <c r="K50" s="295"/>
      <c r="L50" s="295"/>
      <c r="M50" s="295"/>
      <c r="N50" s="295"/>
      <c r="O50" s="295"/>
      <c r="P50" s="295"/>
      <c r="Q50" s="295"/>
      <c r="R50" s="295"/>
    </row>
    <row r="51" spans="1:18" ht="12.75">
      <c r="A51" s="295"/>
      <c r="B51" s="295"/>
      <c r="C51" s="295"/>
      <c r="D51" s="295"/>
      <c r="E51" s="295"/>
      <c r="F51" s="295"/>
      <c r="G51" s="295"/>
      <c r="H51" s="295"/>
      <c r="I51" s="295"/>
      <c r="J51" s="295"/>
      <c r="K51" s="295"/>
      <c r="L51" s="295"/>
      <c r="M51" s="295"/>
      <c r="N51" s="295"/>
      <c r="O51" s="295"/>
      <c r="P51" s="295"/>
      <c r="Q51" s="295"/>
      <c r="R51" s="295"/>
    </row>
    <row r="52" spans="1:18" ht="12.75">
      <c r="A52" s="295"/>
      <c r="B52" s="295"/>
      <c r="C52" s="295"/>
      <c r="D52" s="295"/>
      <c r="E52" s="295"/>
      <c r="F52" s="295"/>
      <c r="G52" s="295"/>
      <c r="H52" s="295"/>
      <c r="I52" s="295"/>
      <c r="J52" s="295"/>
      <c r="K52" s="295"/>
      <c r="L52" s="295"/>
      <c r="M52" s="295"/>
      <c r="N52" s="295"/>
      <c r="O52" s="295"/>
      <c r="P52" s="295"/>
      <c r="Q52" s="295"/>
      <c r="R52" s="295"/>
    </row>
    <row r="53" spans="1:18" ht="12.75">
      <c r="A53" s="295"/>
      <c r="B53" s="295"/>
      <c r="C53" s="295"/>
      <c r="D53" s="295"/>
      <c r="E53" s="295"/>
      <c r="F53" s="295"/>
      <c r="G53" s="295"/>
      <c r="H53" s="295"/>
      <c r="I53" s="295"/>
      <c r="J53" s="295"/>
      <c r="K53" s="295"/>
      <c r="L53" s="295"/>
      <c r="M53" s="295"/>
      <c r="N53" s="295"/>
      <c r="O53" s="295"/>
      <c r="P53" s="295"/>
      <c r="Q53" s="295"/>
      <c r="R53" s="295"/>
    </row>
    <row r="54" spans="1:18" ht="12.75">
      <c r="A54" s="295"/>
      <c r="B54" s="295"/>
      <c r="C54" s="295"/>
      <c r="D54" s="295"/>
      <c r="E54" s="295"/>
      <c r="F54" s="295"/>
      <c r="G54" s="295"/>
      <c r="H54" s="295"/>
      <c r="I54" s="295"/>
      <c r="J54" s="295"/>
      <c r="K54" s="295"/>
      <c r="L54" s="295"/>
      <c r="M54" s="295"/>
      <c r="N54" s="295"/>
      <c r="O54" s="295"/>
      <c r="P54" s="295"/>
      <c r="Q54" s="295"/>
      <c r="R54" s="295"/>
    </row>
    <row r="55" spans="1:18" ht="12.75">
      <c r="A55" s="295"/>
      <c r="B55" s="295"/>
      <c r="C55" s="295"/>
      <c r="D55" s="295"/>
      <c r="E55" s="295"/>
      <c r="F55" s="295"/>
      <c r="G55" s="295"/>
      <c r="H55" s="295"/>
      <c r="I55" s="295"/>
      <c r="J55" s="295"/>
      <c r="K55" s="295"/>
      <c r="L55" s="295"/>
      <c r="M55" s="295"/>
      <c r="N55" s="295"/>
      <c r="O55" s="295"/>
      <c r="P55" s="295"/>
      <c r="Q55" s="295"/>
      <c r="R55" s="295"/>
    </row>
    <row r="56" spans="1:18" ht="12.75">
      <c r="A56" s="295"/>
      <c r="B56" s="295"/>
      <c r="C56" s="295"/>
      <c r="D56" s="295"/>
      <c r="E56" s="295"/>
      <c r="F56" s="295"/>
      <c r="G56" s="295"/>
      <c r="H56" s="295"/>
      <c r="I56" s="295"/>
      <c r="J56" s="295"/>
      <c r="K56" s="295"/>
      <c r="L56" s="295"/>
      <c r="M56" s="295"/>
      <c r="N56" s="295"/>
      <c r="O56" s="295"/>
      <c r="P56" s="295"/>
      <c r="Q56" s="295"/>
      <c r="R56" s="295"/>
    </row>
    <row r="57" spans="1:18" ht="12.75">
      <c r="A57" s="295"/>
      <c r="B57" s="295"/>
      <c r="C57" s="295"/>
      <c r="D57" s="295"/>
      <c r="E57" s="295"/>
      <c r="F57" s="295"/>
      <c r="G57" s="295"/>
      <c r="H57" s="295"/>
      <c r="I57" s="295"/>
      <c r="J57" s="295"/>
      <c r="K57" s="295"/>
      <c r="L57" s="295"/>
      <c r="M57" s="295"/>
      <c r="N57" s="295"/>
      <c r="O57" s="295"/>
      <c r="P57" s="295"/>
      <c r="Q57" s="295"/>
      <c r="R57" s="295"/>
    </row>
    <row r="58" spans="1:18" ht="12.75">
      <c r="A58" s="296"/>
      <c r="B58" s="295"/>
      <c r="C58" s="295"/>
      <c r="D58" s="295"/>
      <c r="E58" s="295"/>
      <c r="F58" s="295"/>
      <c r="G58" s="295"/>
      <c r="H58" s="295"/>
      <c r="I58" s="295"/>
      <c r="J58" s="295"/>
      <c r="K58" s="295"/>
      <c r="L58" s="295"/>
      <c r="M58" s="295"/>
      <c r="N58" s="295"/>
      <c r="O58" s="295"/>
      <c r="P58" s="295"/>
      <c r="Q58" s="295"/>
      <c r="R58" s="295"/>
    </row>
  </sheetData>
  <mergeCells count="29">
    <mergeCell ref="A2:F2"/>
    <mergeCell ref="A3:C3"/>
    <mergeCell ref="A4:G4"/>
    <mergeCell ref="A5:F5"/>
    <mergeCell ref="A6:D6"/>
    <mergeCell ref="A7:B7"/>
    <mergeCell ref="A8:D8"/>
    <mergeCell ref="A11:E11"/>
    <mergeCell ref="A12:H12"/>
    <mergeCell ref="A13:L13"/>
    <mergeCell ref="A14:K14"/>
    <mergeCell ref="A15:H15"/>
    <mergeCell ref="B35:D35"/>
    <mergeCell ref="A17:H17"/>
    <mergeCell ref="A18:E18"/>
    <mergeCell ref="B21:F21"/>
    <mergeCell ref="B23:K23"/>
    <mergeCell ref="B25:H25"/>
    <mergeCell ref="B27:H27"/>
    <mergeCell ref="B28:D28"/>
    <mergeCell ref="B29:C29"/>
    <mergeCell ref="B31:G31"/>
    <mergeCell ref="B33:G33"/>
    <mergeCell ref="B34:H34"/>
    <mergeCell ref="B37:G37"/>
    <mergeCell ref="B39:G39"/>
    <mergeCell ref="A43:L43"/>
    <mergeCell ref="A44:I44"/>
    <mergeCell ref="A45:I45"/>
  </mergeCells>
  <hyperlinks>
    <hyperlink ref="A2" r:id="rId1" xr:uid="{155C8278-22F5-764C-9062-47FCD2DB2ACA}"/>
    <hyperlink ref="B23" r:id="rId2" xr:uid="{CC57047C-8DBF-2444-8C6E-0CB711FD6B34}"/>
    <hyperlink ref="B25" r:id="rId3" xr:uid="{05C5C5E1-A7E9-E448-83BE-B3108BE380DD}"/>
    <hyperlink ref="B31" r:id="rId4" xr:uid="{256F9927-F052-CB46-84B4-4BD1081274F0}"/>
    <hyperlink ref="A44" r:id="rId5" xr:uid="{58AE4765-29F7-1243-A708-19800686C2DD}"/>
    <hyperlink ref="A45" r:id="rId6" xr:uid="{EC148CBB-B777-BF45-9450-A4273C225F0C}"/>
  </hyperlinks>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28"/>
  <sheetViews>
    <sheetView workbookViewId="0"/>
  </sheetViews>
  <sheetFormatPr defaultColWidth="9.140625" defaultRowHeight="12.75"/>
  <cols>
    <col min="1" max="1" width="12.42578125" style="64" bestFit="1" customWidth="1"/>
    <col min="2" max="21" width="9.140625" style="64"/>
    <col min="22" max="22" width="12" style="64" bestFit="1" customWidth="1"/>
    <col min="23" max="16384" width="9.140625" style="64"/>
  </cols>
  <sheetData>
    <row r="1" spans="1:22" s="152" customFormat="1" ht="115.5" thickBot="1">
      <c r="A1" s="146" t="s">
        <v>16</v>
      </c>
      <c r="B1" s="147" t="s">
        <v>99</v>
      </c>
      <c r="C1" s="147" t="s">
        <v>100</v>
      </c>
      <c r="D1" s="148" t="s">
        <v>19</v>
      </c>
      <c r="E1" s="146" t="s">
        <v>3</v>
      </c>
      <c r="F1" s="146" t="s">
        <v>17</v>
      </c>
      <c r="G1" s="146" t="s">
        <v>18</v>
      </c>
      <c r="H1" s="146" t="s">
        <v>20</v>
      </c>
      <c r="I1" s="149" t="s">
        <v>21</v>
      </c>
      <c r="J1" s="148" t="s">
        <v>101</v>
      </c>
      <c r="K1" s="146" t="s">
        <v>102</v>
      </c>
      <c r="L1" s="146" t="s">
        <v>103</v>
      </c>
      <c r="M1" s="146" t="s">
        <v>104</v>
      </c>
      <c r="N1" s="150" t="s">
        <v>105</v>
      </c>
      <c r="O1" s="146" t="s">
        <v>106</v>
      </c>
      <c r="P1" s="146" t="s">
        <v>107</v>
      </c>
      <c r="Q1" s="146" t="s">
        <v>108</v>
      </c>
      <c r="R1" s="150" t="s">
        <v>109</v>
      </c>
      <c r="S1" s="146" t="s">
        <v>110</v>
      </c>
      <c r="T1" s="146" t="s">
        <v>111</v>
      </c>
      <c r="U1" s="149" t="s">
        <v>112</v>
      </c>
      <c r="V1" s="151" t="s">
        <v>113</v>
      </c>
    </row>
    <row r="2" spans="1:22" ht="13.5" thickTop="1">
      <c r="A2" s="153" t="s">
        <v>71</v>
      </c>
      <c r="B2" s="153" t="s">
        <v>72</v>
      </c>
      <c r="C2" s="153" t="s">
        <v>67</v>
      </c>
      <c r="D2" s="153">
        <v>2.4405999755859376</v>
      </c>
      <c r="E2" s="153">
        <v>1276</v>
      </c>
      <c r="F2" s="153">
        <v>884</v>
      </c>
      <c r="G2" s="153">
        <v>765</v>
      </c>
      <c r="H2" s="153">
        <v>522.82226205204267</v>
      </c>
      <c r="I2" s="153">
        <v>362.20601853762201</v>
      </c>
      <c r="J2" s="153">
        <v>600</v>
      </c>
      <c r="K2" s="153">
        <v>240</v>
      </c>
      <c r="L2" s="153">
        <v>80</v>
      </c>
      <c r="M2" s="153">
        <v>75</v>
      </c>
      <c r="N2" s="154">
        <v>0.125</v>
      </c>
      <c r="O2" s="153">
        <v>175</v>
      </c>
      <c r="P2" s="153">
        <v>15</v>
      </c>
      <c r="Q2" s="153">
        <v>190</v>
      </c>
      <c r="R2" s="154">
        <v>0.31666666666666665</v>
      </c>
      <c r="S2" s="153">
        <v>0</v>
      </c>
      <c r="T2" s="153">
        <v>10</v>
      </c>
      <c r="U2" s="153">
        <v>10</v>
      </c>
      <c r="V2" s="153" t="s">
        <v>4</v>
      </c>
    </row>
    <row r="3" spans="1:22">
      <c r="A3" s="155" t="s">
        <v>79</v>
      </c>
      <c r="B3" s="155" t="s">
        <v>72</v>
      </c>
      <c r="C3" s="155" t="s">
        <v>67</v>
      </c>
      <c r="D3" s="155">
        <v>3.5070001220703126</v>
      </c>
      <c r="E3" s="155">
        <v>4647</v>
      </c>
      <c r="F3" s="155">
        <v>2327</v>
      </c>
      <c r="G3" s="155">
        <v>2198</v>
      </c>
      <c r="H3" s="155">
        <v>1325.0641112771627</v>
      </c>
      <c r="I3" s="155">
        <v>663.53005959585914</v>
      </c>
      <c r="J3" s="155">
        <v>1990</v>
      </c>
      <c r="K3" s="155">
        <v>1380</v>
      </c>
      <c r="L3" s="155">
        <v>350</v>
      </c>
      <c r="M3" s="155">
        <v>70</v>
      </c>
      <c r="N3" s="156">
        <v>3.5175879396984924E-2</v>
      </c>
      <c r="O3" s="155">
        <v>165</v>
      </c>
      <c r="P3" s="155">
        <v>15</v>
      </c>
      <c r="Q3" s="155">
        <v>180</v>
      </c>
      <c r="R3" s="156">
        <v>9.0452261306532666E-2</v>
      </c>
      <c r="S3" s="155">
        <v>0</v>
      </c>
      <c r="T3" s="155">
        <v>10</v>
      </c>
      <c r="U3" s="155">
        <v>10</v>
      </c>
      <c r="V3" s="155" t="s">
        <v>6</v>
      </c>
    </row>
    <row r="4" spans="1:22">
      <c r="A4" s="64" t="s">
        <v>91</v>
      </c>
      <c r="B4" s="64" t="s">
        <v>72</v>
      </c>
      <c r="C4" s="64" t="s">
        <v>67</v>
      </c>
      <c r="D4" s="64">
        <v>25.570200195312498</v>
      </c>
      <c r="E4" s="64">
        <v>2541</v>
      </c>
      <c r="F4" s="64">
        <v>1001</v>
      </c>
      <c r="G4" s="64">
        <v>954</v>
      </c>
      <c r="H4" s="64">
        <v>99.373488693522759</v>
      </c>
      <c r="I4" s="64">
        <v>39.147131909569573</v>
      </c>
      <c r="J4" s="64">
        <v>1190</v>
      </c>
      <c r="K4" s="64">
        <v>920</v>
      </c>
      <c r="L4" s="64">
        <v>145</v>
      </c>
      <c r="M4" s="64">
        <v>60</v>
      </c>
      <c r="N4" s="157">
        <v>5.0420168067226892E-2</v>
      </c>
      <c r="O4" s="64">
        <v>25</v>
      </c>
      <c r="P4" s="64">
        <v>10</v>
      </c>
      <c r="Q4" s="64">
        <v>35</v>
      </c>
      <c r="R4" s="157">
        <v>2.9411764705882353E-2</v>
      </c>
      <c r="S4" s="64">
        <v>0</v>
      </c>
      <c r="T4" s="64">
        <v>10</v>
      </c>
      <c r="U4" s="64">
        <v>25</v>
      </c>
      <c r="V4" s="64" t="s">
        <v>2</v>
      </c>
    </row>
    <row r="5" spans="1:22">
      <c r="A5" s="155" t="s">
        <v>80</v>
      </c>
      <c r="B5" s="155" t="s">
        <v>72</v>
      </c>
      <c r="C5" s="155" t="s">
        <v>67</v>
      </c>
      <c r="D5" s="155">
        <v>10.76989990234375</v>
      </c>
      <c r="E5" s="155">
        <v>5590</v>
      </c>
      <c r="F5" s="155">
        <v>1954</v>
      </c>
      <c r="G5" s="155">
        <v>1913</v>
      </c>
      <c r="H5" s="155">
        <v>519.03917870058399</v>
      </c>
      <c r="I5" s="155">
        <v>181.4315841110807</v>
      </c>
      <c r="J5" s="155">
        <v>2880</v>
      </c>
      <c r="K5" s="155">
        <v>2440</v>
      </c>
      <c r="L5" s="155">
        <v>320</v>
      </c>
      <c r="M5" s="155">
        <v>50</v>
      </c>
      <c r="N5" s="156">
        <v>1.7361111111111112E-2</v>
      </c>
      <c r="O5" s="155">
        <v>40</v>
      </c>
      <c r="P5" s="155">
        <v>15</v>
      </c>
      <c r="Q5" s="155">
        <v>55</v>
      </c>
      <c r="R5" s="156">
        <v>1.9097222222222224E-2</v>
      </c>
      <c r="S5" s="155">
        <v>0</v>
      </c>
      <c r="T5" s="155">
        <v>0</v>
      </c>
      <c r="U5" s="155">
        <v>10</v>
      </c>
      <c r="V5" s="155" t="s">
        <v>6</v>
      </c>
    </row>
    <row r="6" spans="1:22">
      <c r="A6" s="155" t="s">
        <v>81</v>
      </c>
      <c r="B6" s="155" t="s">
        <v>72</v>
      </c>
      <c r="C6" s="155" t="s">
        <v>67</v>
      </c>
      <c r="D6" s="155">
        <v>7.1938000488281251</v>
      </c>
      <c r="E6" s="155">
        <v>5171</v>
      </c>
      <c r="F6" s="155">
        <v>2005</v>
      </c>
      <c r="G6" s="155">
        <v>1931</v>
      </c>
      <c r="H6" s="155">
        <v>718.81341779055413</v>
      </c>
      <c r="I6" s="155">
        <v>278.7122225237016</v>
      </c>
      <c r="J6" s="155">
        <v>2765</v>
      </c>
      <c r="K6" s="155">
        <v>2130</v>
      </c>
      <c r="L6" s="155">
        <v>445</v>
      </c>
      <c r="M6" s="155">
        <v>55</v>
      </c>
      <c r="N6" s="156">
        <v>1.9891500904159132E-2</v>
      </c>
      <c r="O6" s="155">
        <v>110</v>
      </c>
      <c r="P6" s="155">
        <v>0</v>
      </c>
      <c r="Q6" s="155">
        <v>110</v>
      </c>
      <c r="R6" s="156">
        <v>3.9783001808318265E-2</v>
      </c>
      <c r="S6" s="155">
        <v>0</v>
      </c>
      <c r="T6" s="155">
        <v>10</v>
      </c>
      <c r="U6" s="155">
        <v>0</v>
      </c>
      <c r="V6" s="155" t="s">
        <v>6</v>
      </c>
    </row>
    <row r="7" spans="1:22">
      <c r="A7" s="155" t="s">
        <v>82</v>
      </c>
      <c r="B7" s="155" t="s">
        <v>72</v>
      </c>
      <c r="C7" s="155" t="s">
        <v>67</v>
      </c>
      <c r="D7" s="155">
        <v>4.6717001342773434</v>
      </c>
      <c r="E7" s="155">
        <v>6885</v>
      </c>
      <c r="F7" s="155">
        <v>2941</v>
      </c>
      <c r="G7" s="155">
        <v>2761</v>
      </c>
      <c r="H7" s="155">
        <v>1473.7675368937239</v>
      </c>
      <c r="I7" s="155">
        <v>629.53526884596113</v>
      </c>
      <c r="J7" s="155">
        <v>3410</v>
      </c>
      <c r="K7" s="155">
        <v>2165</v>
      </c>
      <c r="L7" s="155">
        <v>525</v>
      </c>
      <c r="M7" s="155">
        <v>215</v>
      </c>
      <c r="N7" s="156">
        <v>6.3049853372434017E-2</v>
      </c>
      <c r="O7" s="155">
        <v>360</v>
      </c>
      <c r="P7" s="155">
        <v>55</v>
      </c>
      <c r="Q7" s="155">
        <v>415</v>
      </c>
      <c r="R7" s="156">
        <v>0.1217008797653959</v>
      </c>
      <c r="S7" s="155">
        <v>0</v>
      </c>
      <c r="T7" s="155">
        <v>65</v>
      </c>
      <c r="U7" s="155">
        <v>25</v>
      </c>
      <c r="V7" s="155" t="s">
        <v>6</v>
      </c>
    </row>
    <row r="8" spans="1:22">
      <c r="A8" s="153" t="s">
        <v>73</v>
      </c>
      <c r="B8" s="153" t="s">
        <v>72</v>
      </c>
      <c r="C8" s="153" t="s">
        <v>67</v>
      </c>
      <c r="D8" s="153">
        <v>3.4082998657226562</v>
      </c>
      <c r="E8" s="153">
        <v>2645</v>
      </c>
      <c r="F8" s="153">
        <v>1335</v>
      </c>
      <c r="G8" s="153">
        <v>1254</v>
      </c>
      <c r="H8" s="153">
        <v>776.04674007730978</v>
      </c>
      <c r="I8" s="153">
        <v>391.69088771387845</v>
      </c>
      <c r="J8" s="153">
        <v>1175</v>
      </c>
      <c r="K8" s="153">
        <v>675</v>
      </c>
      <c r="L8" s="153">
        <v>155</v>
      </c>
      <c r="M8" s="153">
        <v>50</v>
      </c>
      <c r="N8" s="154">
        <v>4.2553191489361701E-2</v>
      </c>
      <c r="O8" s="153">
        <v>250</v>
      </c>
      <c r="P8" s="153">
        <v>10</v>
      </c>
      <c r="Q8" s="153">
        <v>260</v>
      </c>
      <c r="R8" s="154">
        <v>0.22127659574468084</v>
      </c>
      <c r="S8" s="153">
        <v>0</v>
      </c>
      <c r="T8" s="153">
        <v>25</v>
      </c>
      <c r="U8" s="153">
        <v>0</v>
      </c>
      <c r="V8" s="153" t="s">
        <v>4</v>
      </c>
    </row>
    <row r="9" spans="1:22">
      <c r="A9" s="153" t="s">
        <v>74</v>
      </c>
      <c r="B9" s="153" t="s">
        <v>72</v>
      </c>
      <c r="C9" s="153" t="s">
        <v>67</v>
      </c>
      <c r="D9" s="153">
        <v>1.5127000427246093</v>
      </c>
      <c r="E9" s="153">
        <v>4630</v>
      </c>
      <c r="F9" s="153">
        <v>2723</v>
      </c>
      <c r="G9" s="153">
        <v>2444</v>
      </c>
      <c r="H9" s="153">
        <v>3060.7522107691925</v>
      </c>
      <c r="I9" s="153">
        <v>1800.0924989037821</v>
      </c>
      <c r="J9" s="153">
        <v>2145</v>
      </c>
      <c r="K9" s="153">
        <v>905</v>
      </c>
      <c r="L9" s="153">
        <v>220</v>
      </c>
      <c r="M9" s="153">
        <v>120</v>
      </c>
      <c r="N9" s="154">
        <v>5.5944055944055944E-2</v>
      </c>
      <c r="O9" s="153">
        <v>785</v>
      </c>
      <c r="P9" s="153">
        <v>60</v>
      </c>
      <c r="Q9" s="153">
        <v>845</v>
      </c>
      <c r="R9" s="154">
        <v>0.39393939393939392</v>
      </c>
      <c r="S9" s="153">
        <v>0</v>
      </c>
      <c r="T9" s="153">
        <v>40</v>
      </c>
      <c r="U9" s="153">
        <v>20</v>
      </c>
      <c r="V9" s="153" t="s">
        <v>4</v>
      </c>
    </row>
    <row r="10" spans="1:22">
      <c r="A10" s="153" t="s">
        <v>75</v>
      </c>
      <c r="B10" s="153" t="s">
        <v>72</v>
      </c>
      <c r="C10" s="153" t="s">
        <v>67</v>
      </c>
      <c r="D10" s="153">
        <v>1.0491999816894531</v>
      </c>
      <c r="E10" s="153">
        <v>3115</v>
      </c>
      <c r="F10" s="153">
        <v>1728</v>
      </c>
      <c r="G10" s="153">
        <v>1553</v>
      </c>
      <c r="H10" s="153">
        <v>2968.9287594002185</v>
      </c>
      <c r="I10" s="153">
        <v>1646.9691480717745</v>
      </c>
      <c r="J10" s="153">
        <v>1685</v>
      </c>
      <c r="K10" s="153">
        <v>920</v>
      </c>
      <c r="L10" s="153">
        <v>155</v>
      </c>
      <c r="M10" s="153">
        <v>65</v>
      </c>
      <c r="N10" s="154">
        <v>3.857566765578635E-2</v>
      </c>
      <c r="O10" s="153">
        <v>420</v>
      </c>
      <c r="P10" s="153">
        <v>60</v>
      </c>
      <c r="Q10" s="153">
        <v>480</v>
      </c>
      <c r="R10" s="154">
        <v>0.28486646884272998</v>
      </c>
      <c r="S10" s="153">
        <v>0</v>
      </c>
      <c r="T10" s="153">
        <v>10</v>
      </c>
      <c r="U10" s="153">
        <v>45</v>
      </c>
      <c r="V10" s="153" t="s">
        <v>4</v>
      </c>
    </row>
    <row r="11" spans="1:22">
      <c r="A11" s="153" t="s">
        <v>76</v>
      </c>
      <c r="B11" s="153" t="s">
        <v>72</v>
      </c>
      <c r="C11" s="153" t="s">
        <v>67</v>
      </c>
      <c r="D11" s="153">
        <v>2.2150999450683595</v>
      </c>
      <c r="E11" s="153">
        <v>4369</v>
      </c>
      <c r="F11" s="153">
        <v>2085</v>
      </c>
      <c r="G11" s="153">
        <v>1928</v>
      </c>
      <c r="H11" s="153">
        <v>1972.3714994111338</v>
      </c>
      <c r="I11" s="153">
        <v>941.26678330789969</v>
      </c>
      <c r="J11" s="153">
        <v>2135</v>
      </c>
      <c r="K11" s="153">
        <v>1340</v>
      </c>
      <c r="L11" s="153">
        <v>255</v>
      </c>
      <c r="M11" s="153">
        <v>130</v>
      </c>
      <c r="N11" s="154">
        <v>6.0889929742388757E-2</v>
      </c>
      <c r="O11" s="153">
        <v>295</v>
      </c>
      <c r="P11" s="153">
        <v>30</v>
      </c>
      <c r="Q11" s="153">
        <v>325</v>
      </c>
      <c r="R11" s="154">
        <v>0.1522248243559719</v>
      </c>
      <c r="S11" s="153">
        <v>0</v>
      </c>
      <c r="T11" s="153">
        <v>50</v>
      </c>
      <c r="U11" s="153">
        <v>30</v>
      </c>
      <c r="V11" s="153" t="s">
        <v>4</v>
      </c>
    </row>
    <row r="12" spans="1:22">
      <c r="A12" s="153" t="s">
        <v>77</v>
      </c>
      <c r="B12" s="153" t="s">
        <v>72</v>
      </c>
      <c r="C12" s="153" t="s">
        <v>67</v>
      </c>
      <c r="D12" s="153">
        <v>1.5824000549316406</v>
      </c>
      <c r="E12" s="153">
        <v>4534</v>
      </c>
      <c r="F12" s="153">
        <v>2341</v>
      </c>
      <c r="G12" s="153">
        <v>2046</v>
      </c>
      <c r="H12" s="153">
        <v>2865.2678479563551</v>
      </c>
      <c r="I12" s="153">
        <v>1479.3983308482195</v>
      </c>
      <c r="J12" s="153">
        <v>2355</v>
      </c>
      <c r="K12" s="153">
        <v>1435</v>
      </c>
      <c r="L12" s="153">
        <v>295</v>
      </c>
      <c r="M12" s="153">
        <v>80</v>
      </c>
      <c r="N12" s="154">
        <v>3.3970276008492568E-2</v>
      </c>
      <c r="O12" s="153">
        <v>430</v>
      </c>
      <c r="P12" s="153">
        <v>55</v>
      </c>
      <c r="Q12" s="153">
        <v>485</v>
      </c>
      <c r="R12" s="154">
        <v>0.20594479830148621</v>
      </c>
      <c r="S12" s="153">
        <v>10</v>
      </c>
      <c r="T12" s="153">
        <v>20</v>
      </c>
      <c r="U12" s="153">
        <v>25</v>
      </c>
      <c r="V12" s="153" t="s">
        <v>4</v>
      </c>
    </row>
    <row r="13" spans="1:22">
      <c r="A13" s="153" t="s">
        <v>78</v>
      </c>
      <c r="B13" s="153" t="s">
        <v>72</v>
      </c>
      <c r="C13" s="153" t="s">
        <v>67</v>
      </c>
      <c r="D13" s="153">
        <v>2.0602999877929689</v>
      </c>
      <c r="E13" s="153">
        <v>1850</v>
      </c>
      <c r="F13" s="153">
        <v>1051</v>
      </c>
      <c r="G13" s="153">
        <v>833</v>
      </c>
      <c r="H13" s="153">
        <v>897.92749160851758</v>
      </c>
      <c r="I13" s="153">
        <v>510.11988847597405</v>
      </c>
      <c r="J13" s="153">
        <v>910</v>
      </c>
      <c r="K13" s="153">
        <v>545</v>
      </c>
      <c r="L13" s="153">
        <v>125</v>
      </c>
      <c r="M13" s="153">
        <v>30</v>
      </c>
      <c r="N13" s="154">
        <v>3.2967032967032968E-2</v>
      </c>
      <c r="O13" s="153">
        <v>170</v>
      </c>
      <c r="P13" s="153">
        <v>25</v>
      </c>
      <c r="Q13" s="153">
        <v>195</v>
      </c>
      <c r="R13" s="154">
        <v>0.21428571428571427</v>
      </c>
      <c r="S13" s="153">
        <v>0</v>
      </c>
      <c r="T13" s="153">
        <v>10</v>
      </c>
      <c r="U13" s="153">
        <v>0</v>
      </c>
      <c r="V13" s="153" t="s">
        <v>4</v>
      </c>
    </row>
    <row r="14" spans="1:22">
      <c r="A14" s="155" t="s">
        <v>83</v>
      </c>
      <c r="B14" s="155" t="s">
        <v>72</v>
      </c>
      <c r="C14" s="155" t="s">
        <v>67</v>
      </c>
      <c r="D14" s="155">
        <v>7.3842999267578122</v>
      </c>
      <c r="E14" s="155">
        <v>7148</v>
      </c>
      <c r="F14" s="155">
        <v>3631</v>
      </c>
      <c r="G14" s="155">
        <v>3203</v>
      </c>
      <c r="H14" s="155">
        <v>967.99968458735623</v>
      </c>
      <c r="I14" s="155">
        <v>491.71892203926842</v>
      </c>
      <c r="J14" s="155">
        <v>3405</v>
      </c>
      <c r="K14" s="155">
        <v>2450</v>
      </c>
      <c r="L14" s="155">
        <v>420</v>
      </c>
      <c r="M14" s="155">
        <v>220</v>
      </c>
      <c r="N14" s="156">
        <v>6.4610866372980913E-2</v>
      </c>
      <c r="O14" s="155">
        <v>240</v>
      </c>
      <c r="P14" s="155">
        <v>25</v>
      </c>
      <c r="Q14" s="155">
        <v>265</v>
      </c>
      <c r="R14" s="156">
        <v>7.7826725403817909E-2</v>
      </c>
      <c r="S14" s="155">
        <v>10</v>
      </c>
      <c r="T14" s="155">
        <v>20</v>
      </c>
      <c r="U14" s="155">
        <v>10</v>
      </c>
      <c r="V14" s="155" t="s">
        <v>6</v>
      </c>
    </row>
    <row r="15" spans="1:22">
      <c r="A15" s="64" t="s">
        <v>92</v>
      </c>
      <c r="B15" s="64" t="s">
        <v>72</v>
      </c>
      <c r="C15" s="64" t="s">
        <v>67</v>
      </c>
      <c r="D15" s="64">
        <v>55.356401367187502</v>
      </c>
      <c r="E15" s="64">
        <v>3304</v>
      </c>
      <c r="F15" s="64">
        <v>1423</v>
      </c>
      <c r="G15" s="64">
        <v>1375</v>
      </c>
      <c r="H15" s="64">
        <v>59.685960763310121</v>
      </c>
      <c r="I15" s="64">
        <v>25.706150776691981</v>
      </c>
      <c r="J15" s="64">
        <v>1820</v>
      </c>
      <c r="K15" s="64">
        <v>1540</v>
      </c>
      <c r="L15" s="64">
        <v>215</v>
      </c>
      <c r="M15" s="64">
        <v>20</v>
      </c>
      <c r="N15" s="157">
        <v>1.098901098901099E-2</v>
      </c>
      <c r="O15" s="64">
        <v>25</v>
      </c>
      <c r="P15" s="64">
        <v>10</v>
      </c>
      <c r="Q15" s="64">
        <v>35</v>
      </c>
      <c r="R15" s="157">
        <v>1.9230769230769232E-2</v>
      </c>
      <c r="S15" s="64">
        <v>0</v>
      </c>
      <c r="T15" s="64">
        <v>10</v>
      </c>
      <c r="U15" s="64">
        <v>0</v>
      </c>
      <c r="V15" s="64" t="s">
        <v>2</v>
      </c>
    </row>
    <row r="16" spans="1:22">
      <c r="A16" s="155" t="s">
        <v>84</v>
      </c>
      <c r="B16" s="155" t="s">
        <v>72</v>
      </c>
      <c r="C16" s="155" t="s">
        <v>67</v>
      </c>
      <c r="D16" s="155">
        <v>12.447800292968751</v>
      </c>
      <c r="E16" s="155">
        <v>6423</v>
      </c>
      <c r="F16" s="155">
        <v>2664</v>
      </c>
      <c r="G16" s="155">
        <v>2540</v>
      </c>
      <c r="H16" s="155">
        <v>515.99478211649068</v>
      </c>
      <c r="I16" s="155">
        <v>214.0137162631685</v>
      </c>
      <c r="J16" s="155">
        <v>3260</v>
      </c>
      <c r="K16" s="155">
        <v>2560</v>
      </c>
      <c r="L16" s="155">
        <v>395</v>
      </c>
      <c r="M16" s="155">
        <v>85</v>
      </c>
      <c r="N16" s="156">
        <v>2.6073619631901839E-2</v>
      </c>
      <c r="O16" s="155">
        <v>105</v>
      </c>
      <c r="P16" s="155">
        <v>45</v>
      </c>
      <c r="Q16" s="155">
        <v>150</v>
      </c>
      <c r="R16" s="156">
        <v>4.6012269938650305E-2</v>
      </c>
      <c r="S16" s="155">
        <v>25</v>
      </c>
      <c r="T16" s="155">
        <v>10</v>
      </c>
      <c r="U16" s="155">
        <v>25</v>
      </c>
      <c r="V16" s="155" t="s">
        <v>6</v>
      </c>
    </row>
    <row r="17" spans="1:22">
      <c r="A17" s="155" t="s">
        <v>85</v>
      </c>
      <c r="B17" s="155" t="s">
        <v>72</v>
      </c>
      <c r="C17" s="155" t="s">
        <v>67</v>
      </c>
      <c r="D17" s="155">
        <v>5.0482000732421879</v>
      </c>
      <c r="E17" s="155">
        <v>5270</v>
      </c>
      <c r="F17" s="155">
        <v>2544</v>
      </c>
      <c r="G17" s="155">
        <v>2374</v>
      </c>
      <c r="H17" s="155">
        <v>1043.9364374509353</v>
      </c>
      <c r="I17" s="155">
        <v>503.94199181692204</v>
      </c>
      <c r="J17" s="155">
        <v>2790</v>
      </c>
      <c r="K17" s="155">
        <v>1860</v>
      </c>
      <c r="L17" s="155">
        <v>395</v>
      </c>
      <c r="M17" s="155">
        <v>125</v>
      </c>
      <c r="N17" s="156">
        <v>4.4802867383512544E-2</v>
      </c>
      <c r="O17" s="155">
        <v>270</v>
      </c>
      <c r="P17" s="155">
        <v>80</v>
      </c>
      <c r="Q17" s="155">
        <v>350</v>
      </c>
      <c r="R17" s="156">
        <v>0.12544802867383512</v>
      </c>
      <c r="S17" s="155">
        <v>0</v>
      </c>
      <c r="T17" s="155">
        <v>25</v>
      </c>
      <c r="U17" s="155">
        <v>30</v>
      </c>
      <c r="V17" s="155" t="s">
        <v>6</v>
      </c>
    </row>
    <row r="18" spans="1:22">
      <c r="A18" s="155" t="s">
        <v>86</v>
      </c>
      <c r="B18" s="155" t="s">
        <v>72</v>
      </c>
      <c r="C18" s="155" t="s">
        <v>67</v>
      </c>
      <c r="D18" s="155">
        <v>29.25699951171875</v>
      </c>
      <c r="E18" s="155">
        <v>8930</v>
      </c>
      <c r="F18" s="155">
        <v>3287</v>
      </c>
      <c r="G18" s="155">
        <v>3170</v>
      </c>
      <c r="H18" s="155">
        <v>305.2261048308502</v>
      </c>
      <c r="I18" s="155">
        <v>112.3491832675257</v>
      </c>
      <c r="J18" s="155">
        <v>5090</v>
      </c>
      <c r="K18" s="155">
        <v>4280</v>
      </c>
      <c r="L18" s="155">
        <v>635</v>
      </c>
      <c r="M18" s="155">
        <v>55</v>
      </c>
      <c r="N18" s="156">
        <v>1.0805500982318271E-2</v>
      </c>
      <c r="O18" s="155">
        <v>60</v>
      </c>
      <c r="P18" s="155">
        <v>10</v>
      </c>
      <c r="Q18" s="155">
        <v>70</v>
      </c>
      <c r="R18" s="156">
        <v>1.37524557956778E-2</v>
      </c>
      <c r="S18" s="155">
        <v>0</v>
      </c>
      <c r="T18" s="155">
        <v>20</v>
      </c>
      <c r="U18" s="155">
        <v>35</v>
      </c>
      <c r="V18" s="155" t="s">
        <v>6</v>
      </c>
    </row>
    <row r="19" spans="1:22">
      <c r="A19" s="155" t="s">
        <v>87</v>
      </c>
      <c r="B19" s="155" t="s">
        <v>72</v>
      </c>
      <c r="C19" s="155" t="s">
        <v>67</v>
      </c>
      <c r="D19" s="155">
        <v>16.869699707031248</v>
      </c>
      <c r="E19" s="155">
        <v>4365</v>
      </c>
      <c r="F19" s="155">
        <v>1664</v>
      </c>
      <c r="G19" s="155">
        <v>1607</v>
      </c>
      <c r="H19" s="155">
        <v>258.74793717760599</v>
      </c>
      <c r="I19" s="155">
        <v>98.63838888053526</v>
      </c>
      <c r="J19" s="155">
        <v>2400</v>
      </c>
      <c r="K19" s="155">
        <v>1980</v>
      </c>
      <c r="L19" s="155">
        <v>280</v>
      </c>
      <c r="M19" s="155">
        <v>65</v>
      </c>
      <c r="N19" s="156">
        <v>2.7083333333333334E-2</v>
      </c>
      <c r="O19" s="155">
        <v>25</v>
      </c>
      <c r="P19" s="155">
        <v>25</v>
      </c>
      <c r="Q19" s="155">
        <v>50</v>
      </c>
      <c r="R19" s="156">
        <v>2.0833333333333332E-2</v>
      </c>
      <c r="S19" s="155">
        <v>0</v>
      </c>
      <c r="T19" s="155">
        <v>0</v>
      </c>
      <c r="U19" s="155">
        <v>10</v>
      </c>
      <c r="V19" s="155" t="s">
        <v>6</v>
      </c>
    </row>
    <row r="20" spans="1:22">
      <c r="A20" s="64" t="s">
        <v>93</v>
      </c>
      <c r="B20" s="64" t="s">
        <v>72</v>
      </c>
      <c r="C20" s="64" t="s">
        <v>67</v>
      </c>
      <c r="D20" s="64">
        <v>282.92329999999998</v>
      </c>
      <c r="E20" s="64">
        <v>6262</v>
      </c>
      <c r="F20" s="64">
        <v>2436</v>
      </c>
      <c r="G20" s="64">
        <v>2278</v>
      </c>
      <c r="H20" s="64">
        <v>22.13320712716132</v>
      </c>
      <c r="I20" s="64">
        <v>8.6101074036673548</v>
      </c>
      <c r="J20" s="64">
        <v>2840</v>
      </c>
      <c r="K20" s="64">
        <v>2505</v>
      </c>
      <c r="L20" s="64">
        <v>295</v>
      </c>
      <c r="M20" s="64">
        <v>10</v>
      </c>
      <c r="N20" s="157">
        <v>3.5211267605633804E-3</v>
      </c>
      <c r="O20" s="64">
        <v>30</v>
      </c>
      <c r="P20" s="64">
        <v>0</v>
      </c>
      <c r="Q20" s="64">
        <v>30</v>
      </c>
      <c r="R20" s="157">
        <v>1.0563380281690141E-2</v>
      </c>
      <c r="S20" s="64">
        <v>0</v>
      </c>
      <c r="T20" s="64">
        <v>0</v>
      </c>
      <c r="U20" s="64">
        <v>0</v>
      </c>
      <c r="V20" s="64" t="s">
        <v>2</v>
      </c>
    </row>
    <row r="21" spans="1:22">
      <c r="A21" s="64" t="s">
        <v>94</v>
      </c>
      <c r="B21" s="64" t="s">
        <v>72</v>
      </c>
      <c r="C21" s="64" t="s">
        <v>67</v>
      </c>
      <c r="D21" s="64">
        <v>342.73510000000005</v>
      </c>
      <c r="E21" s="64">
        <v>6093</v>
      </c>
      <c r="F21" s="64">
        <v>2408</v>
      </c>
      <c r="G21" s="64">
        <v>2296</v>
      </c>
      <c r="H21" s="64">
        <v>17.777578077063012</v>
      </c>
      <c r="I21" s="64">
        <v>7.0258342375788176</v>
      </c>
      <c r="J21" s="64">
        <v>3130</v>
      </c>
      <c r="K21" s="64">
        <v>2625</v>
      </c>
      <c r="L21" s="64">
        <v>345</v>
      </c>
      <c r="M21" s="64">
        <v>25</v>
      </c>
      <c r="N21" s="157">
        <v>7.9872204472843447E-3</v>
      </c>
      <c r="O21" s="64">
        <v>90</v>
      </c>
      <c r="P21" s="64">
        <v>10</v>
      </c>
      <c r="Q21" s="64">
        <v>100</v>
      </c>
      <c r="R21" s="157">
        <v>3.1948881789137379E-2</v>
      </c>
      <c r="S21" s="64">
        <v>0</v>
      </c>
      <c r="T21" s="64">
        <v>0</v>
      </c>
      <c r="U21" s="64">
        <v>35</v>
      </c>
      <c r="V21" s="64" t="s">
        <v>2</v>
      </c>
    </row>
    <row r="22" spans="1:22">
      <c r="A22" s="64" t="s">
        <v>95</v>
      </c>
      <c r="B22" s="64" t="s">
        <v>72</v>
      </c>
      <c r="C22" s="64" t="s">
        <v>67</v>
      </c>
      <c r="D22" s="64">
        <v>253.14700000000002</v>
      </c>
      <c r="E22" s="64">
        <v>4804</v>
      </c>
      <c r="F22" s="64">
        <v>1907</v>
      </c>
      <c r="G22" s="64">
        <v>1838</v>
      </c>
      <c r="H22" s="64">
        <v>18.977116062998967</v>
      </c>
      <c r="I22" s="64">
        <v>7.5331724255077086</v>
      </c>
      <c r="J22" s="64">
        <v>2290</v>
      </c>
      <c r="K22" s="64">
        <v>1840</v>
      </c>
      <c r="L22" s="64">
        <v>320</v>
      </c>
      <c r="M22" s="64">
        <v>0</v>
      </c>
      <c r="N22" s="157">
        <v>0</v>
      </c>
      <c r="O22" s="64">
        <v>80</v>
      </c>
      <c r="P22" s="64">
        <v>10</v>
      </c>
      <c r="Q22" s="64">
        <v>90</v>
      </c>
      <c r="R22" s="157">
        <v>3.9301310043668124E-2</v>
      </c>
      <c r="S22" s="64">
        <v>10</v>
      </c>
      <c r="T22" s="64">
        <v>10</v>
      </c>
      <c r="U22" s="64">
        <v>30</v>
      </c>
      <c r="V22" s="64" t="s">
        <v>2</v>
      </c>
    </row>
    <row r="23" spans="1:22">
      <c r="A23" s="64" t="s">
        <v>96</v>
      </c>
      <c r="B23" s="64" t="s">
        <v>72</v>
      </c>
      <c r="C23" s="64" t="s">
        <v>67</v>
      </c>
      <c r="D23" s="64">
        <v>552.85530000000006</v>
      </c>
      <c r="E23" s="64">
        <v>6909</v>
      </c>
      <c r="F23" s="64">
        <v>2818</v>
      </c>
      <c r="G23" s="64">
        <v>2677</v>
      </c>
      <c r="H23" s="64">
        <v>12.496940881275805</v>
      </c>
      <c r="I23" s="64">
        <v>5.0971746133210623</v>
      </c>
      <c r="J23" s="64">
        <v>3285</v>
      </c>
      <c r="K23" s="64">
        <v>2850</v>
      </c>
      <c r="L23" s="64">
        <v>275</v>
      </c>
      <c r="M23" s="64">
        <v>0</v>
      </c>
      <c r="N23" s="157">
        <v>0</v>
      </c>
      <c r="O23" s="64">
        <v>125</v>
      </c>
      <c r="P23" s="64">
        <v>0</v>
      </c>
      <c r="Q23" s="64">
        <v>125</v>
      </c>
      <c r="R23" s="157">
        <v>3.8051750380517502E-2</v>
      </c>
      <c r="S23" s="64">
        <v>0</v>
      </c>
      <c r="T23" s="64">
        <v>10</v>
      </c>
      <c r="U23" s="64">
        <v>25</v>
      </c>
      <c r="V23" s="64" t="s">
        <v>2</v>
      </c>
    </row>
    <row r="24" spans="1:22">
      <c r="A24" s="155" t="s">
        <v>88</v>
      </c>
      <c r="B24" s="155" t="s">
        <v>72</v>
      </c>
      <c r="C24" s="155" t="s">
        <v>67</v>
      </c>
      <c r="D24" s="155">
        <v>12.67489990234375</v>
      </c>
      <c r="E24" s="155">
        <v>7197</v>
      </c>
      <c r="F24" s="155">
        <v>2869</v>
      </c>
      <c r="G24" s="155">
        <v>2754</v>
      </c>
      <c r="H24" s="155">
        <v>567.81513506620934</v>
      </c>
      <c r="I24" s="155">
        <v>226.3528723780679</v>
      </c>
      <c r="J24" s="155">
        <v>3390</v>
      </c>
      <c r="K24" s="155">
        <v>2725</v>
      </c>
      <c r="L24" s="155">
        <v>360</v>
      </c>
      <c r="M24" s="155">
        <v>80</v>
      </c>
      <c r="N24" s="156">
        <v>2.359882005899705E-2</v>
      </c>
      <c r="O24" s="155">
        <v>170</v>
      </c>
      <c r="P24" s="155">
        <v>30</v>
      </c>
      <c r="Q24" s="155">
        <v>200</v>
      </c>
      <c r="R24" s="156">
        <v>5.8997050147492625E-2</v>
      </c>
      <c r="S24" s="155">
        <v>0</v>
      </c>
      <c r="T24" s="155">
        <v>10</v>
      </c>
      <c r="U24" s="155">
        <v>20</v>
      </c>
      <c r="V24" s="155" t="s">
        <v>6</v>
      </c>
    </row>
    <row r="25" spans="1:22">
      <c r="A25" s="155" t="s">
        <v>89</v>
      </c>
      <c r="B25" s="155" t="s">
        <v>72</v>
      </c>
      <c r="C25" s="155" t="s">
        <v>67</v>
      </c>
      <c r="D25" s="155">
        <v>4.0648001098632811</v>
      </c>
      <c r="E25" s="155">
        <v>5068</v>
      </c>
      <c r="F25" s="155">
        <v>2128</v>
      </c>
      <c r="G25" s="155">
        <v>2080</v>
      </c>
      <c r="H25" s="155">
        <v>1246.8017769686739</v>
      </c>
      <c r="I25" s="155">
        <v>523.51897817469182</v>
      </c>
      <c r="J25" s="155">
        <v>2505</v>
      </c>
      <c r="K25" s="155">
        <v>1870</v>
      </c>
      <c r="L25" s="155">
        <v>375</v>
      </c>
      <c r="M25" s="155">
        <v>35</v>
      </c>
      <c r="N25" s="156">
        <v>1.3972055888223553E-2</v>
      </c>
      <c r="O25" s="155">
        <v>175</v>
      </c>
      <c r="P25" s="155">
        <v>15</v>
      </c>
      <c r="Q25" s="155">
        <v>190</v>
      </c>
      <c r="R25" s="156">
        <v>7.5848303393213579E-2</v>
      </c>
      <c r="S25" s="155">
        <v>10</v>
      </c>
      <c r="T25" s="155">
        <v>10</v>
      </c>
      <c r="U25" s="155">
        <v>15</v>
      </c>
      <c r="V25" s="155" t="s">
        <v>6</v>
      </c>
    </row>
    <row r="26" spans="1:22">
      <c r="A26" s="155" t="s">
        <v>90</v>
      </c>
      <c r="B26" s="155" t="s">
        <v>72</v>
      </c>
      <c r="C26" s="155" t="s">
        <v>67</v>
      </c>
      <c r="D26" s="155">
        <v>17.140500488281251</v>
      </c>
      <c r="E26" s="155">
        <v>5567</v>
      </c>
      <c r="F26" s="155">
        <v>2122</v>
      </c>
      <c r="G26" s="155">
        <v>2062</v>
      </c>
      <c r="H26" s="155">
        <v>324.78631553414027</v>
      </c>
      <c r="I26" s="155">
        <v>123.80035235556775</v>
      </c>
      <c r="J26" s="155">
        <v>2780</v>
      </c>
      <c r="K26" s="155">
        <v>2250</v>
      </c>
      <c r="L26" s="155">
        <v>325</v>
      </c>
      <c r="M26" s="155">
        <v>45</v>
      </c>
      <c r="N26" s="156">
        <v>1.618705035971223E-2</v>
      </c>
      <c r="O26" s="155">
        <v>140</v>
      </c>
      <c r="P26" s="155">
        <v>10</v>
      </c>
      <c r="Q26" s="155">
        <v>150</v>
      </c>
      <c r="R26" s="156">
        <v>5.3956834532374098E-2</v>
      </c>
      <c r="S26" s="155">
        <v>10</v>
      </c>
      <c r="T26" s="155">
        <v>0</v>
      </c>
      <c r="U26" s="155">
        <v>0</v>
      </c>
      <c r="V26" s="155" t="s">
        <v>6</v>
      </c>
    </row>
    <row r="27" spans="1:22">
      <c r="A27" s="64" t="s">
        <v>97</v>
      </c>
      <c r="B27" s="64" t="s">
        <v>72</v>
      </c>
      <c r="C27" s="64" t="s">
        <v>67</v>
      </c>
      <c r="D27" s="64">
        <v>519.37990000000002</v>
      </c>
      <c r="E27" s="64">
        <v>973</v>
      </c>
      <c r="F27" s="64">
        <v>604</v>
      </c>
      <c r="G27" s="64">
        <v>439</v>
      </c>
      <c r="H27" s="64">
        <v>1.8733878611783013</v>
      </c>
      <c r="I27" s="64">
        <v>1.162925249898966</v>
      </c>
      <c r="J27" s="64">
        <v>385</v>
      </c>
      <c r="K27" s="64">
        <v>330</v>
      </c>
      <c r="L27" s="64">
        <v>45</v>
      </c>
      <c r="M27" s="64">
        <v>0</v>
      </c>
      <c r="N27" s="157">
        <v>0</v>
      </c>
      <c r="O27" s="64">
        <v>10</v>
      </c>
      <c r="P27" s="64">
        <v>0</v>
      </c>
      <c r="Q27" s="64">
        <v>10</v>
      </c>
      <c r="R27" s="157">
        <v>2.5974025974025976E-2</v>
      </c>
      <c r="S27" s="64">
        <v>0</v>
      </c>
      <c r="T27" s="64">
        <v>0</v>
      </c>
      <c r="U27" s="64">
        <v>0</v>
      </c>
      <c r="V27" s="64" t="s">
        <v>2</v>
      </c>
    </row>
    <row r="28" spans="1:22">
      <c r="A28" s="64" t="s">
        <v>98</v>
      </c>
      <c r="B28" s="64" t="s">
        <v>72</v>
      </c>
      <c r="C28" s="64" t="s">
        <v>67</v>
      </c>
      <c r="D28" s="64">
        <v>228.6472</v>
      </c>
      <c r="E28" s="64">
        <v>858</v>
      </c>
      <c r="F28" s="64">
        <v>372</v>
      </c>
      <c r="G28" s="64">
        <v>347</v>
      </c>
      <c r="H28" s="64">
        <v>3.7525060442463323</v>
      </c>
      <c r="I28" s="64">
        <v>1.6269606625403679</v>
      </c>
      <c r="J28" s="64">
        <v>345</v>
      </c>
      <c r="K28" s="64">
        <v>280</v>
      </c>
      <c r="L28" s="64">
        <v>40</v>
      </c>
      <c r="M28" s="64">
        <v>0</v>
      </c>
      <c r="N28" s="157">
        <v>0</v>
      </c>
      <c r="O28" s="64">
        <v>20</v>
      </c>
      <c r="P28" s="64">
        <v>0</v>
      </c>
      <c r="Q28" s="64">
        <v>20</v>
      </c>
      <c r="R28" s="157">
        <v>5.7971014492753624E-2</v>
      </c>
      <c r="S28" s="64">
        <v>0</v>
      </c>
      <c r="T28" s="64">
        <v>0</v>
      </c>
      <c r="U28" s="64">
        <v>0</v>
      </c>
      <c r="V28" s="64" t="s">
        <v>2</v>
      </c>
    </row>
  </sheetData>
  <sortState xmlns:xlrd2="http://schemas.microsoft.com/office/spreadsheetml/2017/richdata2" ref="A2:V29">
    <sortCondition ref="A2:A29"/>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2"/>
  <sheetViews>
    <sheetView workbookViewId="0">
      <selection activeCell="D16" sqref="D16"/>
    </sheetView>
  </sheetViews>
  <sheetFormatPr defaultColWidth="8.85546875" defaultRowHeight="15"/>
  <cols>
    <col min="1" max="1" width="8.85546875" customWidth="1"/>
  </cols>
  <sheetData>
    <row r="1" spans="1:14">
      <c r="A1" s="2" t="s">
        <v>22</v>
      </c>
      <c r="B1" t="s">
        <v>23</v>
      </c>
      <c r="C1" t="s">
        <v>24</v>
      </c>
      <c r="D1" t="s">
        <v>25</v>
      </c>
      <c r="E1" t="s">
        <v>26</v>
      </c>
      <c r="F1" t="s">
        <v>27</v>
      </c>
      <c r="G1" t="s">
        <v>28</v>
      </c>
      <c r="H1" t="s">
        <v>29</v>
      </c>
      <c r="I1" t="s">
        <v>9</v>
      </c>
      <c r="J1" t="s">
        <v>10</v>
      </c>
      <c r="K1" t="s">
        <v>30</v>
      </c>
      <c r="L1" t="s">
        <v>11</v>
      </c>
      <c r="M1" t="s">
        <v>12</v>
      </c>
      <c r="N1" t="s">
        <v>13</v>
      </c>
    </row>
    <row r="2" spans="1:14">
      <c r="A2">
        <v>3050000</v>
      </c>
      <c r="B2">
        <v>144810</v>
      </c>
      <c r="C2">
        <v>139287</v>
      </c>
      <c r="D2">
        <v>66699</v>
      </c>
      <c r="E2">
        <v>61769</v>
      </c>
      <c r="F2">
        <v>56.6</v>
      </c>
      <c r="G2">
        <v>2559.0500000000002</v>
      </c>
      <c r="H2">
        <v>68290</v>
      </c>
      <c r="I2">
        <v>55070</v>
      </c>
      <c r="J2">
        <v>5890</v>
      </c>
      <c r="K2">
        <v>2345</v>
      </c>
      <c r="L2">
        <v>3705</v>
      </c>
      <c r="M2">
        <v>400</v>
      </c>
      <c r="N2">
        <v>880</v>
      </c>
    </row>
    <row r="3" spans="1:14">
      <c r="A3">
        <v>3050001</v>
      </c>
      <c r="B3">
        <v>1213</v>
      </c>
      <c r="C3">
        <v>1160</v>
      </c>
      <c r="D3">
        <v>901</v>
      </c>
      <c r="E3">
        <v>783</v>
      </c>
      <c r="F3">
        <v>332.9</v>
      </c>
      <c r="G3">
        <v>3.64</v>
      </c>
      <c r="H3">
        <v>440</v>
      </c>
      <c r="I3">
        <v>225</v>
      </c>
      <c r="J3">
        <v>25</v>
      </c>
      <c r="K3">
        <v>45</v>
      </c>
      <c r="L3">
        <v>140</v>
      </c>
      <c r="M3">
        <v>0</v>
      </c>
      <c r="N3">
        <v>10</v>
      </c>
    </row>
    <row r="4" spans="1:14">
      <c r="A4">
        <v>3050002</v>
      </c>
      <c r="B4">
        <v>4493</v>
      </c>
      <c r="C4">
        <v>4534</v>
      </c>
      <c r="D4">
        <v>2341</v>
      </c>
      <c r="E4">
        <v>2198</v>
      </c>
      <c r="F4">
        <v>1316.9</v>
      </c>
      <c r="G4">
        <v>3.41</v>
      </c>
      <c r="H4">
        <v>2015</v>
      </c>
      <c r="I4">
        <v>1565</v>
      </c>
      <c r="J4">
        <v>200</v>
      </c>
      <c r="K4">
        <v>105</v>
      </c>
      <c r="L4">
        <v>100</v>
      </c>
      <c r="M4">
        <v>20</v>
      </c>
      <c r="N4">
        <v>25</v>
      </c>
    </row>
    <row r="5" spans="1:14">
      <c r="A5">
        <v>3050003.01</v>
      </c>
      <c r="B5">
        <v>2535</v>
      </c>
      <c r="C5">
        <v>2651</v>
      </c>
      <c r="D5">
        <v>1057</v>
      </c>
      <c r="E5">
        <v>996</v>
      </c>
      <c r="F5">
        <v>98.8</v>
      </c>
      <c r="G5">
        <v>25.66</v>
      </c>
      <c r="H5">
        <v>1085</v>
      </c>
      <c r="I5">
        <v>925</v>
      </c>
      <c r="J5">
        <v>95</v>
      </c>
      <c r="K5">
        <v>25</v>
      </c>
      <c r="L5">
        <v>25</v>
      </c>
      <c r="M5">
        <v>0</v>
      </c>
      <c r="N5">
        <v>20</v>
      </c>
    </row>
    <row r="6" spans="1:14">
      <c r="A6">
        <v>3050003.03</v>
      </c>
      <c r="B6">
        <v>10102</v>
      </c>
      <c r="C6">
        <v>8259</v>
      </c>
      <c r="D6">
        <v>3754</v>
      </c>
      <c r="E6">
        <v>3620</v>
      </c>
      <c r="F6">
        <v>971.7</v>
      </c>
      <c r="G6">
        <v>10.4</v>
      </c>
      <c r="H6">
        <v>5050</v>
      </c>
      <c r="I6">
        <v>4350</v>
      </c>
      <c r="J6">
        <v>450</v>
      </c>
      <c r="K6">
        <v>65</v>
      </c>
      <c r="L6">
        <v>105</v>
      </c>
      <c r="M6">
        <v>20</v>
      </c>
      <c r="N6">
        <v>60</v>
      </c>
    </row>
    <row r="7" spans="1:14">
      <c r="A7">
        <v>3050003.04</v>
      </c>
      <c r="B7">
        <v>5248</v>
      </c>
      <c r="C7">
        <v>5259</v>
      </c>
      <c r="D7">
        <v>2134</v>
      </c>
      <c r="E7">
        <v>2051</v>
      </c>
      <c r="F7">
        <v>726.3</v>
      </c>
      <c r="G7">
        <v>7.23</v>
      </c>
      <c r="H7">
        <v>2690</v>
      </c>
      <c r="I7">
        <v>2225</v>
      </c>
      <c r="J7">
        <v>245</v>
      </c>
      <c r="K7">
        <v>60</v>
      </c>
      <c r="L7">
        <v>120</v>
      </c>
      <c r="M7">
        <v>10</v>
      </c>
      <c r="N7">
        <v>30</v>
      </c>
    </row>
    <row r="8" spans="1:14">
      <c r="A8">
        <v>3050004</v>
      </c>
      <c r="B8">
        <v>7775</v>
      </c>
      <c r="C8">
        <v>7299</v>
      </c>
      <c r="D8">
        <v>3620</v>
      </c>
      <c r="E8">
        <v>3320</v>
      </c>
      <c r="F8">
        <v>1635.8</v>
      </c>
      <c r="G8">
        <v>4.75</v>
      </c>
      <c r="H8">
        <v>3705</v>
      </c>
      <c r="I8">
        <v>2745</v>
      </c>
      <c r="J8">
        <v>425</v>
      </c>
      <c r="K8">
        <v>255</v>
      </c>
      <c r="L8">
        <v>210</v>
      </c>
      <c r="M8">
        <v>15</v>
      </c>
      <c r="N8">
        <v>55</v>
      </c>
    </row>
    <row r="9" spans="1:14">
      <c r="A9">
        <v>3050005</v>
      </c>
      <c r="B9">
        <v>2746</v>
      </c>
      <c r="C9">
        <v>2605</v>
      </c>
      <c r="D9">
        <v>1478</v>
      </c>
      <c r="E9">
        <v>1280</v>
      </c>
      <c r="F9">
        <v>787.8</v>
      </c>
      <c r="G9">
        <v>3.49</v>
      </c>
      <c r="H9">
        <v>1290</v>
      </c>
      <c r="I9">
        <v>860</v>
      </c>
      <c r="J9">
        <v>125</v>
      </c>
      <c r="K9">
        <v>120</v>
      </c>
      <c r="L9">
        <v>145</v>
      </c>
      <c r="M9">
        <v>15</v>
      </c>
      <c r="N9">
        <v>30</v>
      </c>
    </row>
    <row r="10" spans="1:14">
      <c r="A10">
        <v>3050006</v>
      </c>
      <c r="B10">
        <v>4201</v>
      </c>
      <c r="C10">
        <v>4552</v>
      </c>
      <c r="D10">
        <v>2850</v>
      </c>
      <c r="E10">
        <v>2318</v>
      </c>
      <c r="F10">
        <v>2580.8000000000002</v>
      </c>
      <c r="G10">
        <v>1.63</v>
      </c>
      <c r="H10">
        <v>1840</v>
      </c>
      <c r="I10">
        <v>930</v>
      </c>
      <c r="J10">
        <v>145</v>
      </c>
      <c r="K10">
        <v>155</v>
      </c>
      <c r="L10">
        <v>545</v>
      </c>
      <c r="M10">
        <v>45</v>
      </c>
      <c r="N10">
        <v>15</v>
      </c>
    </row>
    <row r="11" spans="1:14">
      <c r="A11">
        <v>3050007</v>
      </c>
      <c r="B11">
        <v>2938</v>
      </c>
      <c r="C11">
        <v>3065</v>
      </c>
      <c r="D11">
        <v>1751</v>
      </c>
      <c r="E11">
        <v>1503</v>
      </c>
      <c r="F11">
        <v>2831</v>
      </c>
      <c r="G11">
        <v>1.04</v>
      </c>
      <c r="H11">
        <v>1380</v>
      </c>
      <c r="I11">
        <v>835</v>
      </c>
      <c r="J11">
        <v>100</v>
      </c>
      <c r="K11">
        <v>110</v>
      </c>
      <c r="L11">
        <v>250</v>
      </c>
      <c r="M11">
        <v>45</v>
      </c>
      <c r="N11">
        <v>35</v>
      </c>
    </row>
    <row r="12" spans="1:14">
      <c r="A12">
        <v>3050008</v>
      </c>
      <c r="B12">
        <v>4600</v>
      </c>
      <c r="C12">
        <v>4484</v>
      </c>
      <c r="D12">
        <v>2487</v>
      </c>
      <c r="E12">
        <v>2265</v>
      </c>
      <c r="F12">
        <v>1984.9</v>
      </c>
      <c r="G12">
        <v>2.3199999999999998</v>
      </c>
      <c r="H12">
        <v>1905</v>
      </c>
      <c r="I12">
        <v>1235</v>
      </c>
      <c r="J12">
        <v>160</v>
      </c>
      <c r="K12">
        <v>175</v>
      </c>
      <c r="L12">
        <v>295</v>
      </c>
      <c r="M12">
        <v>20</v>
      </c>
      <c r="N12">
        <v>20</v>
      </c>
    </row>
    <row r="13" spans="1:14">
      <c r="A13">
        <v>3050009</v>
      </c>
      <c r="B13">
        <v>4404</v>
      </c>
      <c r="C13">
        <v>4468</v>
      </c>
      <c r="D13">
        <v>2379</v>
      </c>
      <c r="E13">
        <v>2101</v>
      </c>
      <c r="F13">
        <v>2711.2</v>
      </c>
      <c r="G13">
        <v>1.62</v>
      </c>
      <c r="H13">
        <v>2025</v>
      </c>
      <c r="I13">
        <v>1260</v>
      </c>
      <c r="J13">
        <v>215</v>
      </c>
      <c r="K13">
        <v>175</v>
      </c>
      <c r="L13">
        <v>315</v>
      </c>
      <c r="M13">
        <v>25</v>
      </c>
      <c r="N13">
        <v>35</v>
      </c>
    </row>
    <row r="14" spans="1:14">
      <c r="A14">
        <v>3050010.01</v>
      </c>
      <c r="B14">
        <v>1936</v>
      </c>
      <c r="C14">
        <v>2060</v>
      </c>
      <c r="D14">
        <v>1172</v>
      </c>
      <c r="E14">
        <v>930</v>
      </c>
      <c r="F14">
        <v>999.8</v>
      </c>
      <c r="G14">
        <v>1.94</v>
      </c>
      <c r="H14">
        <v>880</v>
      </c>
      <c r="I14">
        <v>625</v>
      </c>
      <c r="J14">
        <v>95</v>
      </c>
      <c r="K14">
        <v>35</v>
      </c>
      <c r="L14">
        <v>105</v>
      </c>
      <c r="M14">
        <v>0</v>
      </c>
      <c r="N14">
        <v>20</v>
      </c>
    </row>
    <row r="15" spans="1:14">
      <c r="A15">
        <v>3050010.02</v>
      </c>
      <c r="B15">
        <v>7523</v>
      </c>
      <c r="C15">
        <v>7369</v>
      </c>
      <c r="D15">
        <v>3961</v>
      </c>
      <c r="E15">
        <v>3516</v>
      </c>
      <c r="F15">
        <v>966.7</v>
      </c>
      <c r="G15">
        <v>7.78</v>
      </c>
      <c r="H15">
        <v>3245</v>
      </c>
      <c r="I15">
        <v>2525</v>
      </c>
      <c r="J15">
        <v>235</v>
      </c>
      <c r="K15">
        <v>200</v>
      </c>
      <c r="L15">
        <v>210</v>
      </c>
      <c r="M15">
        <v>30</v>
      </c>
      <c r="N15">
        <v>45</v>
      </c>
    </row>
    <row r="16" spans="1:14">
      <c r="A16">
        <v>3050011</v>
      </c>
      <c r="B16">
        <v>4080</v>
      </c>
      <c r="C16">
        <v>3889</v>
      </c>
      <c r="D16">
        <v>1908</v>
      </c>
      <c r="E16">
        <v>1841</v>
      </c>
      <c r="F16">
        <v>74.599999999999994</v>
      </c>
      <c r="G16">
        <v>54.69</v>
      </c>
      <c r="H16">
        <v>2065</v>
      </c>
      <c r="I16">
        <v>1825</v>
      </c>
      <c r="J16">
        <v>130</v>
      </c>
      <c r="K16">
        <v>50</v>
      </c>
      <c r="L16">
        <v>35</v>
      </c>
      <c r="M16">
        <v>0</v>
      </c>
      <c r="N16">
        <v>35</v>
      </c>
    </row>
    <row r="17" spans="1:14">
      <c r="A17">
        <v>3050012</v>
      </c>
      <c r="B17">
        <v>8095</v>
      </c>
      <c r="C17">
        <v>7420</v>
      </c>
      <c r="D17">
        <v>3587</v>
      </c>
      <c r="E17">
        <v>3413</v>
      </c>
      <c r="F17">
        <v>657</v>
      </c>
      <c r="G17">
        <v>12.32</v>
      </c>
      <c r="H17">
        <v>4105</v>
      </c>
      <c r="I17">
        <v>3390</v>
      </c>
      <c r="J17">
        <v>375</v>
      </c>
      <c r="K17">
        <v>115</v>
      </c>
      <c r="L17">
        <v>130</v>
      </c>
      <c r="M17">
        <v>30</v>
      </c>
      <c r="N17">
        <v>60</v>
      </c>
    </row>
    <row r="18" spans="1:14">
      <c r="A18">
        <v>3050013</v>
      </c>
      <c r="B18">
        <v>5952</v>
      </c>
      <c r="C18">
        <v>5729</v>
      </c>
      <c r="D18">
        <v>3207</v>
      </c>
      <c r="E18">
        <v>2915</v>
      </c>
      <c r="F18">
        <v>1160.3</v>
      </c>
      <c r="G18">
        <v>5.13</v>
      </c>
      <c r="H18">
        <v>2720</v>
      </c>
      <c r="I18">
        <v>2005</v>
      </c>
      <c r="J18">
        <v>230</v>
      </c>
      <c r="K18">
        <v>185</v>
      </c>
      <c r="L18">
        <v>280</v>
      </c>
      <c r="M18">
        <v>10</v>
      </c>
      <c r="N18">
        <v>10</v>
      </c>
    </row>
    <row r="19" spans="1:14">
      <c r="A19">
        <v>3050014.02</v>
      </c>
      <c r="B19">
        <v>6312</v>
      </c>
      <c r="C19">
        <v>5745</v>
      </c>
      <c r="D19">
        <v>2494</v>
      </c>
      <c r="E19">
        <v>2401</v>
      </c>
      <c r="F19">
        <v>383.1</v>
      </c>
      <c r="G19">
        <v>16.48</v>
      </c>
      <c r="H19">
        <v>3185</v>
      </c>
      <c r="I19">
        <v>2815</v>
      </c>
      <c r="J19">
        <v>185</v>
      </c>
      <c r="K19">
        <v>95</v>
      </c>
      <c r="L19">
        <v>40</v>
      </c>
      <c r="M19">
        <v>35</v>
      </c>
      <c r="N19">
        <v>20</v>
      </c>
    </row>
    <row r="20" spans="1:14">
      <c r="A20">
        <v>3050014.03</v>
      </c>
      <c r="B20">
        <v>4573</v>
      </c>
      <c r="C20">
        <v>4076</v>
      </c>
      <c r="D20">
        <v>1849</v>
      </c>
      <c r="E20">
        <v>1776</v>
      </c>
      <c r="F20">
        <v>226.3</v>
      </c>
      <c r="G20">
        <v>20.21</v>
      </c>
      <c r="H20">
        <v>2325</v>
      </c>
      <c r="I20">
        <v>1950</v>
      </c>
      <c r="J20">
        <v>210</v>
      </c>
      <c r="K20">
        <v>35</v>
      </c>
      <c r="L20">
        <v>65</v>
      </c>
      <c r="M20">
        <v>20</v>
      </c>
      <c r="N20">
        <v>40</v>
      </c>
    </row>
    <row r="21" spans="1:14">
      <c r="A21">
        <v>3050014.04</v>
      </c>
      <c r="B21">
        <v>8547</v>
      </c>
      <c r="C21">
        <v>7760</v>
      </c>
      <c r="D21">
        <v>3279</v>
      </c>
      <c r="E21">
        <v>3196</v>
      </c>
      <c r="F21">
        <v>698.5</v>
      </c>
      <c r="G21">
        <v>12.24</v>
      </c>
      <c r="H21">
        <v>4180</v>
      </c>
      <c r="I21">
        <v>3660</v>
      </c>
      <c r="J21">
        <v>330</v>
      </c>
      <c r="K21">
        <v>95</v>
      </c>
      <c r="L21">
        <v>45</v>
      </c>
      <c r="M21">
        <v>10</v>
      </c>
      <c r="N21">
        <v>50</v>
      </c>
    </row>
    <row r="22" spans="1:14">
      <c r="A22">
        <v>3050015.01</v>
      </c>
      <c r="B22">
        <v>40</v>
      </c>
      <c r="C22">
        <v>48</v>
      </c>
      <c r="D22">
        <v>22</v>
      </c>
      <c r="E22">
        <v>21</v>
      </c>
      <c r="F22">
        <v>72.5</v>
      </c>
      <c r="G22">
        <v>0.55000000000000004</v>
      </c>
      <c r="H22">
        <v>15</v>
      </c>
      <c r="I22">
        <v>15</v>
      </c>
      <c r="J22">
        <v>0</v>
      </c>
      <c r="K22">
        <v>0</v>
      </c>
      <c r="L22">
        <v>0</v>
      </c>
      <c r="M22">
        <v>0</v>
      </c>
      <c r="N22">
        <v>0</v>
      </c>
    </row>
    <row r="23" spans="1:14">
      <c r="A23">
        <v>3050015.02</v>
      </c>
      <c r="B23">
        <v>6303</v>
      </c>
      <c r="C23">
        <v>6475</v>
      </c>
      <c r="D23">
        <v>2569</v>
      </c>
      <c r="E23">
        <v>2366</v>
      </c>
      <c r="F23">
        <v>22.2</v>
      </c>
      <c r="G23">
        <v>283.58999999999997</v>
      </c>
      <c r="H23">
        <v>2665</v>
      </c>
      <c r="I23">
        <v>2410</v>
      </c>
      <c r="J23">
        <v>170</v>
      </c>
      <c r="K23">
        <v>10</v>
      </c>
      <c r="L23">
        <v>25</v>
      </c>
      <c r="M23">
        <v>0</v>
      </c>
      <c r="N23">
        <v>50</v>
      </c>
    </row>
    <row r="24" spans="1:14">
      <c r="A24">
        <v>3050016.01</v>
      </c>
      <c r="B24">
        <v>6661</v>
      </c>
      <c r="C24">
        <v>6424</v>
      </c>
      <c r="D24">
        <v>2794</v>
      </c>
      <c r="E24">
        <v>2675</v>
      </c>
      <c r="F24">
        <v>19.600000000000001</v>
      </c>
      <c r="G24">
        <v>340.38</v>
      </c>
      <c r="H24">
        <v>3375</v>
      </c>
      <c r="I24">
        <v>3045</v>
      </c>
      <c r="J24">
        <v>260</v>
      </c>
      <c r="K24">
        <v>15</v>
      </c>
      <c r="L24">
        <v>30</v>
      </c>
      <c r="M24">
        <v>10</v>
      </c>
      <c r="N24">
        <v>25</v>
      </c>
    </row>
    <row r="25" spans="1:14">
      <c r="A25">
        <v>3050016.02</v>
      </c>
      <c r="B25">
        <v>5434</v>
      </c>
      <c r="C25">
        <v>5205</v>
      </c>
      <c r="D25">
        <v>2216</v>
      </c>
      <c r="E25">
        <v>2131</v>
      </c>
      <c r="F25">
        <v>21.5</v>
      </c>
      <c r="G25">
        <v>252.79</v>
      </c>
      <c r="H25">
        <v>2480</v>
      </c>
      <c r="I25">
        <v>2180</v>
      </c>
      <c r="J25">
        <v>180</v>
      </c>
      <c r="K25">
        <v>15</v>
      </c>
      <c r="L25">
        <v>55</v>
      </c>
      <c r="M25">
        <v>0</v>
      </c>
      <c r="N25">
        <v>45</v>
      </c>
    </row>
    <row r="26" spans="1:14">
      <c r="A26">
        <v>3050100</v>
      </c>
      <c r="B26">
        <v>7051</v>
      </c>
      <c r="C26">
        <v>7146</v>
      </c>
      <c r="D26">
        <v>3039</v>
      </c>
      <c r="E26">
        <v>2885</v>
      </c>
      <c r="F26">
        <v>12.8</v>
      </c>
      <c r="G26">
        <v>552.91999999999996</v>
      </c>
      <c r="H26">
        <v>3220</v>
      </c>
      <c r="I26">
        <v>2900</v>
      </c>
      <c r="J26">
        <v>195</v>
      </c>
      <c r="K26">
        <v>20</v>
      </c>
      <c r="L26">
        <v>75</v>
      </c>
      <c r="M26">
        <v>10</v>
      </c>
      <c r="N26">
        <v>30</v>
      </c>
    </row>
    <row r="27" spans="1:14">
      <c r="A27">
        <v>3050101</v>
      </c>
      <c r="B27">
        <v>8999</v>
      </c>
      <c r="C27">
        <v>8301</v>
      </c>
      <c r="D27">
        <v>3763</v>
      </c>
      <c r="E27">
        <v>3641</v>
      </c>
      <c r="F27">
        <v>637.4</v>
      </c>
      <c r="G27">
        <v>14.12</v>
      </c>
      <c r="H27">
        <v>4415</v>
      </c>
      <c r="I27">
        <v>3670</v>
      </c>
      <c r="J27">
        <v>480</v>
      </c>
      <c r="K27">
        <v>55</v>
      </c>
      <c r="L27">
        <v>135</v>
      </c>
      <c r="M27">
        <v>30</v>
      </c>
      <c r="N27">
        <v>50</v>
      </c>
    </row>
    <row r="28" spans="1:14">
      <c r="A28">
        <v>3050102.01</v>
      </c>
      <c r="B28">
        <v>4720</v>
      </c>
      <c r="C28">
        <v>4918</v>
      </c>
      <c r="D28">
        <v>2223</v>
      </c>
      <c r="E28">
        <v>2137</v>
      </c>
      <c r="F28">
        <v>1137.9000000000001</v>
      </c>
      <c r="G28">
        <v>4.1500000000000004</v>
      </c>
      <c r="H28">
        <v>2210</v>
      </c>
      <c r="I28">
        <v>1755</v>
      </c>
      <c r="J28">
        <v>235</v>
      </c>
      <c r="K28">
        <v>50</v>
      </c>
      <c r="L28">
        <v>135</v>
      </c>
      <c r="M28">
        <v>0</v>
      </c>
      <c r="N28">
        <v>25</v>
      </c>
    </row>
    <row r="29" spans="1:14">
      <c r="A29">
        <v>3050102.02</v>
      </c>
      <c r="B29">
        <v>5948</v>
      </c>
      <c r="C29">
        <v>5909</v>
      </c>
      <c r="D29">
        <v>2551</v>
      </c>
      <c r="E29">
        <v>2446</v>
      </c>
      <c r="F29">
        <v>346.1</v>
      </c>
      <c r="G29">
        <v>17.190000000000001</v>
      </c>
      <c r="H29">
        <v>2920</v>
      </c>
      <c r="I29">
        <v>2425</v>
      </c>
      <c r="J29">
        <v>335</v>
      </c>
      <c r="K29">
        <v>50</v>
      </c>
      <c r="L29">
        <v>75</v>
      </c>
      <c r="M29">
        <v>10</v>
      </c>
      <c r="N29">
        <v>20</v>
      </c>
    </row>
    <row r="30" spans="1:14">
      <c r="A30">
        <v>3050110</v>
      </c>
      <c r="B30">
        <v>892</v>
      </c>
      <c r="C30">
        <v>968</v>
      </c>
      <c r="D30">
        <v>595</v>
      </c>
      <c r="E30">
        <v>418</v>
      </c>
      <c r="F30">
        <v>1.7</v>
      </c>
      <c r="G30">
        <v>519.59</v>
      </c>
      <c r="H30">
        <v>355</v>
      </c>
      <c r="I30">
        <v>300</v>
      </c>
      <c r="J30">
        <v>35</v>
      </c>
      <c r="K30">
        <v>10</v>
      </c>
      <c r="L30">
        <v>10</v>
      </c>
      <c r="M30">
        <v>0</v>
      </c>
      <c r="N30">
        <v>10</v>
      </c>
    </row>
    <row r="31" spans="1:14">
      <c r="A31">
        <v>3050120</v>
      </c>
      <c r="B31">
        <v>647</v>
      </c>
      <c r="C31">
        <v>643</v>
      </c>
      <c r="D31">
        <v>319</v>
      </c>
      <c r="E31">
        <v>287</v>
      </c>
      <c r="F31">
        <v>4.3</v>
      </c>
      <c r="G31">
        <v>149.08000000000001</v>
      </c>
      <c r="H31">
        <v>205</v>
      </c>
      <c r="I31">
        <v>170</v>
      </c>
      <c r="J31">
        <v>15</v>
      </c>
      <c r="K31">
        <v>0</v>
      </c>
      <c r="L31">
        <v>15</v>
      </c>
      <c r="M31">
        <v>0</v>
      </c>
      <c r="N31">
        <v>10</v>
      </c>
    </row>
    <row r="32" spans="1:14">
      <c r="A32">
        <v>3050200</v>
      </c>
      <c r="B32">
        <v>842</v>
      </c>
      <c r="C32">
        <v>866</v>
      </c>
      <c r="D32">
        <v>399</v>
      </c>
      <c r="E32">
        <v>339</v>
      </c>
      <c r="F32">
        <v>3.7</v>
      </c>
      <c r="G32">
        <v>228.72</v>
      </c>
      <c r="H32">
        <v>290</v>
      </c>
      <c r="I32">
        <v>265</v>
      </c>
      <c r="J32">
        <v>20</v>
      </c>
      <c r="K32">
        <v>0</v>
      </c>
      <c r="L32">
        <v>10</v>
      </c>
      <c r="M32">
        <v>0</v>
      </c>
      <c r="N32">
        <v>0</v>
      </c>
    </row>
  </sheetData>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AC3A7C-5AEC-B047-8BB9-3B53976C0DDA}">
  <dimension ref="A1:N38"/>
  <sheetViews>
    <sheetView workbookViewId="0">
      <selection activeCell="B40" sqref="B40"/>
    </sheetView>
  </sheetViews>
  <sheetFormatPr defaultColWidth="11.42578125" defaultRowHeight="15"/>
  <sheetData>
    <row r="1" spans="1:14">
      <c r="A1" t="s">
        <v>153</v>
      </c>
      <c r="B1" t="s">
        <v>154</v>
      </c>
      <c r="C1" t="s">
        <v>155</v>
      </c>
      <c r="D1" t="s">
        <v>156</v>
      </c>
      <c r="E1" t="s">
        <v>157</v>
      </c>
      <c r="F1" t="s">
        <v>158</v>
      </c>
      <c r="G1" t="s">
        <v>159</v>
      </c>
      <c r="H1" t="s">
        <v>160</v>
      </c>
      <c r="I1" t="s">
        <v>161</v>
      </c>
      <c r="J1" t="s">
        <v>162</v>
      </c>
      <c r="K1" t="s">
        <v>163</v>
      </c>
      <c r="L1" t="s">
        <v>164</v>
      </c>
      <c r="M1" t="s">
        <v>165</v>
      </c>
      <c r="N1" t="s">
        <v>166</v>
      </c>
    </row>
    <row r="2" spans="1:14">
      <c r="A2" s="64" t="s">
        <v>67</v>
      </c>
      <c r="B2" s="64">
        <v>157717</v>
      </c>
      <c r="C2" s="64">
        <v>144810</v>
      </c>
      <c r="D2" s="64">
        <v>70460</v>
      </c>
      <c r="E2" s="64">
        <v>67179</v>
      </c>
      <c r="F2" s="64">
        <v>61.5</v>
      </c>
      <c r="G2" s="64">
        <v>2562.4699999999998</v>
      </c>
      <c r="H2" s="64">
        <v>61145</v>
      </c>
      <c r="I2" s="64">
        <v>49290</v>
      </c>
      <c r="J2" s="64">
        <v>5665</v>
      </c>
      <c r="K2" s="64">
        <v>1340</v>
      </c>
      <c r="L2" s="64">
        <v>3105</v>
      </c>
      <c r="M2" s="64">
        <v>330</v>
      </c>
      <c r="N2" s="64">
        <v>1405</v>
      </c>
    </row>
    <row r="3" spans="1:14">
      <c r="A3" s="64" t="s">
        <v>230</v>
      </c>
      <c r="B3" s="64">
        <v>1297</v>
      </c>
      <c r="C3" s="64">
        <v>1213</v>
      </c>
      <c r="D3" s="64">
        <v>906</v>
      </c>
      <c r="E3" s="64">
        <v>843</v>
      </c>
      <c r="F3" s="64">
        <v>531.4</v>
      </c>
      <c r="G3" s="64">
        <v>2.44</v>
      </c>
      <c r="H3" s="64">
        <v>390</v>
      </c>
      <c r="I3" s="64">
        <v>200</v>
      </c>
      <c r="J3" s="64">
        <v>40</v>
      </c>
      <c r="K3" s="64">
        <v>60</v>
      </c>
      <c r="L3" s="64">
        <v>80</v>
      </c>
      <c r="M3" s="64">
        <v>10</v>
      </c>
      <c r="N3" s="64">
        <v>0</v>
      </c>
    </row>
    <row r="4" spans="1:14">
      <c r="A4" s="64" t="s">
        <v>231</v>
      </c>
      <c r="B4" s="64">
        <v>4761</v>
      </c>
      <c r="C4" s="64">
        <v>4493</v>
      </c>
      <c r="D4" s="64">
        <v>2360</v>
      </c>
      <c r="E4" s="64">
        <v>2264</v>
      </c>
      <c r="F4" s="64">
        <v>1418.5</v>
      </c>
      <c r="G4" s="64">
        <v>3.36</v>
      </c>
      <c r="H4" s="64">
        <v>1865</v>
      </c>
      <c r="I4" s="64">
        <v>1395</v>
      </c>
      <c r="J4" s="64">
        <v>230</v>
      </c>
      <c r="K4" s="64">
        <v>70</v>
      </c>
      <c r="L4" s="64">
        <v>130</v>
      </c>
      <c r="M4" s="64">
        <v>20</v>
      </c>
      <c r="N4" s="64">
        <v>25</v>
      </c>
    </row>
    <row r="5" spans="1:14">
      <c r="A5" s="64" t="s">
        <v>232</v>
      </c>
      <c r="B5" s="64">
        <v>2391</v>
      </c>
      <c r="C5" s="64">
        <v>2535</v>
      </c>
      <c r="D5" s="64">
        <v>1031</v>
      </c>
      <c r="E5" s="64">
        <v>998</v>
      </c>
      <c r="F5" s="64">
        <v>93.1</v>
      </c>
      <c r="G5" s="64">
        <v>25.69</v>
      </c>
      <c r="H5" s="64">
        <v>890</v>
      </c>
      <c r="I5" s="64">
        <v>740</v>
      </c>
      <c r="J5" s="64">
        <v>90</v>
      </c>
      <c r="K5" s="64">
        <v>15</v>
      </c>
      <c r="L5" s="64">
        <v>25</v>
      </c>
      <c r="M5" s="64">
        <v>10</v>
      </c>
      <c r="N5" s="64">
        <v>20</v>
      </c>
    </row>
    <row r="6" spans="1:14">
      <c r="A6" s="64" t="s">
        <v>233</v>
      </c>
      <c r="B6" s="64">
        <v>5327</v>
      </c>
      <c r="C6" s="64">
        <v>5248</v>
      </c>
      <c r="D6" s="64">
        <v>2268</v>
      </c>
      <c r="E6" s="64">
        <v>2171</v>
      </c>
      <c r="F6" s="64">
        <v>740.1</v>
      </c>
      <c r="G6" s="64">
        <v>7.2</v>
      </c>
      <c r="H6" s="64">
        <v>2185</v>
      </c>
      <c r="I6" s="64">
        <v>1785</v>
      </c>
      <c r="J6" s="64">
        <v>215</v>
      </c>
      <c r="K6" s="64">
        <v>45</v>
      </c>
      <c r="L6" s="64">
        <v>105</v>
      </c>
      <c r="M6" s="64">
        <v>15</v>
      </c>
      <c r="N6" s="64">
        <v>30</v>
      </c>
    </row>
    <row r="7" spans="1:14">
      <c r="A7" s="64" t="s">
        <v>234</v>
      </c>
      <c r="B7" s="64">
        <v>2608</v>
      </c>
      <c r="C7" s="64">
        <v>1716</v>
      </c>
      <c r="D7" s="64">
        <v>916</v>
      </c>
      <c r="E7" s="64">
        <v>899</v>
      </c>
      <c r="F7" s="64">
        <v>415.7</v>
      </c>
      <c r="G7" s="64">
        <v>6.27</v>
      </c>
      <c r="H7" s="64">
        <v>1035</v>
      </c>
      <c r="I7" s="64">
        <v>915</v>
      </c>
      <c r="J7" s="64">
        <v>90</v>
      </c>
      <c r="K7" s="64">
        <v>20</v>
      </c>
      <c r="L7" s="64">
        <v>0</v>
      </c>
      <c r="M7" s="64">
        <v>0</v>
      </c>
      <c r="N7" s="64">
        <v>0</v>
      </c>
    </row>
    <row r="8" spans="1:14">
      <c r="A8" s="64" t="s">
        <v>235</v>
      </c>
      <c r="B8" s="64">
        <v>8960</v>
      </c>
      <c r="C8" s="64">
        <v>8386</v>
      </c>
      <c r="D8" s="64">
        <v>3319</v>
      </c>
      <c r="E8" s="64">
        <v>3229</v>
      </c>
      <c r="F8" s="64">
        <v>2172.9</v>
      </c>
      <c r="G8" s="64">
        <v>4.12</v>
      </c>
      <c r="H8" s="64">
        <v>3575</v>
      </c>
      <c r="I8" s="64">
        <v>3060</v>
      </c>
      <c r="J8" s="64">
        <v>355</v>
      </c>
      <c r="K8" s="64">
        <v>45</v>
      </c>
      <c r="L8" s="64">
        <v>55</v>
      </c>
      <c r="M8" s="64">
        <v>0</v>
      </c>
      <c r="N8" s="64">
        <v>55</v>
      </c>
    </row>
    <row r="9" spans="1:14">
      <c r="A9" s="64" t="s">
        <v>236</v>
      </c>
      <c r="B9" s="64">
        <v>4021</v>
      </c>
      <c r="C9" s="64">
        <v>3224</v>
      </c>
      <c r="D9" s="64">
        <v>1683</v>
      </c>
      <c r="E9" s="64">
        <v>1628</v>
      </c>
      <c r="F9" s="64">
        <v>1292.5</v>
      </c>
      <c r="G9" s="64">
        <v>3.11</v>
      </c>
      <c r="H9" s="64">
        <v>1445</v>
      </c>
      <c r="I9" s="64">
        <v>1130</v>
      </c>
      <c r="J9" s="64">
        <v>200</v>
      </c>
      <c r="K9" s="64">
        <v>30</v>
      </c>
      <c r="L9" s="64">
        <v>35</v>
      </c>
      <c r="M9" s="64">
        <v>20</v>
      </c>
      <c r="N9" s="64">
        <v>40</v>
      </c>
    </row>
    <row r="10" spans="1:14">
      <c r="A10" s="64" t="s">
        <v>237</v>
      </c>
      <c r="B10" s="64">
        <v>4987</v>
      </c>
      <c r="C10" s="64">
        <v>4551</v>
      </c>
      <c r="D10" s="64">
        <v>2229</v>
      </c>
      <c r="E10" s="64">
        <v>2123</v>
      </c>
      <c r="F10" s="64">
        <v>3037.9</v>
      </c>
      <c r="G10" s="64">
        <v>1.64</v>
      </c>
      <c r="H10" s="64">
        <v>2105</v>
      </c>
      <c r="I10" s="64">
        <v>1495</v>
      </c>
      <c r="J10" s="64">
        <v>290</v>
      </c>
      <c r="K10" s="64">
        <v>95</v>
      </c>
      <c r="L10" s="64">
        <v>150</v>
      </c>
      <c r="M10" s="64">
        <v>25</v>
      </c>
      <c r="N10" s="64">
        <v>55</v>
      </c>
    </row>
    <row r="11" spans="1:14">
      <c r="A11" s="64" t="s">
        <v>238</v>
      </c>
      <c r="B11" s="64">
        <v>2937</v>
      </c>
      <c r="C11" s="64">
        <v>2746</v>
      </c>
      <c r="D11" s="64">
        <v>1463</v>
      </c>
      <c r="E11" s="64">
        <v>1349</v>
      </c>
      <c r="F11" s="64">
        <v>837.2</v>
      </c>
      <c r="G11" s="64">
        <v>3.51</v>
      </c>
      <c r="H11" s="64">
        <v>1100</v>
      </c>
      <c r="I11" s="64">
        <v>790</v>
      </c>
      <c r="J11" s="64">
        <v>125</v>
      </c>
      <c r="K11" s="64">
        <v>50</v>
      </c>
      <c r="L11" s="64">
        <v>115</v>
      </c>
      <c r="M11" s="64">
        <v>0</v>
      </c>
      <c r="N11" s="64">
        <v>20</v>
      </c>
    </row>
    <row r="12" spans="1:14">
      <c r="A12" s="64" t="s">
        <v>239</v>
      </c>
      <c r="B12" s="64">
        <v>4785</v>
      </c>
      <c r="C12" s="64">
        <v>4201</v>
      </c>
      <c r="D12" s="64">
        <v>2840</v>
      </c>
      <c r="E12" s="64">
        <v>2540</v>
      </c>
      <c r="F12" s="64">
        <v>3010.4</v>
      </c>
      <c r="G12" s="64">
        <v>1.59</v>
      </c>
      <c r="H12" s="64">
        <v>1790</v>
      </c>
      <c r="I12" s="64">
        <v>975</v>
      </c>
      <c r="J12" s="64">
        <v>185</v>
      </c>
      <c r="K12" s="64">
        <v>135</v>
      </c>
      <c r="L12" s="64">
        <v>385</v>
      </c>
      <c r="M12" s="64">
        <v>20</v>
      </c>
      <c r="N12" s="64">
        <v>85</v>
      </c>
    </row>
    <row r="13" spans="1:14">
      <c r="A13" s="64" t="s">
        <v>240</v>
      </c>
      <c r="B13" s="64">
        <v>3172</v>
      </c>
      <c r="C13" s="64">
        <v>2938</v>
      </c>
      <c r="D13" s="64">
        <v>1735</v>
      </c>
      <c r="E13" s="64">
        <v>1611</v>
      </c>
      <c r="F13" s="64">
        <v>3051.2</v>
      </c>
      <c r="G13" s="64">
        <v>1.04</v>
      </c>
      <c r="H13" s="64">
        <v>1185</v>
      </c>
      <c r="I13" s="64">
        <v>720</v>
      </c>
      <c r="J13" s="64">
        <v>125</v>
      </c>
      <c r="K13" s="64">
        <v>50</v>
      </c>
      <c r="L13" s="64">
        <v>250</v>
      </c>
      <c r="M13" s="64">
        <v>15</v>
      </c>
      <c r="N13" s="64">
        <v>30</v>
      </c>
    </row>
    <row r="14" spans="1:14">
      <c r="A14" s="64" t="s">
        <v>241</v>
      </c>
      <c r="B14" s="64">
        <v>4794</v>
      </c>
      <c r="C14" s="64">
        <v>4600</v>
      </c>
      <c r="D14" s="64">
        <v>2490</v>
      </c>
      <c r="E14" s="64">
        <v>2340</v>
      </c>
      <c r="F14" s="64">
        <v>2079.6</v>
      </c>
      <c r="G14" s="64">
        <v>2.31</v>
      </c>
      <c r="H14" s="64">
        <v>1745</v>
      </c>
      <c r="I14" s="64">
        <v>1085</v>
      </c>
      <c r="J14" s="64">
        <v>215</v>
      </c>
      <c r="K14" s="64">
        <v>120</v>
      </c>
      <c r="L14" s="64">
        <v>240</v>
      </c>
      <c r="M14" s="64">
        <v>15</v>
      </c>
      <c r="N14" s="64">
        <v>75</v>
      </c>
    </row>
    <row r="15" spans="1:14">
      <c r="A15" s="64" t="s">
        <v>242</v>
      </c>
      <c r="B15" s="64">
        <v>4851</v>
      </c>
      <c r="C15" s="64">
        <v>4404</v>
      </c>
      <c r="D15" s="64">
        <v>2461</v>
      </c>
      <c r="E15" s="64">
        <v>2215</v>
      </c>
      <c r="F15" s="64">
        <v>2964.3</v>
      </c>
      <c r="G15" s="64">
        <v>1.64</v>
      </c>
      <c r="H15" s="64">
        <v>1845</v>
      </c>
      <c r="I15" s="64">
        <v>1185</v>
      </c>
      <c r="J15" s="64">
        <v>250</v>
      </c>
      <c r="K15" s="64">
        <v>65</v>
      </c>
      <c r="L15" s="64">
        <v>295</v>
      </c>
      <c r="M15" s="64">
        <v>20</v>
      </c>
      <c r="N15" s="64">
        <v>20</v>
      </c>
    </row>
    <row r="16" spans="1:14">
      <c r="A16" s="64" t="s">
        <v>243</v>
      </c>
      <c r="B16" s="64">
        <v>2371</v>
      </c>
      <c r="C16" s="64">
        <v>1936</v>
      </c>
      <c r="D16" s="64">
        <v>1276</v>
      </c>
      <c r="E16" s="64">
        <v>1112</v>
      </c>
      <c r="F16" s="64">
        <v>1242.8</v>
      </c>
      <c r="G16" s="64">
        <v>1.91</v>
      </c>
      <c r="H16" s="64">
        <v>930</v>
      </c>
      <c r="I16" s="64">
        <v>625</v>
      </c>
      <c r="J16" s="64">
        <v>95</v>
      </c>
      <c r="K16" s="64">
        <v>40</v>
      </c>
      <c r="L16" s="64">
        <v>95</v>
      </c>
      <c r="M16" s="64">
        <v>20</v>
      </c>
      <c r="N16" s="64">
        <v>50</v>
      </c>
    </row>
    <row r="17" spans="1:14">
      <c r="A17" s="64" t="s">
        <v>244</v>
      </c>
      <c r="B17" s="64">
        <v>6666</v>
      </c>
      <c r="C17" s="64">
        <v>6280</v>
      </c>
      <c r="D17" s="64">
        <v>3263</v>
      </c>
      <c r="E17" s="64">
        <v>3074</v>
      </c>
      <c r="F17" s="64">
        <v>1405.6</v>
      </c>
      <c r="G17" s="64">
        <v>4.74</v>
      </c>
      <c r="H17" s="64">
        <v>2455</v>
      </c>
      <c r="I17" s="64">
        <v>1830</v>
      </c>
      <c r="J17" s="64">
        <v>305</v>
      </c>
      <c r="K17" s="64">
        <v>95</v>
      </c>
      <c r="L17" s="64">
        <v>145</v>
      </c>
      <c r="M17" s="64">
        <v>15</v>
      </c>
      <c r="N17" s="64">
        <v>75</v>
      </c>
    </row>
    <row r="18" spans="1:14">
      <c r="A18" s="64" t="s">
        <v>245</v>
      </c>
      <c r="B18" s="64">
        <v>2164</v>
      </c>
      <c r="C18" s="64">
        <v>1243</v>
      </c>
      <c r="D18" s="64">
        <v>1115</v>
      </c>
      <c r="E18" s="64">
        <v>949</v>
      </c>
      <c r="F18" s="64">
        <v>754.7</v>
      </c>
      <c r="G18" s="64">
        <v>2.87</v>
      </c>
      <c r="H18" s="64">
        <v>710</v>
      </c>
      <c r="I18" s="64">
        <v>510</v>
      </c>
      <c r="J18" s="64">
        <v>60</v>
      </c>
      <c r="K18" s="64">
        <v>50</v>
      </c>
      <c r="L18" s="64">
        <v>45</v>
      </c>
      <c r="M18" s="64">
        <v>15</v>
      </c>
      <c r="N18" s="64">
        <v>30</v>
      </c>
    </row>
    <row r="19" spans="1:14">
      <c r="A19" s="64" t="s">
        <v>246</v>
      </c>
      <c r="B19" s="64">
        <v>4423</v>
      </c>
      <c r="C19" s="64">
        <v>4080</v>
      </c>
      <c r="D19" s="64">
        <v>2011</v>
      </c>
      <c r="E19" s="64">
        <v>1973</v>
      </c>
      <c r="F19" s="64">
        <v>80.8</v>
      </c>
      <c r="G19" s="64">
        <v>54.72</v>
      </c>
      <c r="H19" s="64">
        <v>1660</v>
      </c>
      <c r="I19" s="64">
        <v>1440</v>
      </c>
      <c r="J19" s="64">
        <v>110</v>
      </c>
      <c r="K19" s="64">
        <v>15</v>
      </c>
      <c r="L19" s="64">
        <v>15</v>
      </c>
      <c r="M19" s="64">
        <v>0</v>
      </c>
      <c r="N19" s="64">
        <v>75</v>
      </c>
    </row>
    <row r="20" spans="1:14">
      <c r="A20" s="64" t="s">
        <v>247</v>
      </c>
      <c r="B20" s="64">
        <v>4754</v>
      </c>
      <c r="C20" s="64">
        <v>4480</v>
      </c>
      <c r="D20" s="64">
        <v>2317</v>
      </c>
      <c r="E20" s="64">
        <v>2206</v>
      </c>
      <c r="F20" s="64">
        <v>1286.9000000000001</v>
      </c>
      <c r="G20" s="64">
        <v>3.69</v>
      </c>
      <c r="H20" s="64">
        <v>1835</v>
      </c>
      <c r="I20" s="64">
        <v>1390</v>
      </c>
      <c r="J20" s="64">
        <v>235</v>
      </c>
      <c r="K20" s="64">
        <v>55</v>
      </c>
      <c r="L20" s="64">
        <v>105</v>
      </c>
      <c r="M20" s="64">
        <v>0</v>
      </c>
      <c r="N20" s="64">
        <v>35</v>
      </c>
    </row>
    <row r="21" spans="1:14">
      <c r="A21" s="64" t="s">
        <v>248</v>
      </c>
      <c r="B21" s="64">
        <v>4201</v>
      </c>
      <c r="C21" s="64">
        <v>3615</v>
      </c>
      <c r="D21" s="64">
        <v>1635</v>
      </c>
      <c r="E21" s="64">
        <v>1594</v>
      </c>
      <c r="F21" s="64">
        <v>475.6</v>
      </c>
      <c r="G21" s="64">
        <v>8.83</v>
      </c>
      <c r="H21" s="64">
        <v>1735</v>
      </c>
      <c r="I21" s="64">
        <v>1480</v>
      </c>
      <c r="J21" s="64">
        <v>170</v>
      </c>
      <c r="K21" s="64">
        <v>25</v>
      </c>
      <c r="L21" s="64">
        <v>30</v>
      </c>
      <c r="M21" s="64">
        <v>0</v>
      </c>
      <c r="N21" s="64">
        <v>35</v>
      </c>
    </row>
    <row r="22" spans="1:14">
      <c r="A22" s="64" t="s">
        <v>249</v>
      </c>
      <c r="B22" s="64">
        <v>6810</v>
      </c>
      <c r="C22" s="64">
        <v>5952</v>
      </c>
      <c r="D22" s="64">
        <v>3582</v>
      </c>
      <c r="E22" s="64">
        <v>3374</v>
      </c>
      <c r="F22" s="64">
        <v>1339.2</v>
      </c>
      <c r="G22" s="64">
        <v>5.09</v>
      </c>
      <c r="H22" s="64">
        <v>2550</v>
      </c>
      <c r="I22" s="64">
        <v>2000</v>
      </c>
      <c r="J22" s="64">
        <v>235</v>
      </c>
      <c r="K22" s="64">
        <v>85</v>
      </c>
      <c r="L22" s="64">
        <v>145</v>
      </c>
      <c r="M22" s="64">
        <v>15</v>
      </c>
      <c r="N22" s="64">
        <v>65</v>
      </c>
    </row>
    <row r="23" spans="1:14">
      <c r="A23" s="64" t="s">
        <v>250</v>
      </c>
      <c r="B23" s="64">
        <v>6965</v>
      </c>
      <c r="C23" s="64">
        <v>6312</v>
      </c>
      <c r="D23" s="64">
        <v>2741</v>
      </c>
      <c r="E23" s="64">
        <v>2671</v>
      </c>
      <c r="F23" s="64">
        <v>419.5</v>
      </c>
      <c r="G23" s="64">
        <v>16.600000000000001</v>
      </c>
      <c r="H23" s="64">
        <v>2775</v>
      </c>
      <c r="I23" s="64">
        <v>2495</v>
      </c>
      <c r="J23" s="64">
        <v>180</v>
      </c>
      <c r="K23" s="64">
        <v>30</v>
      </c>
      <c r="L23" s="64">
        <v>25</v>
      </c>
      <c r="M23" s="64">
        <v>0</v>
      </c>
      <c r="N23" s="64">
        <v>35</v>
      </c>
    </row>
    <row r="24" spans="1:14">
      <c r="A24" s="64" t="s">
        <v>251</v>
      </c>
      <c r="B24" s="64">
        <v>5014</v>
      </c>
      <c r="C24" s="64">
        <v>4573</v>
      </c>
      <c r="D24" s="64">
        <v>1987</v>
      </c>
      <c r="E24" s="64">
        <v>1920</v>
      </c>
      <c r="F24" s="64">
        <v>116.3</v>
      </c>
      <c r="G24" s="64">
        <v>43.12</v>
      </c>
      <c r="H24" s="64">
        <v>2080</v>
      </c>
      <c r="I24" s="64">
        <v>1845</v>
      </c>
      <c r="J24" s="64">
        <v>160</v>
      </c>
      <c r="K24" s="64">
        <v>0</v>
      </c>
      <c r="L24" s="64">
        <v>25</v>
      </c>
      <c r="M24" s="64">
        <v>0</v>
      </c>
      <c r="N24" s="64">
        <v>40</v>
      </c>
    </row>
    <row r="25" spans="1:14">
      <c r="A25" s="64" t="s">
        <v>252</v>
      </c>
      <c r="B25" s="64">
        <v>5118</v>
      </c>
      <c r="C25" s="64">
        <v>4319</v>
      </c>
      <c r="D25" s="64">
        <v>2114</v>
      </c>
      <c r="E25" s="64">
        <v>2053</v>
      </c>
      <c r="F25" s="64">
        <v>535.79999999999995</v>
      </c>
      <c r="G25" s="64">
        <v>9.5500000000000007</v>
      </c>
      <c r="H25" s="64">
        <v>1955</v>
      </c>
      <c r="I25" s="64">
        <v>1720</v>
      </c>
      <c r="J25" s="64">
        <v>120</v>
      </c>
      <c r="K25" s="64">
        <v>20</v>
      </c>
      <c r="L25" s="64">
        <v>40</v>
      </c>
      <c r="M25" s="64">
        <v>0</v>
      </c>
      <c r="N25" s="64">
        <v>45</v>
      </c>
    </row>
    <row r="26" spans="1:14">
      <c r="A26" s="64" t="s">
        <v>253</v>
      </c>
      <c r="B26" s="64">
        <v>3368</v>
      </c>
      <c r="C26" s="64">
        <v>3388</v>
      </c>
      <c r="D26" s="64">
        <v>1265</v>
      </c>
      <c r="E26" s="64">
        <v>1251</v>
      </c>
      <c r="F26" s="64">
        <v>1522</v>
      </c>
      <c r="G26" s="64">
        <v>2.21</v>
      </c>
      <c r="H26" s="64">
        <v>1340</v>
      </c>
      <c r="I26" s="64">
        <v>1195</v>
      </c>
      <c r="J26" s="64">
        <v>75</v>
      </c>
      <c r="K26" s="64">
        <v>15</v>
      </c>
      <c r="L26" s="64">
        <v>10</v>
      </c>
      <c r="M26" s="64">
        <v>15</v>
      </c>
      <c r="N26" s="64">
        <v>25</v>
      </c>
    </row>
    <row r="27" spans="1:14">
      <c r="A27" s="64" t="s">
        <v>254</v>
      </c>
      <c r="B27" s="64">
        <v>839</v>
      </c>
      <c r="C27" s="64">
        <v>840</v>
      </c>
      <c r="D27" s="64">
        <v>304</v>
      </c>
      <c r="E27" s="64">
        <v>301</v>
      </c>
      <c r="F27" s="64">
        <v>1876.1</v>
      </c>
      <c r="G27" s="64">
        <v>0.45</v>
      </c>
      <c r="H27" s="64">
        <v>360</v>
      </c>
      <c r="I27" s="64">
        <v>335</v>
      </c>
      <c r="J27" s="64">
        <v>20</v>
      </c>
      <c r="K27" s="64">
        <v>0</v>
      </c>
      <c r="L27" s="64">
        <v>0</v>
      </c>
      <c r="M27" s="64">
        <v>0</v>
      </c>
      <c r="N27" s="64">
        <v>0</v>
      </c>
    </row>
    <row r="28" spans="1:14">
      <c r="A28" s="64" t="s">
        <v>255</v>
      </c>
      <c r="B28" s="64">
        <v>36</v>
      </c>
      <c r="C28" s="64">
        <v>40</v>
      </c>
      <c r="D28" s="64">
        <v>22</v>
      </c>
      <c r="E28" s="64">
        <v>21</v>
      </c>
      <c r="F28" s="64">
        <v>65.2</v>
      </c>
      <c r="G28" s="64">
        <v>0.55000000000000004</v>
      </c>
      <c r="H28" s="64" t="s">
        <v>256</v>
      </c>
      <c r="I28" s="64" t="s">
        <v>256</v>
      </c>
      <c r="J28" s="64" t="s">
        <v>256</v>
      </c>
      <c r="K28" s="64" t="s">
        <v>256</v>
      </c>
      <c r="L28" s="64" t="s">
        <v>256</v>
      </c>
      <c r="M28" s="64" t="s">
        <v>256</v>
      </c>
      <c r="N28" s="64" t="s">
        <v>256</v>
      </c>
    </row>
    <row r="29" spans="1:14">
      <c r="A29" s="64" t="s">
        <v>257</v>
      </c>
      <c r="B29" s="64">
        <v>6373</v>
      </c>
      <c r="C29" s="64">
        <v>6303</v>
      </c>
      <c r="D29" s="64">
        <v>2575</v>
      </c>
      <c r="E29" s="64">
        <v>2484</v>
      </c>
      <c r="F29" s="64">
        <v>22.6</v>
      </c>
      <c r="G29" s="64">
        <v>282.48</v>
      </c>
      <c r="H29" s="64">
        <v>2435</v>
      </c>
      <c r="I29" s="64">
        <v>2185</v>
      </c>
      <c r="J29" s="64">
        <v>150</v>
      </c>
      <c r="K29" s="64">
        <v>0</v>
      </c>
      <c r="L29" s="64">
        <v>35</v>
      </c>
      <c r="M29" s="64">
        <v>0</v>
      </c>
      <c r="N29" s="64">
        <v>55</v>
      </c>
    </row>
    <row r="30" spans="1:14">
      <c r="A30" s="64" t="s">
        <v>258</v>
      </c>
      <c r="B30" s="64">
        <v>7286</v>
      </c>
      <c r="C30" s="64">
        <v>6661</v>
      </c>
      <c r="D30" s="64">
        <v>2970</v>
      </c>
      <c r="E30" s="64">
        <v>2896</v>
      </c>
      <c r="F30" s="64">
        <v>22.4</v>
      </c>
      <c r="G30" s="64">
        <v>325.05</v>
      </c>
      <c r="H30" s="64">
        <v>3130</v>
      </c>
      <c r="I30" s="64">
        <v>2820</v>
      </c>
      <c r="J30" s="64">
        <v>230</v>
      </c>
      <c r="K30" s="64">
        <v>0</v>
      </c>
      <c r="L30" s="64">
        <v>20</v>
      </c>
      <c r="M30" s="64">
        <v>0</v>
      </c>
      <c r="N30" s="64">
        <v>60</v>
      </c>
    </row>
    <row r="31" spans="1:14">
      <c r="A31" s="64" t="s">
        <v>259</v>
      </c>
      <c r="B31" s="64">
        <v>5805</v>
      </c>
      <c r="C31" s="64">
        <v>5434</v>
      </c>
      <c r="D31" s="64">
        <v>2317</v>
      </c>
      <c r="E31" s="64">
        <v>2266</v>
      </c>
      <c r="F31" s="64">
        <v>23</v>
      </c>
      <c r="G31" s="64">
        <v>252.67</v>
      </c>
      <c r="H31" s="64">
        <v>2310</v>
      </c>
      <c r="I31" s="64">
        <v>2035</v>
      </c>
      <c r="J31" s="64">
        <v>140</v>
      </c>
      <c r="K31" s="64">
        <v>10</v>
      </c>
      <c r="L31" s="64">
        <v>80</v>
      </c>
      <c r="M31" s="64">
        <v>15</v>
      </c>
      <c r="N31" s="64">
        <v>35</v>
      </c>
    </row>
    <row r="32" spans="1:14">
      <c r="A32" s="64" t="s">
        <v>260</v>
      </c>
      <c r="B32" s="64">
        <v>7511</v>
      </c>
      <c r="C32" s="64">
        <v>7051</v>
      </c>
      <c r="D32" s="64">
        <v>3165</v>
      </c>
      <c r="E32" s="64">
        <v>3039</v>
      </c>
      <c r="F32" s="64">
        <v>13.6</v>
      </c>
      <c r="G32" s="64">
        <v>552.83000000000004</v>
      </c>
      <c r="H32" s="64">
        <v>2810</v>
      </c>
      <c r="I32" s="64">
        <v>2510</v>
      </c>
      <c r="J32" s="64">
        <v>170</v>
      </c>
      <c r="K32" s="64">
        <v>0</v>
      </c>
      <c r="L32" s="64">
        <v>55</v>
      </c>
      <c r="M32" s="64">
        <v>0</v>
      </c>
      <c r="N32" s="64">
        <v>65</v>
      </c>
    </row>
    <row r="33" spans="1:14">
      <c r="A33" s="64" t="s">
        <v>261</v>
      </c>
      <c r="B33" s="64">
        <v>9479</v>
      </c>
      <c r="C33" s="64">
        <v>8999</v>
      </c>
      <c r="D33" s="64">
        <v>3955</v>
      </c>
      <c r="E33" s="64">
        <v>3891</v>
      </c>
      <c r="F33" s="64">
        <v>743.5</v>
      </c>
      <c r="G33" s="64">
        <v>12.75</v>
      </c>
      <c r="H33" s="64">
        <v>3675</v>
      </c>
      <c r="I33" s="64">
        <v>3060</v>
      </c>
      <c r="J33" s="64">
        <v>325</v>
      </c>
      <c r="K33" s="64">
        <v>15</v>
      </c>
      <c r="L33" s="64">
        <v>180</v>
      </c>
      <c r="M33" s="64">
        <v>10</v>
      </c>
      <c r="N33" s="64">
        <v>80</v>
      </c>
    </row>
    <row r="34" spans="1:14">
      <c r="A34" s="64" t="s">
        <v>262</v>
      </c>
      <c r="B34" s="64">
        <v>5223</v>
      </c>
      <c r="C34" s="64">
        <v>4720</v>
      </c>
      <c r="D34" s="64">
        <v>2466</v>
      </c>
      <c r="E34" s="64">
        <v>2425</v>
      </c>
      <c r="F34" s="64">
        <v>1271</v>
      </c>
      <c r="G34" s="64">
        <v>4.1100000000000003</v>
      </c>
      <c r="H34" s="64">
        <v>2175</v>
      </c>
      <c r="I34" s="64">
        <v>1770</v>
      </c>
      <c r="J34" s="64">
        <v>225</v>
      </c>
      <c r="K34" s="64">
        <v>25</v>
      </c>
      <c r="L34" s="64">
        <v>95</v>
      </c>
      <c r="M34" s="64">
        <v>10</v>
      </c>
      <c r="N34" s="64">
        <v>50</v>
      </c>
    </row>
    <row r="35" spans="1:14">
      <c r="A35" s="64" t="s">
        <v>263</v>
      </c>
      <c r="B35" s="64">
        <v>5882</v>
      </c>
      <c r="C35" s="64">
        <v>5948</v>
      </c>
      <c r="D35" s="64">
        <v>2376</v>
      </c>
      <c r="E35" s="64">
        <v>2335</v>
      </c>
      <c r="F35" s="64">
        <v>341.2</v>
      </c>
      <c r="G35" s="64">
        <v>17.239999999999998</v>
      </c>
      <c r="H35" s="64">
        <v>2255</v>
      </c>
      <c r="I35" s="64">
        <v>1875</v>
      </c>
      <c r="J35" s="64">
        <v>220</v>
      </c>
      <c r="K35" s="64">
        <v>35</v>
      </c>
      <c r="L35" s="64">
        <v>60</v>
      </c>
      <c r="M35" s="64">
        <v>10</v>
      </c>
      <c r="N35" s="64">
        <v>60</v>
      </c>
    </row>
    <row r="36" spans="1:14">
      <c r="A36" s="64" t="s">
        <v>264</v>
      </c>
      <c r="B36" s="64">
        <v>1064</v>
      </c>
      <c r="C36" s="64">
        <v>892</v>
      </c>
      <c r="D36" s="64">
        <v>610</v>
      </c>
      <c r="E36" s="64">
        <v>485</v>
      </c>
      <c r="F36" s="64">
        <v>2</v>
      </c>
      <c r="G36" s="64">
        <v>519.54</v>
      </c>
      <c r="H36" s="64">
        <v>300</v>
      </c>
      <c r="I36" s="64">
        <v>260</v>
      </c>
      <c r="J36" s="64">
        <v>35</v>
      </c>
      <c r="K36" s="64">
        <v>0</v>
      </c>
      <c r="L36" s="64">
        <v>0</v>
      </c>
      <c r="M36" s="64">
        <v>0</v>
      </c>
      <c r="N36" s="64">
        <v>10</v>
      </c>
    </row>
    <row r="37" spans="1:14">
      <c r="A37" s="64" t="s">
        <v>265</v>
      </c>
      <c r="B37" s="64">
        <v>597</v>
      </c>
      <c r="C37" s="64">
        <v>647</v>
      </c>
      <c r="D37" s="64">
        <v>310</v>
      </c>
      <c r="E37" s="64">
        <v>280</v>
      </c>
      <c r="F37" s="64">
        <v>4</v>
      </c>
      <c r="G37" s="64">
        <v>149.13999999999999</v>
      </c>
      <c r="H37" s="64">
        <v>210</v>
      </c>
      <c r="I37" s="64">
        <v>160</v>
      </c>
      <c r="J37" s="64">
        <v>0</v>
      </c>
      <c r="K37" s="64">
        <v>10</v>
      </c>
      <c r="L37" s="64">
        <v>25</v>
      </c>
      <c r="M37" s="64">
        <v>0</v>
      </c>
      <c r="N37" s="64">
        <v>15</v>
      </c>
    </row>
    <row r="38" spans="1:14">
      <c r="A38" s="64" t="s">
        <v>266</v>
      </c>
      <c r="B38" s="64">
        <v>877</v>
      </c>
      <c r="C38" s="64">
        <v>842</v>
      </c>
      <c r="D38" s="64">
        <v>383</v>
      </c>
      <c r="E38" s="64">
        <v>369</v>
      </c>
      <c r="F38" s="64">
        <v>3.8</v>
      </c>
      <c r="G38" s="64">
        <v>228.41</v>
      </c>
      <c r="H38" s="64">
        <v>290</v>
      </c>
      <c r="I38" s="64">
        <v>260</v>
      </c>
      <c r="J38" s="64">
        <v>10</v>
      </c>
      <c r="K38" s="64">
        <v>0</v>
      </c>
      <c r="L38" s="64">
        <v>10</v>
      </c>
      <c r="M38" s="64">
        <v>0</v>
      </c>
      <c r="N38" s="64">
        <v>15</v>
      </c>
    </row>
  </sheetData>
  <pageMargins left="0.7" right="0.7" top="0.75" bottom="0.75" header="0.3" footer="0.3"/>
  <pageSetup orientation="portrait" horizontalDpi="0" verticalDpi="0"/>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D59AA-6550-BC40-99AF-4BC64E4C4ABB}">
  <dimension ref="A1:D46"/>
  <sheetViews>
    <sheetView workbookViewId="0">
      <selection activeCell="A19" sqref="A19"/>
    </sheetView>
  </sheetViews>
  <sheetFormatPr defaultColWidth="11.42578125" defaultRowHeight="15"/>
  <sheetData>
    <row r="1" spans="1:4">
      <c r="A1" s="194" t="s">
        <v>181</v>
      </c>
      <c r="B1" t="s">
        <v>182</v>
      </c>
      <c r="C1" t="s">
        <v>183</v>
      </c>
      <c r="D1" t="s">
        <v>184</v>
      </c>
    </row>
    <row r="2" spans="1:4">
      <c r="A2" s="2">
        <v>3050001</v>
      </c>
      <c r="B2">
        <v>-1</v>
      </c>
      <c r="C2">
        <v>0</v>
      </c>
      <c r="D2">
        <v>0</v>
      </c>
    </row>
    <row r="3" spans="1:4">
      <c r="A3" s="2">
        <v>3050001</v>
      </c>
      <c r="B3">
        <v>3050001</v>
      </c>
      <c r="C3">
        <v>1</v>
      </c>
      <c r="D3">
        <v>1</v>
      </c>
    </row>
    <row r="4" spans="1:4">
      <c r="A4" s="2">
        <v>3050002</v>
      </c>
      <c r="B4">
        <v>3050002</v>
      </c>
      <c r="C4">
        <v>1</v>
      </c>
      <c r="D4">
        <v>1</v>
      </c>
    </row>
    <row r="5" spans="1:4">
      <c r="A5" s="2">
        <v>3050003.01</v>
      </c>
      <c r="B5">
        <v>-1</v>
      </c>
      <c r="C5">
        <v>0</v>
      </c>
      <c r="D5">
        <v>0</v>
      </c>
    </row>
    <row r="6" spans="1:4">
      <c r="A6" s="2">
        <v>3050003.01</v>
      </c>
      <c r="B6">
        <v>3050003.01</v>
      </c>
      <c r="C6">
        <v>1</v>
      </c>
      <c r="D6">
        <v>1</v>
      </c>
    </row>
    <row r="7" spans="1:4">
      <c r="A7" s="2">
        <v>3050003.03</v>
      </c>
      <c r="B7">
        <v>3050003.05</v>
      </c>
      <c r="C7">
        <v>0.16987229000000001</v>
      </c>
      <c r="D7">
        <v>0.16596097000000001</v>
      </c>
    </row>
    <row r="8" spans="1:4">
      <c r="A8" s="2">
        <v>3050003.03</v>
      </c>
      <c r="B8">
        <v>3050003.06</v>
      </c>
      <c r="C8">
        <v>0.83012770999999996</v>
      </c>
      <c r="D8">
        <v>0.83403903000000001</v>
      </c>
    </row>
    <row r="9" spans="1:4">
      <c r="A9" s="2">
        <v>3050003.04</v>
      </c>
      <c r="B9">
        <v>3050003.04</v>
      </c>
      <c r="C9">
        <v>1</v>
      </c>
      <c r="D9">
        <v>1</v>
      </c>
    </row>
    <row r="10" spans="1:4">
      <c r="A10" s="2">
        <v>3050004</v>
      </c>
      <c r="B10">
        <v>3050004.01</v>
      </c>
      <c r="C10">
        <v>0.41468654999999999</v>
      </c>
      <c r="D10">
        <v>0.38869563000000001</v>
      </c>
    </row>
    <row r="11" spans="1:4">
      <c r="A11" s="2">
        <v>3050004</v>
      </c>
      <c r="B11">
        <v>3050004.02</v>
      </c>
      <c r="C11">
        <v>0.58531345000000001</v>
      </c>
      <c r="D11">
        <v>0.61130437000000004</v>
      </c>
    </row>
    <row r="12" spans="1:4">
      <c r="A12" s="2">
        <v>3050005</v>
      </c>
      <c r="B12">
        <v>3050005</v>
      </c>
      <c r="C12">
        <v>1</v>
      </c>
      <c r="D12">
        <v>1</v>
      </c>
    </row>
    <row r="13" spans="1:4">
      <c r="A13" s="2">
        <v>3050006</v>
      </c>
      <c r="B13">
        <v>3050006</v>
      </c>
      <c r="C13">
        <v>1</v>
      </c>
      <c r="D13">
        <v>1</v>
      </c>
    </row>
    <row r="14" spans="1:4">
      <c r="A14" s="2">
        <v>3050007</v>
      </c>
      <c r="B14">
        <v>3050007</v>
      </c>
      <c r="C14">
        <v>1</v>
      </c>
      <c r="D14">
        <v>1</v>
      </c>
    </row>
    <row r="15" spans="1:4">
      <c r="A15" s="2">
        <v>3050008</v>
      </c>
      <c r="B15">
        <v>3050008</v>
      </c>
      <c r="C15">
        <v>1</v>
      </c>
      <c r="D15">
        <v>1</v>
      </c>
    </row>
    <row r="16" spans="1:4">
      <c r="A16" s="2">
        <v>3050009</v>
      </c>
      <c r="B16">
        <v>3050009</v>
      </c>
      <c r="C16">
        <v>1</v>
      </c>
      <c r="D16">
        <v>1</v>
      </c>
    </row>
    <row r="17" spans="1:4">
      <c r="A17" s="2">
        <v>3050010.01</v>
      </c>
      <c r="B17">
        <v>3050010.01</v>
      </c>
      <c r="C17">
        <v>1</v>
      </c>
      <c r="D17">
        <v>1</v>
      </c>
    </row>
    <row r="18" spans="1:4">
      <c r="A18" s="2">
        <v>3050010.02</v>
      </c>
      <c r="B18">
        <v>3050010.03</v>
      </c>
      <c r="C18">
        <v>0.83375957999999994</v>
      </c>
      <c r="D18">
        <v>0.81280445000000001</v>
      </c>
    </row>
    <row r="19" spans="1:4">
      <c r="A19" s="2">
        <v>3050010.02</v>
      </c>
      <c r="B19">
        <v>3050010.04</v>
      </c>
      <c r="C19">
        <v>0.16624042</v>
      </c>
      <c r="D19">
        <v>0.18719554999999999</v>
      </c>
    </row>
    <row r="20" spans="1:4">
      <c r="A20" s="2">
        <v>3050011</v>
      </c>
      <c r="B20">
        <v>3050011</v>
      </c>
      <c r="C20">
        <v>1</v>
      </c>
      <c r="D20">
        <v>1</v>
      </c>
    </row>
    <row r="21" spans="1:4">
      <c r="A21" s="2">
        <v>3050012</v>
      </c>
      <c r="B21">
        <v>3050012.01</v>
      </c>
      <c r="C21">
        <v>0.55342400999999997</v>
      </c>
      <c r="D21">
        <v>0.60718923000000002</v>
      </c>
    </row>
    <row r="22" spans="1:4">
      <c r="A22" s="2">
        <v>3050012</v>
      </c>
      <c r="B22">
        <v>3050012.02</v>
      </c>
      <c r="C22">
        <v>0.44657598999999998</v>
      </c>
      <c r="D22">
        <v>0.39281076999999998</v>
      </c>
    </row>
    <row r="23" spans="1:4">
      <c r="A23" s="2">
        <v>3050013</v>
      </c>
      <c r="B23">
        <v>3050013</v>
      </c>
      <c r="C23">
        <v>1</v>
      </c>
      <c r="D23">
        <v>1</v>
      </c>
    </row>
    <row r="24" spans="1:4">
      <c r="A24" s="2">
        <v>3050014.02</v>
      </c>
      <c r="B24">
        <v>-1</v>
      </c>
      <c r="C24">
        <v>0</v>
      </c>
      <c r="D24">
        <v>0</v>
      </c>
    </row>
    <row r="25" spans="1:4">
      <c r="A25" s="2">
        <v>3050014.02</v>
      </c>
      <c r="B25">
        <v>3050014.02</v>
      </c>
      <c r="C25">
        <v>1</v>
      </c>
      <c r="D25">
        <v>1</v>
      </c>
    </row>
    <row r="26" spans="1:4">
      <c r="A26" s="2">
        <v>3050014.03</v>
      </c>
      <c r="B26">
        <v>3050014.03</v>
      </c>
      <c r="C26">
        <v>1</v>
      </c>
      <c r="D26">
        <v>1</v>
      </c>
    </row>
    <row r="27" spans="1:4">
      <c r="A27" s="2">
        <v>3050014.04</v>
      </c>
      <c r="B27">
        <v>3050014.05</v>
      </c>
      <c r="C27">
        <v>0.50532938000000005</v>
      </c>
      <c r="D27">
        <v>0.53218147000000005</v>
      </c>
    </row>
    <row r="28" spans="1:4">
      <c r="A28" s="2">
        <v>3050014.04</v>
      </c>
      <c r="B28">
        <v>3050014.06</v>
      </c>
      <c r="C28">
        <v>0.39638700999999998</v>
      </c>
      <c r="D28">
        <v>0.37571469000000002</v>
      </c>
    </row>
    <row r="29" spans="1:4">
      <c r="A29" s="2">
        <v>3050014.04</v>
      </c>
      <c r="B29">
        <v>3050014.07</v>
      </c>
      <c r="C29">
        <v>9.8283609999999993E-2</v>
      </c>
      <c r="D29">
        <v>9.2103840000000006E-2</v>
      </c>
    </row>
    <row r="30" spans="1:4">
      <c r="A30" s="2">
        <v>3050015.01</v>
      </c>
      <c r="B30">
        <v>3050015.01</v>
      </c>
      <c r="C30">
        <v>1</v>
      </c>
      <c r="D30">
        <v>1</v>
      </c>
    </row>
    <row r="31" spans="1:4">
      <c r="A31" s="2">
        <v>3050015.02</v>
      </c>
      <c r="B31">
        <v>-1</v>
      </c>
      <c r="C31">
        <v>0</v>
      </c>
      <c r="D31">
        <v>0</v>
      </c>
    </row>
    <row r="32" spans="1:4">
      <c r="A32" s="2">
        <v>3050015.02</v>
      </c>
      <c r="B32">
        <v>3050015.02</v>
      </c>
      <c r="C32">
        <v>1</v>
      </c>
      <c r="D32">
        <v>1</v>
      </c>
    </row>
    <row r="33" spans="1:4">
      <c r="A33" s="2">
        <v>3050016.01</v>
      </c>
      <c r="B33">
        <v>3050016.01</v>
      </c>
      <c r="C33">
        <v>1</v>
      </c>
      <c r="D33">
        <v>1</v>
      </c>
    </row>
    <row r="34" spans="1:4">
      <c r="A34" s="2">
        <v>3050016.02</v>
      </c>
      <c r="B34">
        <v>-1</v>
      </c>
      <c r="C34">
        <v>0</v>
      </c>
      <c r="D34">
        <v>0</v>
      </c>
    </row>
    <row r="35" spans="1:4">
      <c r="A35" s="2">
        <v>3050016.02</v>
      </c>
      <c r="B35">
        <v>3050016.02</v>
      </c>
      <c r="C35">
        <v>1</v>
      </c>
      <c r="D35">
        <v>1</v>
      </c>
    </row>
    <row r="36" spans="1:4">
      <c r="A36" s="2">
        <v>3050100</v>
      </c>
      <c r="B36">
        <v>-1</v>
      </c>
      <c r="C36">
        <v>0</v>
      </c>
      <c r="D36">
        <v>0</v>
      </c>
    </row>
    <row r="37" spans="1:4">
      <c r="A37" s="2">
        <v>3050100</v>
      </c>
      <c r="B37">
        <v>3050100</v>
      </c>
      <c r="C37">
        <v>1</v>
      </c>
      <c r="D37">
        <v>1</v>
      </c>
    </row>
    <row r="38" spans="1:4">
      <c r="A38" s="2">
        <v>3050101</v>
      </c>
      <c r="B38">
        <v>-1</v>
      </c>
      <c r="C38">
        <v>0</v>
      </c>
      <c r="D38">
        <v>0</v>
      </c>
    </row>
    <row r="39" spans="1:4">
      <c r="A39" s="2">
        <v>3050101</v>
      </c>
      <c r="B39">
        <v>3050101</v>
      </c>
      <c r="C39">
        <v>1</v>
      </c>
      <c r="D39">
        <v>1</v>
      </c>
    </row>
    <row r="40" spans="1:4">
      <c r="A40" s="2">
        <v>3050102.01</v>
      </c>
      <c r="B40">
        <v>3050102.01</v>
      </c>
      <c r="C40">
        <v>1</v>
      </c>
      <c r="D40">
        <v>1</v>
      </c>
    </row>
    <row r="41" spans="1:4">
      <c r="A41" s="2">
        <v>3050102.02</v>
      </c>
      <c r="B41">
        <v>-1</v>
      </c>
      <c r="C41">
        <v>0</v>
      </c>
      <c r="D41">
        <v>0</v>
      </c>
    </row>
    <row r="42" spans="1:4">
      <c r="A42" s="2">
        <v>3050102.02</v>
      </c>
      <c r="B42">
        <v>3050102.02</v>
      </c>
      <c r="C42">
        <v>1</v>
      </c>
      <c r="D42">
        <v>1</v>
      </c>
    </row>
    <row r="43" spans="1:4">
      <c r="A43" s="2">
        <v>3050110</v>
      </c>
      <c r="B43">
        <v>3050110</v>
      </c>
      <c r="C43">
        <v>1</v>
      </c>
      <c r="D43">
        <v>1</v>
      </c>
    </row>
    <row r="44" spans="1:4">
      <c r="A44" s="2">
        <v>3050120</v>
      </c>
      <c r="B44">
        <v>-1</v>
      </c>
      <c r="C44">
        <v>0</v>
      </c>
      <c r="D44">
        <v>0</v>
      </c>
    </row>
    <row r="45" spans="1:4">
      <c r="A45" s="2">
        <v>3050120</v>
      </c>
      <c r="B45">
        <v>3050120</v>
      </c>
      <c r="C45">
        <v>1</v>
      </c>
      <c r="D45">
        <v>1</v>
      </c>
    </row>
    <row r="46" spans="1:4">
      <c r="A46" s="2">
        <v>3050200</v>
      </c>
      <c r="B46">
        <v>3050200</v>
      </c>
      <c r="C46">
        <v>1</v>
      </c>
      <c r="D46">
        <v>1</v>
      </c>
    </row>
  </sheetData>
  <pageMargins left="0.7" right="0.7" top="0.75" bottom="0.75" header="0.3" footer="0.3"/>
  <pageSetup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DA0B0-9F84-9944-A42E-F7BEB27F1C8D}">
  <dimension ref="A1:CG44"/>
  <sheetViews>
    <sheetView tabSelected="1" zoomScale="93" zoomScaleNormal="100" workbookViewId="0">
      <selection activeCell="F10" sqref="F10"/>
    </sheetView>
  </sheetViews>
  <sheetFormatPr defaultColWidth="11.42578125" defaultRowHeight="15"/>
  <cols>
    <col min="1" max="1" width="23.85546875" customWidth="1"/>
    <col min="2" max="78" width="11.42578125" customWidth="1"/>
    <col min="79" max="79" width="32.28515625" customWidth="1"/>
  </cols>
  <sheetData>
    <row r="1" spans="1:85" ht="65.25" thickTop="1" thickBot="1">
      <c r="A1" s="159" t="s">
        <v>68</v>
      </c>
      <c r="B1" s="195" t="s">
        <v>185</v>
      </c>
      <c r="C1" s="278" t="s">
        <v>127</v>
      </c>
      <c r="D1" s="195" t="s">
        <v>186</v>
      </c>
      <c r="E1" s="195" t="s">
        <v>187</v>
      </c>
      <c r="F1" s="195" t="s">
        <v>188</v>
      </c>
      <c r="G1" s="279" t="s">
        <v>267</v>
      </c>
      <c r="H1" s="280" t="s">
        <v>128</v>
      </c>
      <c r="I1" s="281" t="s">
        <v>129</v>
      </c>
      <c r="J1" s="281" t="s">
        <v>130</v>
      </c>
      <c r="K1" s="281" t="s">
        <v>131</v>
      </c>
      <c r="L1" s="278" t="s">
        <v>132</v>
      </c>
      <c r="M1" s="196" t="s">
        <v>189</v>
      </c>
      <c r="N1" s="282" t="s">
        <v>133</v>
      </c>
      <c r="O1" s="197" t="s">
        <v>190</v>
      </c>
      <c r="P1" s="283" t="s">
        <v>134</v>
      </c>
      <c r="Q1" s="198" t="s">
        <v>167</v>
      </c>
      <c r="R1" s="198" t="s">
        <v>314</v>
      </c>
      <c r="S1" s="284" t="s">
        <v>39</v>
      </c>
      <c r="T1" s="284" t="s">
        <v>135</v>
      </c>
      <c r="U1" s="284" t="s">
        <v>37</v>
      </c>
      <c r="V1" s="199" t="s">
        <v>191</v>
      </c>
      <c r="W1" s="281" t="s">
        <v>136</v>
      </c>
      <c r="X1" s="199" t="s">
        <v>192</v>
      </c>
      <c r="Y1" s="284" t="s">
        <v>137</v>
      </c>
      <c r="Z1" s="199" t="s">
        <v>193</v>
      </c>
      <c r="AA1" s="281" t="s">
        <v>138</v>
      </c>
      <c r="AB1" s="200" t="s">
        <v>172</v>
      </c>
      <c r="AC1" s="200" t="s">
        <v>315</v>
      </c>
      <c r="AD1" s="285" t="s">
        <v>44</v>
      </c>
      <c r="AE1" s="284" t="s">
        <v>42</v>
      </c>
      <c r="AF1" s="199" t="s">
        <v>194</v>
      </c>
      <c r="AG1" s="281" t="s">
        <v>139</v>
      </c>
      <c r="AH1" s="201" t="s">
        <v>195</v>
      </c>
      <c r="AI1" s="284" t="s">
        <v>140</v>
      </c>
      <c r="AJ1" s="200" t="s">
        <v>177</v>
      </c>
      <c r="AK1" s="200" t="s">
        <v>316</v>
      </c>
      <c r="AL1" s="285" t="s">
        <v>48</v>
      </c>
      <c r="AM1" s="284" t="s">
        <v>141</v>
      </c>
      <c r="AN1" s="199" t="s">
        <v>196</v>
      </c>
      <c r="AO1" s="281" t="s">
        <v>142</v>
      </c>
      <c r="AP1" s="202" t="s">
        <v>197</v>
      </c>
      <c r="AQ1" s="280" t="s">
        <v>143</v>
      </c>
      <c r="AR1" s="203" t="s">
        <v>198</v>
      </c>
      <c r="AS1" s="286" t="s">
        <v>144</v>
      </c>
      <c r="AT1" s="281" t="s">
        <v>145</v>
      </c>
      <c r="AU1" s="287" t="s">
        <v>199</v>
      </c>
      <c r="AV1" s="281" t="s">
        <v>200</v>
      </c>
      <c r="AW1" s="281" t="s">
        <v>201</v>
      </c>
      <c r="AX1" s="280" t="s">
        <v>202</v>
      </c>
      <c r="AY1" s="288" t="s">
        <v>203</v>
      </c>
      <c r="AZ1" s="287" t="s">
        <v>204</v>
      </c>
      <c r="BA1" s="280" t="s">
        <v>205</v>
      </c>
      <c r="BB1" s="288" t="s">
        <v>206</v>
      </c>
      <c r="BC1" s="281" t="s">
        <v>207</v>
      </c>
      <c r="BD1" s="281" t="s">
        <v>208</v>
      </c>
      <c r="BE1" s="281" t="s">
        <v>209</v>
      </c>
      <c r="BF1" s="280" t="s">
        <v>210</v>
      </c>
      <c r="BG1" s="280" t="s">
        <v>211</v>
      </c>
      <c r="BH1" s="289" t="s">
        <v>212</v>
      </c>
      <c r="BI1" s="199" t="s">
        <v>213</v>
      </c>
      <c r="BJ1" s="204" t="s">
        <v>214</v>
      </c>
      <c r="BK1" s="199" t="s">
        <v>215</v>
      </c>
      <c r="BL1" s="199" t="s">
        <v>216</v>
      </c>
      <c r="BM1" s="202" t="s">
        <v>217</v>
      </c>
      <c r="BN1" s="205" t="s">
        <v>218</v>
      </c>
      <c r="BO1" s="204" t="s">
        <v>219</v>
      </c>
      <c r="BP1" s="202" t="s">
        <v>220</v>
      </c>
      <c r="BQ1" s="205" t="s">
        <v>221</v>
      </c>
      <c r="BR1" s="199" t="s">
        <v>222</v>
      </c>
      <c r="BS1" s="199" t="s">
        <v>223</v>
      </c>
      <c r="BT1" s="199" t="s">
        <v>224</v>
      </c>
      <c r="BU1" s="202" t="s">
        <v>225</v>
      </c>
      <c r="BV1" s="202" t="s">
        <v>226</v>
      </c>
      <c r="BW1" s="206" t="s">
        <v>227</v>
      </c>
      <c r="BX1" s="207" t="s">
        <v>228</v>
      </c>
      <c r="BY1" s="290" t="s">
        <v>146</v>
      </c>
      <c r="BZ1" s="291" t="s">
        <v>147</v>
      </c>
      <c r="CA1" s="159" t="s">
        <v>8</v>
      </c>
    </row>
    <row r="2" spans="1:85" ht="15.75" thickTop="1">
      <c r="A2" s="208" t="s">
        <v>229</v>
      </c>
      <c r="B2" s="209">
        <v>3050000</v>
      </c>
      <c r="C2" s="210">
        <v>3050000</v>
      </c>
      <c r="D2" s="211"/>
      <c r="E2" s="252"/>
      <c r="F2" s="252"/>
      <c r="G2" s="211"/>
      <c r="H2" s="212"/>
      <c r="I2" s="213"/>
      <c r="J2" s="213"/>
      <c r="K2" s="214"/>
      <c r="L2" s="215">
        <v>133050000</v>
      </c>
      <c r="M2" s="216">
        <v>2562.4699999999998</v>
      </c>
      <c r="N2" s="216">
        <v>2559.0500000000002</v>
      </c>
      <c r="O2" s="214">
        <v>256246.99999999997</v>
      </c>
      <c r="P2" s="214">
        <v>255905.00000000003</v>
      </c>
      <c r="Q2" s="217">
        <v>157717</v>
      </c>
      <c r="R2" s="217">
        <v>144810</v>
      </c>
      <c r="S2" s="217">
        <v>144810</v>
      </c>
      <c r="T2" s="217">
        <v>139287</v>
      </c>
      <c r="U2" s="218">
        <v>126424</v>
      </c>
      <c r="V2" s="213">
        <v>12907</v>
      </c>
      <c r="W2" s="213">
        <v>18386</v>
      </c>
      <c r="X2" s="219">
        <v>8.9130584904357435E-2</v>
      </c>
      <c r="Y2" s="219">
        <v>0.1454312472315383</v>
      </c>
      <c r="Z2" s="259">
        <v>61.5</v>
      </c>
      <c r="AA2" s="220">
        <v>56.6</v>
      </c>
      <c r="AB2" s="221">
        <v>70460</v>
      </c>
      <c r="AC2" s="218">
        <v>66699</v>
      </c>
      <c r="AD2" s="221">
        <v>66699</v>
      </c>
      <c r="AE2" s="218">
        <v>55252</v>
      </c>
      <c r="AF2" s="222">
        <v>3761</v>
      </c>
      <c r="AG2" s="213">
        <v>11447</v>
      </c>
      <c r="AH2" s="219">
        <v>5.6387651988785439E-2</v>
      </c>
      <c r="AI2" s="223">
        <v>0.20717802070513286</v>
      </c>
      <c r="AJ2" s="217">
        <v>67179</v>
      </c>
      <c r="AK2" s="218">
        <v>61769</v>
      </c>
      <c r="AL2" s="221">
        <v>61769</v>
      </c>
      <c r="AM2" s="218">
        <v>51620</v>
      </c>
      <c r="AN2" s="213">
        <v>5410</v>
      </c>
      <c r="AO2" s="213">
        <v>10149</v>
      </c>
      <c r="AP2" s="224">
        <v>8.7584386990237822E-2</v>
      </c>
      <c r="AQ2" s="224">
        <v>0.1966098411468423</v>
      </c>
      <c r="AR2" s="225">
        <v>0.26216502046853235</v>
      </c>
      <c r="AS2" s="65">
        <v>0.24137472890330394</v>
      </c>
      <c r="AT2" s="217">
        <v>68290</v>
      </c>
      <c r="AU2" s="226">
        <v>55070</v>
      </c>
      <c r="AV2" s="213">
        <v>5890</v>
      </c>
      <c r="AW2" s="213">
        <v>60960</v>
      </c>
      <c r="AX2" s="219">
        <v>0.89266364035729973</v>
      </c>
      <c r="AY2" s="227">
        <v>0.99999959711302322</v>
      </c>
      <c r="AZ2" s="217">
        <v>2345</v>
      </c>
      <c r="BA2" s="219">
        <v>3.4338849026211746E-2</v>
      </c>
      <c r="BB2" s="227">
        <v>0.99999560343084382</v>
      </c>
      <c r="BC2" s="217">
        <v>3705</v>
      </c>
      <c r="BD2" s="217">
        <v>400</v>
      </c>
      <c r="BE2" s="213">
        <v>4105</v>
      </c>
      <c r="BF2" s="219">
        <v>6.0111290086396249E-2</v>
      </c>
      <c r="BG2" s="227">
        <v>1.0000048258454568</v>
      </c>
      <c r="BH2" s="217">
        <v>880</v>
      </c>
      <c r="BI2" s="260">
        <v>61145</v>
      </c>
      <c r="BJ2" s="261">
        <v>49290</v>
      </c>
      <c r="BK2" s="262">
        <v>5665</v>
      </c>
      <c r="BL2" s="213">
        <v>54955</v>
      </c>
      <c r="BM2" s="219">
        <v>0.89876523019053067</v>
      </c>
      <c r="BN2" s="227">
        <v>1.0000000002119915</v>
      </c>
      <c r="BO2" s="217">
        <v>1340</v>
      </c>
      <c r="BP2" s="228">
        <v>2.191511979720337E-2</v>
      </c>
      <c r="BQ2" s="227">
        <v>0.99999999074626877</v>
      </c>
      <c r="BR2" s="217">
        <v>3105</v>
      </c>
      <c r="BS2" s="217">
        <v>330</v>
      </c>
      <c r="BT2" s="213">
        <v>3435</v>
      </c>
      <c r="BU2" s="228">
        <v>5.6177937689099684E-2</v>
      </c>
      <c r="BV2" s="227">
        <v>0.99999995886463056</v>
      </c>
      <c r="BW2" s="217">
        <v>1405</v>
      </c>
      <c r="BX2" s="229" t="s">
        <v>229</v>
      </c>
      <c r="BY2" s="229" t="s">
        <v>229</v>
      </c>
      <c r="BZ2" s="229" t="s">
        <v>229</v>
      </c>
      <c r="CA2" s="230"/>
      <c r="CE2" s="271"/>
      <c r="CF2" s="271"/>
      <c r="CG2" s="271"/>
    </row>
    <row r="3" spans="1:85">
      <c r="A3" s="239" t="s">
        <v>63</v>
      </c>
      <c r="B3" s="153" t="s">
        <v>230</v>
      </c>
      <c r="C3" s="105">
        <v>3050001</v>
      </c>
      <c r="D3" s="123"/>
      <c r="E3" s="255"/>
      <c r="F3" s="255"/>
      <c r="G3" s="123"/>
      <c r="H3" s="112"/>
      <c r="I3" s="106"/>
      <c r="J3" s="106"/>
      <c r="K3" s="125"/>
      <c r="L3" s="44">
        <v>133050001</v>
      </c>
      <c r="M3" s="240">
        <v>2.44</v>
      </c>
      <c r="N3" s="240">
        <v>3.64</v>
      </c>
      <c r="O3" s="266">
        <v>244</v>
      </c>
      <c r="P3" s="107">
        <v>364</v>
      </c>
      <c r="Q3" s="106">
        <v>1297</v>
      </c>
      <c r="R3" s="106">
        <v>1213</v>
      </c>
      <c r="S3" s="106">
        <v>1213</v>
      </c>
      <c r="T3" s="106">
        <v>1160</v>
      </c>
      <c r="U3" s="45">
        <v>1276</v>
      </c>
      <c r="V3" s="241">
        <v>84</v>
      </c>
      <c r="W3" s="108">
        <v>-63</v>
      </c>
      <c r="X3" s="46">
        <v>6.9249793899422915E-2</v>
      </c>
      <c r="Y3" s="46">
        <v>-4.9373040752351098E-2</v>
      </c>
      <c r="Z3" s="112">
        <v>531.4</v>
      </c>
      <c r="AA3" s="242">
        <v>332.9</v>
      </c>
      <c r="AB3" s="109">
        <v>906</v>
      </c>
      <c r="AC3" s="45">
        <v>901</v>
      </c>
      <c r="AD3" s="109">
        <v>901</v>
      </c>
      <c r="AE3" s="45">
        <v>884</v>
      </c>
      <c r="AF3" s="243">
        <v>5</v>
      </c>
      <c r="AG3" s="106">
        <v>17</v>
      </c>
      <c r="AH3" s="126">
        <v>5.5493895671476137E-3</v>
      </c>
      <c r="AI3" s="244">
        <v>1.9230769230769232E-2</v>
      </c>
      <c r="AJ3" s="106">
        <v>843</v>
      </c>
      <c r="AK3" s="45">
        <v>783</v>
      </c>
      <c r="AL3" s="109">
        <v>783</v>
      </c>
      <c r="AM3" s="45">
        <v>765</v>
      </c>
      <c r="AN3" s="108">
        <v>60</v>
      </c>
      <c r="AO3" s="108">
        <v>18</v>
      </c>
      <c r="AP3" s="128">
        <v>7.662835249042145E-2</v>
      </c>
      <c r="AQ3" s="128">
        <v>2.3529411764705882E-2</v>
      </c>
      <c r="AR3" s="245">
        <v>3.4549180327868854</v>
      </c>
      <c r="AS3" s="47">
        <v>2.151098901098901</v>
      </c>
      <c r="AT3" s="106">
        <v>440</v>
      </c>
      <c r="AU3" s="246">
        <v>225</v>
      </c>
      <c r="AV3" s="106">
        <v>25</v>
      </c>
      <c r="AW3" s="108">
        <v>250</v>
      </c>
      <c r="AX3" s="247">
        <v>0.56818181818181823</v>
      </c>
      <c r="AY3" s="48">
        <v>0.63650132433011553</v>
      </c>
      <c r="AZ3" s="106">
        <v>45</v>
      </c>
      <c r="BA3" s="247">
        <v>0.10227272727272728</v>
      </c>
      <c r="BB3" s="110">
        <v>2.9783257308811346</v>
      </c>
      <c r="BC3" s="106">
        <v>140</v>
      </c>
      <c r="BD3" s="106">
        <v>0</v>
      </c>
      <c r="BE3" s="108">
        <v>140</v>
      </c>
      <c r="BF3" s="247">
        <v>0.31818181818181818</v>
      </c>
      <c r="BG3" s="110">
        <v>5.2932378130761126</v>
      </c>
      <c r="BH3" s="106">
        <v>10</v>
      </c>
      <c r="BI3" s="240">
        <v>390</v>
      </c>
      <c r="BJ3" s="264">
        <v>200</v>
      </c>
      <c r="BK3" s="112">
        <v>40</v>
      </c>
      <c r="BL3" s="108">
        <v>240</v>
      </c>
      <c r="BM3" s="247">
        <v>0.61538461538461542</v>
      </c>
      <c r="BN3" s="48">
        <v>0.68470006943260975</v>
      </c>
      <c r="BO3" s="106">
        <v>60</v>
      </c>
      <c r="BP3" s="247">
        <v>0.15384615384615385</v>
      </c>
      <c r="BQ3" s="110">
        <v>7.0200917834880148</v>
      </c>
      <c r="BR3" s="106">
        <v>80</v>
      </c>
      <c r="BS3" s="106">
        <v>10</v>
      </c>
      <c r="BT3" s="241">
        <v>90</v>
      </c>
      <c r="BU3" s="247">
        <v>0.23076923076923078</v>
      </c>
      <c r="BV3" s="110">
        <v>4.1078265021684803</v>
      </c>
      <c r="BW3" s="106">
        <v>0</v>
      </c>
      <c r="BX3" s="111" t="s">
        <v>4</v>
      </c>
      <c r="BY3" s="111" t="s">
        <v>4</v>
      </c>
      <c r="BZ3" s="111" t="s">
        <v>4</v>
      </c>
      <c r="CA3" s="120"/>
    </row>
    <row r="4" spans="1:85">
      <c r="A4" s="231"/>
      <c r="B4" s="155" t="s">
        <v>231</v>
      </c>
      <c r="C4" s="113">
        <v>3050002</v>
      </c>
      <c r="D4" s="122"/>
      <c r="E4" s="253"/>
      <c r="F4" s="253"/>
      <c r="G4" s="122"/>
      <c r="H4" s="113"/>
      <c r="I4" s="114"/>
      <c r="J4" s="114"/>
      <c r="K4" s="121"/>
      <c r="L4" s="49">
        <v>133050002</v>
      </c>
      <c r="M4" s="232">
        <v>3.36</v>
      </c>
      <c r="N4" s="232">
        <v>3.41</v>
      </c>
      <c r="O4" s="269">
        <v>336</v>
      </c>
      <c r="P4" s="115">
        <v>341</v>
      </c>
      <c r="Q4" s="114">
        <v>4761</v>
      </c>
      <c r="R4" s="114">
        <v>4493</v>
      </c>
      <c r="S4" s="114">
        <v>4493</v>
      </c>
      <c r="T4" s="114">
        <v>4534</v>
      </c>
      <c r="U4" s="50">
        <v>4647</v>
      </c>
      <c r="V4" s="233">
        <v>268</v>
      </c>
      <c r="W4" s="116">
        <v>-154</v>
      </c>
      <c r="X4" s="51">
        <v>5.9648341865123529E-2</v>
      </c>
      <c r="Y4" s="51">
        <v>-3.3139659995696145E-2</v>
      </c>
      <c r="Z4" s="60">
        <v>1418.5</v>
      </c>
      <c r="AA4" s="234">
        <v>1316.9</v>
      </c>
      <c r="AB4" s="117">
        <v>2360</v>
      </c>
      <c r="AC4" s="50">
        <v>2341</v>
      </c>
      <c r="AD4" s="117">
        <v>2341</v>
      </c>
      <c r="AE4" s="50">
        <v>2327</v>
      </c>
      <c r="AF4" s="66">
        <v>19</v>
      </c>
      <c r="AG4" s="114">
        <v>14</v>
      </c>
      <c r="AH4" s="127">
        <v>8.1161896625373767E-3</v>
      </c>
      <c r="AI4" s="235">
        <v>6.016330038676407E-3</v>
      </c>
      <c r="AJ4" s="114">
        <v>2264</v>
      </c>
      <c r="AK4" s="50">
        <v>2198</v>
      </c>
      <c r="AL4" s="117">
        <v>2198</v>
      </c>
      <c r="AM4" s="50">
        <v>2198</v>
      </c>
      <c r="AN4" s="116">
        <v>66</v>
      </c>
      <c r="AO4" s="116">
        <v>0</v>
      </c>
      <c r="AP4" s="129">
        <v>3.0027297543221108E-2</v>
      </c>
      <c r="AQ4" s="129">
        <v>0</v>
      </c>
      <c r="AR4" s="236">
        <v>6.7380952380952381</v>
      </c>
      <c r="AS4" s="52">
        <v>6.4457478005865099</v>
      </c>
      <c r="AT4" s="114">
        <v>2015</v>
      </c>
      <c r="AU4" s="237">
        <v>1565</v>
      </c>
      <c r="AV4" s="114">
        <v>200</v>
      </c>
      <c r="AW4" s="116">
        <v>1765</v>
      </c>
      <c r="AX4" s="238">
        <v>0.87593052109181146</v>
      </c>
      <c r="AY4" s="53">
        <v>0.98125444858514677</v>
      </c>
      <c r="AZ4" s="114">
        <v>105</v>
      </c>
      <c r="BA4" s="238">
        <v>5.2109181141439205E-2</v>
      </c>
      <c r="BB4" s="118">
        <v>1.5174926800850113</v>
      </c>
      <c r="BC4" s="114">
        <v>100</v>
      </c>
      <c r="BD4" s="114">
        <v>20</v>
      </c>
      <c r="BE4" s="116">
        <v>120</v>
      </c>
      <c r="BF4" s="238">
        <v>5.9553349875930521E-2</v>
      </c>
      <c r="BG4" s="118">
        <v>0.99072299372711359</v>
      </c>
      <c r="BH4" s="114">
        <v>25</v>
      </c>
      <c r="BI4" s="232">
        <v>1865</v>
      </c>
      <c r="BJ4" s="263">
        <v>1395</v>
      </c>
      <c r="BK4" s="60">
        <v>230</v>
      </c>
      <c r="BL4" s="116">
        <v>1625</v>
      </c>
      <c r="BM4" s="238">
        <v>0.87131367292225204</v>
      </c>
      <c r="BN4" s="53">
        <v>0.9694563650646032</v>
      </c>
      <c r="BO4" s="114">
        <v>70</v>
      </c>
      <c r="BP4" s="238">
        <v>3.7533512064343161E-2</v>
      </c>
      <c r="BQ4" s="118">
        <v>1.7126765477142338</v>
      </c>
      <c r="BR4" s="114">
        <v>130</v>
      </c>
      <c r="BS4" s="114">
        <v>20</v>
      </c>
      <c r="BT4" s="233">
        <v>150</v>
      </c>
      <c r="BU4" s="238">
        <v>8.0428954423592491E-2</v>
      </c>
      <c r="BV4" s="118">
        <v>1.4316821589327142</v>
      </c>
      <c r="BW4" s="114">
        <v>25</v>
      </c>
      <c r="BX4" s="119" t="s">
        <v>6</v>
      </c>
      <c r="BY4" s="119" t="s">
        <v>6</v>
      </c>
      <c r="BZ4" s="119" t="s">
        <v>6</v>
      </c>
      <c r="CA4" s="120"/>
    </row>
    <row r="5" spans="1:85">
      <c r="A5" s="267"/>
      <c r="B5" s="64" t="s">
        <v>232</v>
      </c>
      <c r="C5" s="4">
        <v>3050003.01</v>
      </c>
      <c r="D5" s="124"/>
      <c r="E5" s="256"/>
      <c r="F5" s="257"/>
      <c r="G5" s="124"/>
      <c r="H5" s="61"/>
      <c r="I5" s="57"/>
      <c r="J5" s="57"/>
      <c r="K5" s="59"/>
      <c r="L5" s="55">
        <v>133050003.01000001</v>
      </c>
      <c r="M5" s="63">
        <v>25.69</v>
      </c>
      <c r="N5" s="63">
        <v>25.66</v>
      </c>
      <c r="O5" s="258">
        <v>2569</v>
      </c>
      <c r="P5" s="101">
        <v>2566</v>
      </c>
      <c r="Q5" s="56">
        <v>2391</v>
      </c>
      <c r="R5" s="56">
        <v>2535</v>
      </c>
      <c r="S5" s="56">
        <v>2535</v>
      </c>
      <c r="T5" s="56">
        <v>2651</v>
      </c>
      <c r="U5" s="57">
        <v>2541</v>
      </c>
      <c r="V5" s="248">
        <v>-144</v>
      </c>
      <c r="W5" s="102">
        <v>-6</v>
      </c>
      <c r="X5" s="7">
        <v>-5.6804733727810648E-2</v>
      </c>
      <c r="Y5" s="7">
        <v>-2.3612750885478157E-3</v>
      </c>
      <c r="Z5" s="61">
        <v>93.1</v>
      </c>
      <c r="AA5" s="268">
        <v>98.8</v>
      </c>
      <c r="AB5" s="58">
        <v>1031</v>
      </c>
      <c r="AC5" s="57">
        <v>1057</v>
      </c>
      <c r="AD5" s="58">
        <v>1057</v>
      </c>
      <c r="AE5" s="57">
        <v>1001</v>
      </c>
      <c r="AF5" s="5">
        <v>-26</v>
      </c>
      <c r="AG5" s="56">
        <v>56</v>
      </c>
      <c r="AH5" s="8">
        <v>-2.4597918637653739E-2</v>
      </c>
      <c r="AI5" s="249">
        <v>5.5944055944055944E-2</v>
      </c>
      <c r="AJ5" s="56">
        <v>998</v>
      </c>
      <c r="AK5" s="57">
        <v>996</v>
      </c>
      <c r="AL5" s="58">
        <v>996</v>
      </c>
      <c r="AM5" s="57">
        <v>954</v>
      </c>
      <c r="AN5" s="102">
        <v>2</v>
      </c>
      <c r="AO5" s="102">
        <v>42</v>
      </c>
      <c r="AP5" s="130">
        <v>2.008032128514056E-3</v>
      </c>
      <c r="AQ5" s="130">
        <v>4.40251572327044E-2</v>
      </c>
      <c r="AR5" s="250">
        <v>0.38847800700661739</v>
      </c>
      <c r="AS5" s="6">
        <v>0.38815276695245521</v>
      </c>
      <c r="AT5" s="56">
        <v>1085</v>
      </c>
      <c r="AU5" s="9">
        <v>925</v>
      </c>
      <c r="AV5" s="56">
        <v>95</v>
      </c>
      <c r="AW5" s="102">
        <v>1020</v>
      </c>
      <c r="AX5" s="251">
        <v>0.94009216589861755</v>
      </c>
      <c r="AY5" s="3">
        <v>1.0531310391128326</v>
      </c>
      <c r="AZ5" s="56">
        <v>25</v>
      </c>
      <c r="BA5" s="251">
        <v>2.3041474654377881E-2</v>
      </c>
      <c r="BB5" s="103">
        <v>0.67100016466344037</v>
      </c>
      <c r="BC5" s="56">
        <v>25</v>
      </c>
      <c r="BD5" s="56">
        <v>0</v>
      </c>
      <c r="BE5" s="102">
        <v>25</v>
      </c>
      <c r="BF5" s="251">
        <v>2.3041474654377881E-2</v>
      </c>
      <c r="BG5" s="103">
        <v>0.38331544400156181</v>
      </c>
      <c r="BH5" s="56">
        <v>20</v>
      </c>
      <c r="BI5" s="63">
        <v>890</v>
      </c>
      <c r="BJ5" s="265">
        <v>740</v>
      </c>
      <c r="BK5" s="61">
        <v>90</v>
      </c>
      <c r="BL5" s="102">
        <v>830</v>
      </c>
      <c r="BM5" s="251">
        <v>0.93258426966292129</v>
      </c>
      <c r="BN5" s="3">
        <v>1.0376283355586879</v>
      </c>
      <c r="BO5" s="56">
        <v>15</v>
      </c>
      <c r="BP5" s="251">
        <v>1.6853932584269662E-2</v>
      </c>
      <c r="BQ5" s="103">
        <v>0.7690549987529004</v>
      </c>
      <c r="BR5" s="56">
        <v>25</v>
      </c>
      <c r="BS5" s="56">
        <v>10</v>
      </c>
      <c r="BT5" s="248">
        <v>35</v>
      </c>
      <c r="BU5" s="251">
        <v>3.9325842696629212E-2</v>
      </c>
      <c r="BV5" s="103">
        <v>0.70002286834706307</v>
      </c>
      <c r="BW5" s="56">
        <v>20</v>
      </c>
      <c r="BX5" s="104" t="s">
        <v>2</v>
      </c>
      <c r="BY5" s="104" t="s">
        <v>2</v>
      </c>
      <c r="BZ5" s="104" t="s">
        <v>2</v>
      </c>
      <c r="CA5" s="120"/>
      <c r="CE5" s="271"/>
      <c r="CF5" s="271"/>
      <c r="CG5" s="271"/>
    </row>
    <row r="6" spans="1:85">
      <c r="A6" s="231"/>
      <c r="B6" s="155" t="s">
        <v>233</v>
      </c>
      <c r="C6" s="113">
        <v>3050003.04</v>
      </c>
      <c r="D6" s="122"/>
      <c r="E6" s="253"/>
      <c r="F6" s="254"/>
      <c r="G6" s="122"/>
      <c r="H6" s="60"/>
      <c r="I6" s="50"/>
      <c r="J6" s="50"/>
      <c r="K6" s="54"/>
      <c r="L6" s="49">
        <v>133050003.04000001</v>
      </c>
      <c r="M6" s="232">
        <v>7.2</v>
      </c>
      <c r="N6" s="232">
        <v>7.23</v>
      </c>
      <c r="O6" s="269">
        <v>720</v>
      </c>
      <c r="P6" s="115">
        <v>723</v>
      </c>
      <c r="Q6" s="114">
        <v>5327</v>
      </c>
      <c r="R6" s="114">
        <v>5248</v>
      </c>
      <c r="S6" s="114">
        <v>5248</v>
      </c>
      <c r="T6" s="114">
        <v>5259</v>
      </c>
      <c r="U6" s="50">
        <v>5171</v>
      </c>
      <c r="V6" s="233">
        <v>79</v>
      </c>
      <c r="W6" s="116">
        <v>77</v>
      </c>
      <c r="X6" s="51">
        <v>1.5053353658536585E-2</v>
      </c>
      <c r="Y6" s="51">
        <v>1.4890736801392381E-2</v>
      </c>
      <c r="Z6" s="60">
        <v>740.1</v>
      </c>
      <c r="AA6" s="234">
        <v>726.3</v>
      </c>
      <c r="AB6" s="117">
        <v>2268</v>
      </c>
      <c r="AC6" s="50">
        <v>2134</v>
      </c>
      <c r="AD6" s="117">
        <v>2134</v>
      </c>
      <c r="AE6" s="50">
        <v>2005</v>
      </c>
      <c r="AF6" s="66">
        <v>134</v>
      </c>
      <c r="AG6" s="114">
        <v>129</v>
      </c>
      <c r="AH6" s="127">
        <v>6.2792877225866919E-2</v>
      </c>
      <c r="AI6" s="235">
        <v>6.4339152119700746E-2</v>
      </c>
      <c r="AJ6" s="114">
        <v>2171</v>
      </c>
      <c r="AK6" s="50">
        <v>2051</v>
      </c>
      <c r="AL6" s="117">
        <v>2051</v>
      </c>
      <c r="AM6" s="50">
        <v>1931</v>
      </c>
      <c r="AN6" s="116">
        <v>120</v>
      </c>
      <c r="AO6" s="116">
        <v>120</v>
      </c>
      <c r="AP6" s="129">
        <v>5.8508044856167722E-2</v>
      </c>
      <c r="AQ6" s="129">
        <v>6.2143966856551013E-2</v>
      </c>
      <c r="AR6" s="236">
        <v>3.0152777777777779</v>
      </c>
      <c r="AS6" s="52">
        <v>2.8367911479944676</v>
      </c>
      <c r="AT6" s="114">
        <v>2690</v>
      </c>
      <c r="AU6" s="237">
        <v>2225</v>
      </c>
      <c r="AV6" s="114">
        <v>245</v>
      </c>
      <c r="AW6" s="116">
        <v>2470</v>
      </c>
      <c r="AX6" s="238">
        <v>0.91821561338289959</v>
      </c>
      <c r="AY6" s="53">
        <v>1.0286239989322965</v>
      </c>
      <c r="AZ6" s="114">
        <v>60</v>
      </c>
      <c r="BA6" s="238">
        <v>2.2304832713754646E-2</v>
      </c>
      <c r="BB6" s="118">
        <v>0.64954811478944185</v>
      </c>
      <c r="BC6" s="114">
        <v>120</v>
      </c>
      <c r="BD6" s="114">
        <v>10</v>
      </c>
      <c r="BE6" s="116">
        <v>130</v>
      </c>
      <c r="BF6" s="238">
        <v>4.8327137546468404E-2</v>
      </c>
      <c r="BG6" s="118">
        <v>0.80396495727019024</v>
      </c>
      <c r="BH6" s="114">
        <v>30</v>
      </c>
      <c r="BI6" s="232">
        <v>2185</v>
      </c>
      <c r="BJ6" s="263">
        <v>1785</v>
      </c>
      <c r="BK6" s="60">
        <v>215</v>
      </c>
      <c r="BL6" s="116">
        <v>2000</v>
      </c>
      <c r="BM6" s="238">
        <v>0.91533180778032042</v>
      </c>
      <c r="BN6" s="53">
        <v>1.018432597554225</v>
      </c>
      <c r="BO6" s="114">
        <v>45</v>
      </c>
      <c r="BP6" s="238">
        <v>2.0594965675057208E-2</v>
      </c>
      <c r="BQ6" s="118">
        <v>0.93976057055846407</v>
      </c>
      <c r="BR6" s="114">
        <v>105</v>
      </c>
      <c r="BS6" s="114">
        <v>15</v>
      </c>
      <c r="BT6" s="233">
        <v>120</v>
      </c>
      <c r="BU6" s="238">
        <v>5.4919908466819219E-2</v>
      </c>
      <c r="BV6" s="118">
        <v>0.97760630715222407</v>
      </c>
      <c r="BW6" s="114">
        <v>30</v>
      </c>
      <c r="BX6" s="119" t="s">
        <v>6</v>
      </c>
      <c r="BY6" s="119" t="s">
        <v>6</v>
      </c>
      <c r="BZ6" s="119" t="s">
        <v>6</v>
      </c>
      <c r="CA6" s="120"/>
    </row>
    <row r="7" spans="1:85">
      <c r="A7" s="231" t="s">
        <v>51</v>
      </c>
      <c r="B7" s="155" t="s">
        <v>234</v>
      </c>
      <c r="C7" s="113">
        <v>3050003.03</v>
      </c>
      <c r="D7" s="122">
        <v>3050003.03</v>
      </c>
      <c r="E7" s="253">
        <v>0.16987229000000001</v>
      </c>
      <c r="F7" s="254">
        <v>0.16596097000000001</v>
      </c>
      <c r="G7" s="122"/>
      <c r="H7" s="60"/>
      <c r="I7" s="50"/>
      <c r="J7" s="50"/>
      <c r="K7" s="54"/>
      <c r="L7" s="49">
        <v>133050003.03</v>
      </c>
      <c r="M7" s="232">
        <v>6.27</v>
      </c>
      <c r="N7" s="232">
        <v>10.4</v>
      </c>
      <c r="O7" s="269">
        <v>627</v>
      </c>
      <c r="P7" s="115">
        <v>1040</v>
      </c>
      <c r="Q7" s="114">
        <v>2608</v>
      </c>
      <c r="R7" s="114">
        <v>1716</v>
      </c>
      <c r="S7" s="114">
        <v>10102</v>
      </c>
      <c r="T7" s="114">
        <v>8259</v>
      </c>
      <c r="U7" s="50">
        <v>5590</v>
      </c>
      <c r="V7" s="233">
        <v>892</v>
      </c>
      <c r="W7" s="116">
        <v>4512</v>
      </c>
      <c r="X7" s="51">
        <v>0.51981351981351986</v>
      </c>
      <c r="Y7" s="51">
        <v>0.80715563506261179</v>
      </c>
      <c r="Z7" s="60">
        <v>415.7</v>
      </c>
      <c r="AA7" s="234">
        <v>971.7</v>
      </c>
      <c r="AB7" s="117">
        <v>916</v>
      </c>
      <c r="AC7" s="50">
        <v>623.01748138000005</v>
      </c>
      <c r="AD7" s="117">
        <v>3754</v>
      </c>
      <c r="AE7" s="50">
        <v>1954</v>
      </c>
      <c r="AF7" s="66">
        <v>292.98251861999995</v>
      </c>
      <c r="AG7" s="114">
        <v>1800</v>
      </c>
      <c r="AH7" s="127">
        <v>0.4702637203229611</v>
      </c>
      <c r="AI7" s="235">
        <v>0.92118730808597749</v>
      </c>
      <c r="AJ7" s="114">
        <v>899</v>
      </c>
      <c r="AK7" s="50">
        <v>600.77871140000002</v>
      </c>
      <c r="AL7" s="117">
        <v>3620</v>
      </c>
      <c r="AM7" s="50">
        <v>1913</v>
      </c>
      <c r="AN7" s="116">
        <v>298.22128859999998</v>
      </c>
      <c r="AO7" s="116">
        <v>1707</v>
      </c>
      <c r="AP7" s="129">
        <v>0.49639123847290167</v>
      </c>
      <c r="AQ7" s="129">
        <v>0.8923157344485102</v>
      </c>
      <c r="AR7" s="236">
        <v>1.4338118022328548</v>
      </c>
      <c r="AS7" s="52">
        <v>3.4807692307692308</v>
      </c>
      <c r="AT7" s="114">
        <v>5050</v>
      </c>
      <c r="AU7" s="237">
        <v>4350</v>
      </c>
      <c r="AV7" s="114">
        <v>450</v>
      </c>
      <c r="AW7" s="116">
        <v>4800</v>
      </c>
      <c r="AX7" s="238">
        <v>0.95049504950495045</v>
      </c>
      <c r="AY7" s="53">
        <v>1.0647847896912506</v>
      </c>
      <c r="AZ7" s="114">
        <v>65</v>
      </c>
      <c r="BA7" s="238">
        <v>1.2871287128712871E-2</v>
      </c>
      <c r="BB7" s="118">
        <v>0.37482999297337927</v>
      </c>
      <c r="BC7" s="114">
        <v>105</v>
      </c>
      <c r="BD7" s="114">
        <v>20</v>
      </c>
      <c r="BE7" s="116">
        <v>125</v>
      </c>
      <c r="BF7" s="238">
        <v>2.4752475247524754E-2</v>
      </c>
      <c r="BG7" s="118">
        <v>0.41177946212048966</v>
      </c>
      <c r="BH7" s="114">
        <v>60</v>
      </c>
      <c r="BI7" s="232">
        <v>1035</v>
      </c>
      <c r="BJ7" s="263">
        <v>915</v>
      </c>
      <c r="BK7" s="60">
        <v>90</v>
      </c>
      <c r="BL7" s="116">
        <v>1005</v>
      </c>
      <c r="BM7" s="238">
        <v>0.97101449275362317</v>
      </c>
      <c r="BN7" s="53">
        <v>1.0803872472387737</v>
      </c>
      <c r="BO7" s="114">
        <v>20</v>
      </c>
      <c r="BP7" s="238">
        <v>1.932367149758454E-2</v>
      </c>
      <c r="BQ7" s="118">
        <v>0.88175065879559589</v>
      </c>
      <c r="BR7" s="114">
        <v>0</v>
      </c>
      <c r="BS7" s="114">
        <v>0</v>
      </c>
      <c r="BT7" s="233">
        <v>0</v>
      </c>
      <c r="BU7" s="238">
        <v>0</v>
      </c>
      <c r="BV7" s="118">
        <v>0</v>
      </c>
      <c r="BW7" s="114">
        <v>0</v>
      </c>
      <c r="BX7" s="119" t="s">
        <v>6</v>
      </c>
      <c r="BY7" s="119" t="s">
        <v>6</v>
      </c>
      <c r="BZ7" s="119" t="s">
        <v>6</v>
      </c>
      <c r="CA7" s="120" t="s">
        <v>278</v>
      </c>
    </row>
    <row r="8" spans="1:85">
      <c r="A8" s="231" t="s">
        <v>269</v>
      </c>
      <c r="B8" s="155" t="s">
        <v>235</v>
      </c>
      <c r="C8" s="113"/>
      <c r="D8" s="122">
        <v>3050003.03</v>
      </c>
      <c r="E8" s="253">
        <v>0.83012770999999996</v>
      </c>
      <c r="F8" s="254">
        <v>0.83403903000000001</v>
      </c>
      <c r="G8" s="122"/>
      <c r="H8" s="60"/>
      <c r="I8" s="50"/>
      <c r="J8" s="50"/>
      <c r="K8" s="54"/>
      <c r="L8" s="49"/>
      <c r="M8" s="232">
        <v>4.12</v>
      </c>
      <c r="N8" s="232"/>
      <c r="O8" s="269">
        <v>412</v>
      </c>
      <c r="P8" s="115"/>
      <c r="Q8" s="114">
        <v>8960</v>
      </c>
      <c r="R8" s="114">
        <v>8386</v>
      </c>
      <c r="S8" s="114"/>
      <c r="T8" s="114"/>
      <c r="U8" s="50"/>
      <c r="V8" s="233">
        <v>574</v>
      </c>
      <c r="W8" s="116"/>
      <c r="X8" s="51">
        <v>6.8447412353923209E-2</v>
      </c>
      <c r="Y8" s="51"/>
      <c r="Z8" s="60">
        <v>2172.9</v>
      </c>
      <c r="AA8" s="234"/>
      <c r="AB8" s="117">
        <v>3319</v>
      </c>
      <c r="AC8" s="50">
        <v>3130.9825186200001</v>
      </c>
      <c r="AD8" s="117"/>
      <c r="AE8" s="50"/>
      <c r="AF8" s="66">
        <v>188.01748137999994</v>
      </c>
      <c r="AG8" s="114"/>
      <c r="AH8" s="127">
        <v>6.0050632752452995E-2</v>
      </c>
      <c r="AI8" s="235"/>
      <c r="AJ8" s="114">
        <v>3229</v>
      </c>
      <c r="AK8" s="50">
        <v>3019.2212886000002</v>
      </c>
      <c r="AL8" s="117"/>
      <c r="AM8" s="50"/>
      <c r="AN8" s="116">
        <v>209.77871139999979</v>
      </c>
      <c r="AO8" s="116"/>
      <c r="AP8" s="129">
        <v>6.9481065264107647E-2</v>
      </c>
      <c r="AQ8" s="129"/>
      <c r="AR8" s="236">
        <v>7.8373786407766994</v>
      </c>
      <c r="AS8" s="52"/>
      <c r="AT8" s="114"/>
      <c r="AU8" s="237"/>
      <c r="AV8" s="114"/>
      <c r="AW8" s="116"/>
      <c r="AX8" s="238"/>
      <c r="AY8" s="53"/>
      <c r="AZ8" s="114"/>
      <c r="BA8" s="238"/>
      <c r="BB8" s="118"/>
      <c r="BC8" s="114"/>
      <c r="BD8" s="114"/>
      <c r="BE8" s="116"/>
      <c r="BF8" s="238"/>
      <c r="BG8" s="118"/>
      <c r="BH8" s="114"/>
      <c r="BI8" s="232">
        <v>3575</v>
      </c>
      <c r="BJ8" s="263">
        <v>3060</v>
      </c>
      <c r="BK8" s="60">
        <v>355</v>
      </c>
      <c r="BL8" s="116">
        <v>3415</v>
      </c>
      <c r="BM8" s="238">
        <v>0.95524475524475527</v>
      </c>
      <c r="BN8" s="53">
        <v>1.0628412441419828</v>
      </c>
      <c r="BO8" s="114">
        <v>45</v>
      </c>
      <c r="BP8" s="238">
        <v>1.2587412587412588E-2</v>
      </c>
      <c r="BQ8" s="118">
        <v>0.57437114592174665</v>
      </c>
      <c r="BR8" s="114">
        <v>55</v>
      </c>
      <c r="BS8" s="114">
        <v>0</v>
      </c>
      <c r="BT8" s="233">
        <v>55</v>
      </c>
      <c r="BU8" s="238">
        <v>1.5384615384615385E-2</v>
      </c>
      <c r="BV8" s="118">
        <v>0.27385510014456538</v>
      </c>
      <c r="BW8" s="114">
        <v>55</v>
      </c>
      <c r="BX8" s="119" t="s">
        <v>6</v>
      </c>
      <c r="BY8" s="104"/>
      <c r="BZ8" s="104"/>
      <c r="CA8" s="120" t="s">
        <v>278</v>
      </c>
      <c r="CE8" s="271"/>
      <c r="CF8" s="271"/>
      <c r="CG8" s="271"/>
    </row>
    <row r="9" spans="1:85">
      <c r="A9" s="231" t="s">
        <v>61</v>
      </c>
      <c r="B9" s="155" t="s">
        <v>236</v>
      </c>
      <c r="C9" s="113">
        <v>3050004</v>
      </c>
      <c r="D9" s="122">
        <v>3050004</v>
      </c>
      <c r="E9" s="253">
        <v>0.41468654999999999</v>
      </c>
      <c r="F9" s="254">
        <v>0.38869563000000001</v>
      </c>
      <c r="G9" s="122"/>
      <c r="H9" s="60"/>
      <c r="I9" s="50"/>
      <c r="J9" s="50"/>
      <c r="K9" s="54"/>
      <c r="L9" s="49">
        <v>133050004</v>
      </c>
      <c r="M9" s="232">
        <v>3.11</v>
      </c>
      <c r="N9" s="232">
        <v>4.75</v>
      </c>
      <c r="O9" s="269">
        <v>311</v>
      </c>
      <c r="P9" s="115">
        <v>475</v>
      </c>
      <c r="Q9" s="114">
        <v>4021</v>
      </c>
      <c r="R9" s="114">
        <v>3224</v>
      </c>
      <c r="S9" s="114">
        <v>7775</v>
      </c>
      <c r="T9" s="114">
        <v>7299</v>
      </c>
      <c r="U9" s="50">
        <v>6885</v>
      </c>
      <c r="V9" s="233">
        <v>797</v>
      </c>
      <c r="W9" s="116">
        <v>890</v>
      </c>
      <c r="X9" s="51">
        <v>0.24720843672456574</v>
      </c>
      <c r="Y9" s="51">
        <v>0.12926652142338416</v>
      </c>
      <c r="Z9" s="60">
        <v>1292.5</v>
      </c>
      <c r="AA9" s="234">
        <v>1635.8</v>
      </c>
      <c r="AB9" s="117">
        <v>1683</v>
      </c>
      <c r="AC9" s="50">
        <v>1407.0781806</v>
      </c>
      <c r="AD9" s="117">
        <v>3620</v>
      </c>
      <c r="AE9" s="50">
        <v>2941</v>
      </c>
      <c r="AF9" s="66">
        <v>275.9218194</v>
      </c>
      <c r="AG9" s="114">
        <v>679</v>
      </c>
      <c r="AH9" s="127">
        <v>0.19609558530880114</v>
      </c>
      <c r="AI9" s="235">
        <v>0.23087385243114586</v>
      </c>
      <c r="AJ9" s="114">
        <v>1628</v>
      </c>
      <c r="AK9" s="50">
        <v>1290.4694916000001</v>
      </c>
      <c r="AL9" s="117">
        <v>3320</v>
      </c>
      <c r="AM9" s="50">
        <v>2761</v>
      </c>
      <c r="AN9" s="116">
        <v>337.53050839999992</v>
      </c>
      <c r="AO9" s="116">
        <v>559</v>
      </c>
      <c r="AP9" s="129">
        <v>0.26155636425120732</v>
      </c>
      <c r="AQ9" s="129">
        <v>0.20246287576964866</v>
      </c>
      <c r="AR9" s="236">
        <v>5.234726688102894</v>
      </c>
      <c r="AS9" s="52">
        <v>6.9894736842105267</v>
      </c>
      <c r="AT9" s="114">
        <v>3705</v>
      </c>
      <c r="AU9" s="237">
        <v>2745</v>
      </c>
      <c r="AV9" s="114">
        <v>425</v>
      </c>
      <c r="AW9" s="116">
        <v>3170</v>
      </c>
      <c r="AX9" s="238">
        <v>0.8556005398110661</v>
      </c>
      <c r="AY9" s="53">
        <v>0.95847994296965722</v>
      </c>
      <c r="AZ9" s="114">
        <v>255</v>
      </c>
      <c r="BA9" s="238">
        <v>6.8825910931174086E-2</v>
      </c>
      <c r="BB9" s="118">
        <v>2.0043073744481226</v>
      </c>
      <c r="BC9" s="114">
        <v>210</v>
      </c>
      <c r="BD9" s="114">
        <v>15</v>
      </c>
      <c r="BE9" s="116">
        <v>225</v>
      </c>
      <c r="BF9" s="238">
        <v>6.0728744939271252E-2</v>
      </c>
      <c r="BG9" s="118">
        <v>1.0102767370243593</v>
      </c>
      <c r="BH9" s="114">
        <v>55</v>
      </c>
      <c r="BI9" s="232">
        <v>1445</v>
      </c>
      <c r="BJ9" s="263">
        <v>1130</v>
      </c>
      <c r="BK9" s="60">
        <v>200</v>
      </c>
      <c r="BL9" s="116">
        <v>1330</v>
      </c>
      <c r="BM9" s="238">
        <v>0.92041522491349481</v>
      </c>
      <c r="BN9" s="53">
        <v>1.0240885986582891</v>
      </c>
      <c r="BO9" s="114">
        <v>30</v>
      </c>
      <c r="BP9" s="238">
        <v>2.0761245674740483E-2</v>
      </c>
      <c r="BQ9" s="118">
        <v>0.94734802614544134</v>
      </c>
      <c r="BR9" s="114">
        <v>35</v>
      </c>
      <c r="BS9" s="114">
        <v>20</v>
      </c>
      <c r="BT9" s="233">
        <v>55</v>
      </c>
      <c r="BU9" s="238">
        <v>3.8062283737024222E-2</v>
      </c>
      <c r="BV9" s="118">
        <v>0.67753078409468592</v>
      </c>
      <c r="BW9" s="114">
        <v>40</v>
      </c>
      <c r="BX9" s="119" t="s">
        <v>6</v>
      </c>
      <c r="BY9" s="119" t="s">
        <v>6</v>
      </c>
      <c r="BZ9" s="119" t="s">
        <v>6</v>
      </c>
      <c r="CA9" s="120" t="s">
        <v>279</v>
      </c>
    </row>
    <row r="10" spans="1:85">
      <c r="A10" s="231"/>
      <c r="B10" s="155" t="s">
        <v>237</v>
      </c>
      <c r="C10" s="113"/>
      <c r="D10" s="122">
        <v>3050004</v>
      </c>
      <c r="E10" s="253">
        <v>0.58531345000000001</v>
      </c>
      <c r="F10" s="253">
        <v>0.61130437000000004</v>
      </c>
      <c r="G10" s="122"/>
      <c r="H10" s="60"/>
      <c r="I10" s="50"/>
      <c r="J10" s="50"/>
      <c r="K10" s="54"/>
      <c r="L10" s="49"/>
      <c r="M10" s="232">
        <v>1.64</v>
      </c>
      <c r="N10" s="232"/>
      <c r="O10" s="269">
        <v>164</v>
      </c>
      <c r="P10" s="115"/>
      <c r="Q10" s="114">
        <v>4987</v>
      </c>
      <c r="R10" s="114">
        <v>4551</v>
      </c>
      <c r="S10" s="114"/>
      <c r="T10" s="114"/>
      <c r="U10" s="50"/>
      <c r="V10" s="233">
        <v>436</v>
      </c>
      <c r="W10" s="116"/>
      <c r="X10" s="51">
        <v>9.5803120193364094E-2</v>
      </c>
      <c r="Y10" s="51"/>
      <c r="Z10" s="60">
        <v>3037.9</v>
      </c>
      <c r="AA10" s="234"/>
      <c r="AB10" s="117">
        <v>2229</v>
      </c>
      <c r="AC10" s="50">
        <v>2212.9218194</v>
      </c>
      <c r="AD10" s="117"/>
      <c r="AE10" s="50"/>
      <c r="AF10" s="66">
        <v>16.078180599999996</v>
      </c>
      <c r="AG10" s="114"/>
      <c r="AH10" s="127">
        <v>7.2655890773219226E-3</v>
      </c>
      <c r="AI10" s="235"/>
      <c r="AJ10" s="114">
        <v>2123</v>
      </c>
      <c r="AK10" s="50">
        <v>2029.5305084000001</v>
      </c>
      <c r="AL10" s="117"/>
      <c r="AM10" s="50"/>
      <c r="AN10" s="116">
        <v>93.469491599999856</v>
      </c>
      <c r="AO10" s="116"/>
      <c r="AP10" s="129">
        <v>4.6054735917070509E-2</v>
      </c>
      <c r="AQ10" s="129"/>
      <c r="AR10" s="236">
        <v>12.945121951219512</v>
      </c>
      <c r="AS10" s="52"/>
      <c r="AT10" s="114"/>
      <c r="AU10" s="237"/>
      <c r="AV10" s="114"/>
      <c r="AW10" s="116"/>
      <c r="AX10" s="238"/>
      <c r="AY10" s="53"/>
      <c r="AZ10" s="114"/>
      <c r="BA10" s="238"/>
      <c r="BB10" s="118"/>
      <c r="BC10" s="114"/>
      <c r="BD10" s="114"/>
      <c r="BE10" s="116"/>
      <c r="BF10" s="238"/>
      <c r="BG10" s="118"/>
      <c r="BH10" s="114"/>
      <c r="BI10" s="232">
        <v>2105</v>
      </c>
      <c r="BJ10" s="263">
        <v>1495</v>
      </c>
      <c r="BK10" s="60">
        <v>290</v>
      </c>
      <c r="BL10" s="116">
        <v>1785</v>
      </c>
      <c r="BM10" s="238">
        <v>0.84798099762470314</v>
      </c>
      <c r="BN10" s="53">
        <v>0.9434955529206478</v>
      </c>
      <c r="BO10" s="114">
        <v>95</v>
      </c>
      <c r="BP10" s="238">
        <v>4.5130641330166268E-2</v>
      </c>
      <c r="BQ10" s="118">
        <v>2.0593380885053914</v>
      </c>
      <c r="BR10" s="114">
        <v>150</v>
      </c>
      <c r="BS10" s="114">
        <v>25</v>
      </c>
      <c r="BT10" s="233">
        <v>175</v>
      </c>
      <c r="BU10" s="238">
        <v>8.3135391923990498E-2</v>
      </c>
      <c r="BV10" s="118">
        <v>1.4798583202586371</v>
      </c>
      <c r="BW10" s="114">
        <v>55</v>
      </c>
      <c r="BX10" s="119" t="s">
        <v>6</v>
      </c>
      <c r="BY10" s="104"/>
      <c r="BZ10" s="104"/>
      <c r="CA10" s="120" t="s">
        <v>279</v>
      </c>
    </row>
    <row r="11" spans="1:85">
      <c r="A11" s="239" t="s">
        <v>62</v>
      </c>
      <c r="B11" s="153" t="s">
        <v>238</v>
      </c>
      <c r="C11" s="105">
        <v>3050005</v>
      </c>
      <c r="D11" s="123"/>
      <c r="E11" s="255"/>
      <c r="F11" s="255"/>
      <c r="G11" s="123"/>
      <c r="H11" s="105"/>
      <c r="I11" s="106"/>
      <c r="J11" s="106"/>
      <c r="K11" s="125"/>
      <c r="L11" s="44">
        <v>133050005</v>
      </c>
      <c r="M11" s="240">
        <v>3.51</v>
      </c>
      <c r="N11" s="240">
        <v>3.49</v>
      </c>
      <c r="O11" s="266">
        <v>351</v>
      </c>
      <c r="P11" s="107">
        <v>349</v>
      </c>
      <c r="Q11" s="106">
        <v>2937</v>
      </c>
      <c r="R11" s="106">
        <v>2746</v>
      </c>
      <c r="S11" s="106">
        <v>2746</v>
      </c>
      <c r="T11" s="106">
        <v>2605</v>
      </c>
      <c r="U11" s="45">
        <v>2645</v>
      </c>
      <c r="V11" s="241">
        <v>191</v>
      </c>
      <c r="W11" s="108">
        <v>101</v>
      </c>
      <c r="X11" s="46">
        <v>6.955571740713766E-2</v>
      </c>
      <c r="Y11" s="46">
        <v>3.8185255198487714E-2</v>
      </c>
      <c r="Z11" s="112">
        <v>837.2</v>
      </c>
      <c r="AA11" s="242">
        <v>787.8</v>
      </c>
      <c r="AB11" s="109">
        <v>1463</v>
      </c>
      <c r="AC11" s="45">
        <v>1478</v>
      </c>
      <c r="AD11" s="109">
        <v>1478</v>
      </c>
      <c r="AE11" s="45">
        <v>1335</v>
      </c>
      <c r="AF11" s="243">
        <v>-15</v>
      </c>
      <c r="AG11" s="106">
        <v>143</v>
      </c>
      <c r="AH11" s="126">
        <v>-1.0148849797023005E-2</v>
      </c>
      <c r="AI11" s="244">
        <v>0.10711610486891386</v>
      </c>
      <c r="AJ11" s="106">
        <v>1349</v>
      </c>
      <c r="AK11" s="45">
        <v>1280</v>
      </c>
      <c r="AL11" s="109">
        <v>1280</v>
      </c>
      <c r="AM11" s="45">
        <v>1254</v>
      </c>
      <c r="AN11" s="108">
        <v>69</v>
      </c>
      <c r="AO11" s="108">
        <v>26</v>
      </c>
      <c r="AP11" s="128">
        <v>5.3906250000000003E-2</v>
      </c>
      <c r="AQ11" s="128">
        <v>2.0733652312599681E-2</v>
      </c>
      <c r="AR11" s="245">
        <v>3.8433048433048431</v>
      </c>
      <c r="AS11" s="47">
        <v>3.6676217765042982</v>
      </c>
      <c r="AT11" s="106">
        <v>1290</v>
      </c>
      <c r="AU11" s="246">
        <v>860</v>
      </c>
      <c r="AV11" s="106">
        <v>125</v>
      </c>
      <c r="AW11" s="108">
        <v>985</v>
      </c>
      <c r="AX11" s="247">
        <v>0.76356589147286824</v>
      </c>
      <c r="AY11" s="48">
        <v>0.85537883399898307</v>
      </c>
      <c r="AZ11" s="106">
        <v>120</v>
      </c>
      <c r="BA11" s="247">
        <v>9.3023255813953487E-2</v>
      </c>
      <c r="BB11" s="110">
        <v>2.7089681066412385</v>
      </c>
      <c r="BC11" s="106">
        <v>145</v>
      </c>
      <c r="BD11" s="106">
        <v>15</v>
      </c>
      <c r="BE11" s="108">
        <v>160</v>
      </c>
      <c r="BF11" s="247">
        <v>0.12403100775193798</v>
      </c>
      <c r="BG11" s="110">
        <v>2.0633662349975541</v>
      </c>
      <c r="BH11" s="106">
        <v>30</v>
      </c>
      <c r="BI11" s="240">
        <v>1100</v>
      </c>
      <c r="BJ11" s="264">
        <v>790</v>
      </c>
      <c r="BK11" s="112">
        <v>125</v>
      </c>
      <c r="BL11" s="108">
        <v>915</v>
      </c>
      <c r="BM11" s="247">
        <v>0.83181818181818179</v>
      </c>
      <c r="BN11" s="48">
        <v>0.92551219612510138</v>
      </c>
      <c r="BO11" s="106">
        <v>50</v>
      </c>
      <c r="BP11" s="247">
        <v>4.5454545454545456E-2</v>
      </c>
      <c r="BQ11" s="110">
        <v>2.0741180269396406</v>
      </c>
      <c r="BR11" s="106">
        <v>115</v>
      </c>
      <c r="BS11" s="106">
        <v>0</v>
      </c>
      <c r="BT11" s="241">
        <v>115</v>
      </c>
      <c r="BU11" s="247">
        <v>0.10454545454545454</v>
      </c>
      <c r="BV11" s="110">
        <v>1.8609698850732963</v>
      </c>
      <c r="BW11" s="106">
        <v>20</v>
      </c>
      <c r="BX11" s="111" t="s">
        <v>4</v>
      </c>
      <c r="BY11" s="111" t="s">
        <v>4</v>
      </c>
      <c r="BZ11" s="111" t="s">
        <v>4</v>
      </c>
      <c r="CA11" s="120"/>
    </row>
    <row r="12" spans="1:85">
      <c r="A12" s="239" t="s">
        <v>56</v>
      </c>
      <c r="B12" s="153" t="s">
        <v>239</v>
      </c>
      <c r="C12" s="105">
        <v>3050006</v>
      </c>
      <c r="D12" s="123"/>
      <c r="E12" s="255"/>
      <c r="F12" s="255"/>
      <c r="G12" s="123"/>
      <c r="H12" s="105"/>
      <c r="I12" s="106"/>
      <c r="J12" s="106"/>
      <c r="K12" s="125"/>
      <c r="L12" s="44">
        <v>133050006</v>
      </c>
      <c r="M12" s="240">
        <v>1.59</v>
      </c>
      <c r="N12" s="240">
        <v>1.63</v>
      </c>
      <c r="O12" s="266">
        <v>159</v>
      </c>
      <c r="P12" s="107">
        <v>163</v>
      </c>
      <c r="Q12" s="106">
        <v>4785</v>
      </c>
      <c r="R12" s="106">
        <v>4201</v>
      </c>
      <c r="S12" s="106">
        <v>4201</v>
      </c>
      <c r="T12" s="106">
        <v>4552</v>
      </c>
      <c r="U12" s="45">
        <v>4630</v>
      </c>
      <c r="V12" s="241">
        <v>584</v>
      </c>
      <c r="W12" s="108">
        <v>-429</v>
      </c>
      <c r="X12" s="46">
        <v>0.13901452035229708</v>
      </c>
      <c r="Y12" s="46">
        <v>-9.2656587473002164E-2</v>
      </c>
      <c r="Z12" s="112">
        <v>3010.4</v>
      </c>
      <c r="AA12" s="242">
        <v>2580.8000000000002</v>
      </c>
      <c r="AB12" s="109">
        <v>2840</v>
      </c>
      <c r="AC12" s="45">
        <v>2850</v>
      </c>
      <c r="AD12" s="109">
        <v>2850</v>
      </c>
      <c r="AE12" s="45">
        <v>2723</v>
      </c>
      <c r="AF12" s="243">
        <v>-10</v>
      </c>
      <c r="AG12" s="106">
        <v>127</v>
      </c>
      <c r="AH12" s="126">
        <v>-3.5087719298245615E-3</v>
      </c>
      <c r="AI12" s="244">
        <v>4.6639735585751012E-2</v>
      </c>
      <c r="AJ12" s="106">
        <v>2540</v>
      </c>
      <c r="AK12" s="45">
        <v>2318</v>
      </c>
      <c r="AL12" s="109">
        <v>2318</v>
      </c>
      <c r="AM12" s="45">
        <v>2444</v>
      </c>
      <c r="AN12" s="108">
        <v>222</v>
      </c>
      <c r="AO12" s="108">
        <v>-126</v>
      </c>
      <c r="AP12" s="128">
        <v>9.5772217428817946E-2</v>
      </c>
      <c r="AQ12" s="128">
        <v>-5.1554828150572829E-2</v>
      </c>
      <c r="AR12" s="245">
        <v>15.974842767295597</v>
      </c>
      <c r="AS12" s="47">
        <v>14.220858895705522</v>
      </c>
      <c r="AT12" s="106">
        <v>1840</v>
      </c>
      <c r="AU12" s="246">
        <v>930</v>
      </c>
      <c r="AV12" s="106">
        <v>145</v>
      </c>
      <c r="AW12" s="108">
        <v>1075</v>
      </c>
      <c r="AX12" s="247">
        <v>0.58423913043478259</v>
      </c>
      <c r="AY12" s="48">
        <v>0.65448940523509691</v>
      </c>
      <c r="AZ12" s="106">
        <v>155</v>
      </c>
      <c r="BA12" s="247">
        <v>8.4239130434782608E-2</v>
      </c>
      <c r="BB12" s="110">
        <v>2.4531620150494367</v>
      </c>
      <c r="BC12" s="106">
        <v>545</v>
      </c>
      <c r="BD12" s="106">
        <v>45</v>
      </c>
      <c r="BE12" s="108">
        <v>590</v>
      </c>
      <c r="BF12" s="247">
        <v>0.32065217391304346</v>
      </c>
      <c r="BG12" s="110">
        <v>5.3343343799478209</v>
      </c>
      <c r="BH12" s="106">
        <v>15</v>
      </c>
      <c r="BI12" s="240">
        <v>1790</v>
      </c>
      <c r="BJ12" s="264">
        <v>975</v>
      </c>
      <c r="BK12" s="112">
        <v>185</v>
      </c>
      <c r="BL12" s="108">
        <v>1160</v>
      </c>
      <c r="BM12" s="247">
        <v>0.64804469273743015</v>
      </c>
      <c r="BN12" s="48">
        <v>0.72103889993322301</v>
      </c>
      <c r="BO12" s="106">
        <v>135</v>
      </c>
      <c r="BP12" s="247">
        <v>7.5418994413407825E-2</v>
      </c>
      <c r="BQ12" s="110">
        <v>3.4414137095032027</v>
      </c>
      <c r="BR12" s="106">
        <v>385</v>
      </c>
      <c r="BS12" s="106">
        <v>20</v>
      </c>
      <c r="BT12" s="241">
        <v>405</v>
      </c>
      <c r="BU12" s="247">
        <v>0.22625698324022347</v>
      </c>
      <c r="BV12" s="110">
        <v>4.0275058722378123</v>
      </c>
      <c r="BW12" s="106">
        <v>85</v>
      </c>
      <c r="BX12" s="111" t="s">
        <v>4</v>
      </c>
      <c r="BY12" s="111" t="s">
        <v>4</v>
      </c>
      <c r="BZ12" s="111" t="s">
        <v>4</v>
      </c>
      <c r="CA12" s="120"/>
    </row>
    <row r="13" spans="1:85">
      <c r="A13" s="239"/>
      <c r="B13" s="153" t="s">
        <v>240</v>
      </c>
      <c r="C13" s="105">
        <v>3050007</v>
      </c>
      <c r="D13" s="123"/>
      <c r="E13" s="255"/>
      <c r="F13" s="255"/>
      <c r="G13" s="123"/>
      <c r="H13" s="105"/>
      <c r="I13" s="106"/>
      <c r="J13" s="106"/>
      <c r="K13" s="125"/>
      <c r="L13" s="44">
        <v>133050007</v>
      </c>
      <c r="M13" s="240">
        <v>1.04</v>
      </c>
      <c r="N13" s="240">
        <v>1.04</v>
      </c>
      <c r="O13" s="266">
        <v>104</v>
      </c>
      <c r="P13" s="107">
        <v>104</v>
      </c>
      <c r="Q13" s="106">
        <v>3172</v>
      </c>
      <c r="R13" s="106">
        <v>2938</v>
      </c>
      <c r="S13" s="106">
        <v>2938</v>
      </c>
      <c r="T13" s="106">
        <v>3065</v>
      </c>
      <c r="U13" s="45">
        <v>3115</v>
      </c>
      <c r="V13" s="241">
        <v>234</v>
      </c>
      <c r="W13" s="108">
        <v>-177</v>
      </c>
      <c r="X13" s="46">
        <v>7.9646017699115043E-2</v>
      </c>
      <c r="Y13" s="46">
        <v>-5.6821829855537721E-2</v>
      </c>
      <c r="Z13" s="112">
        <v>3051.2</v>
      </c>
      <c r="AA13" s="242">
        <v>2831</v>
      </c>
      <c r="AB13" s="109">
        <v>1735</v>
      </c>
      <c r="AC13" s="45">
        <v>1751</v>
      </c>
      <c r="AD13" s="109">
        <v>1751</v>
      </c>
      <c r="AE13" s="45">
        <v>1728</v>
      </c>
      <c r="AF13" s="243">
        <v>-16</v>
      </c>
      <c r="AG13" s="106">
        <v>23</v>
      </c>
      <c r="AH13" s="126">
        <v>-9.1376356367789836E-3</v>
      </c>
      <c r="AI13" s="244">
        <v>1.3310185185185185E-2</v>
      </c>
      <c r="AJ13" s="106">
        <v>1611</v>
      </c>
      <c r="AK13" s="45">
        <v>1503</v>
      </c>
      <c r="AL13" s="109">
        <v>1503</v>
      </c>
      <c r="AM13" s="45">
        <v>1553</v>
      </c>
      <c r="AN13" s="108">
        <v>108</v>
      </c>
      <c r="AO13" s="108">
        <v>-50</v>
      </c>
      <c r="AP13" s="128">
        <v>7.1856287425149698E-2</v>
      </c>
      <c r="AQ13" s="128">
        <v>-3.2195750160978753E-2</v>
      </c>
      <c r="AR13" s="245">
        <v>15.490384615384615</v>
      </c>
      <c r="AS13" s="47">
        <v>14.451923076923077</v>
      </c>
      <c r="AT13" s="106">
        <v>1380</v>
      </c>
      <c r="AU13" s="246">
        <v>835</v>
      </c>
      <c r="AV13" s="106">
        <v>100</v>
      </c>
      <c r="AW13" s="108">
        <v>935</v>
      </c>
      <c r="AX13" s="247">
        <v>0.67753623188405798</v>
      </c>
      <c r="AY13" s="48">
        <v>0.75900476762147684</v>
      </c>
      <c r="AZ13" s="106">
        <v>110</v>
      </c>
      <c r="BA13" s="247">
        <v>7.9710144927536225E-2</v>
      </c>
      <c r="BB13" s="110">
        <v>2.3212715841328002</v>
      </c>
      <c r="BC13" s="106">
        <v>250</v>
      </c>
      <c r="BD13" s="106">
        <v>45</v>
      </c>
      <c r="BE13" s="108">
        <v>295</v>
      </c>
      <c r="BF13" s="247">
        <v>0.21376811594202899</v>
      </c>
      <c r="BG13" s="110">
        <v>3.5562229199652142</v>
      </c>
      <c r="BH13" s="106">
        <v>35</v>
      </c>
      <c r="BI13" s="240">
        <v>1185</v>
      </c>
      <c r="BJ13" s="264">
        <v>720</v>
      </c>
      <c r="BK13" s="112">
        <v>125</v>
      </c>
      <c r="BL13" s="108">
        <v>845</v>
      </c>
      <c r="BM13" s="247">
        <v>0.71308016877637126</v>
      </c>
      <c r="BN13" s="48">
        <v>0.79339981674232241</v>
      </c>
      <c r="BO13" s="106">
        <v>50</v>
      </c>
      <c r="BP13" s="247">
        <v>4.2194092827004218E-2</v>
      </c>
      <c r="BQ13" s="110">
        <v>1.9253416283827887</v>
      </c>
      <c r="BR13" s="106">
        <v>250</v>
      </c>
      <c r="BS13" s="106">
        <v>15</v>
      </c>
      <c r="BT13" s="241">
        <v>265</v>
      </c>
      <c r="BU13" s="247">
        <v>0.22362869198312235</v>
      </c>
      <c r="BV13" s="110">
        <v>3.9807207594853486</v>
      </c>
      <c r="BW13" s="106">
        <v>30</v>
      </c>
      <c r="BX13" s="111" t="s">
        <v>4</v>
      </c>
      <c r="BY13" s="111" t="s">
        <v>4</v>
      </c>
      <c r="BZ13" s="111" t="s">
        <v>4</v>
      </c>
      <c r="CA13" s="120"/>
    </row>
    <row r="14" spans="1:85">
      <c r="A14" s="239" t="s">
        <v>65</v>
      </c>
      <c r="B14" s="153" t="s">
        <v>241</v>
      </c>
      <c r="C14" s="105">
        <v>3050008</v>
      </c>
      <c r="D14" s="123"/>
      <c r="E14" s="255"/>
      <c r="F14" s="255"/>
      <c r="G14" s="123"/>
      <c r="H14" s="112"/>
      <c r="I14" s="106"/>
      <c r="J14" s="106"/>
      <c r="K14" s="125"/>
      <c r="L14" s="44">
        <v>133050008</v>
      </c>
      <c r="M14" s="240">
        <v>2.31</v>
      </c>
      <c r="N14" s="240">
        <v>2.3199999999999998</v>
      </c>
      <c r="O14" s="266">
        <v>231</v>
      </c>
      <c r="P14" s="107">
        <v>231.99999999999997</v>
      </c>
      <c r="Q14" s="106">
        <v>4794</v>
      </c>
      <c r="R14" s="106">
        <v>4600</v>
      </c>
      <c r="S14" s="106">
        <v>4600</v>
      </c>
      <c r="T14" s="106">
        <v>4484</v>
      </c>
      <c r="U14" s="45">
        <v>4369</v>
      </c>
      <c r="V14" s="241">
        <v>194</v>
      </c>
      <c r="W14" s="108">
        <v>231</v>
      </c>
      <c r="X14" s="46">
        <v>4.2173913043478263E-2</v>
      </c>
      <c r="Y14" s="46">
        <v>5.2872510872053101E-2</v>
      </c>
      <c r="Z14" s="112">
        <v>2079.6</v>
      </c>
      <c r="AA14" s="242">
        <v>1984.9</v>
      </c>
      <c r="AB14" s="109">
        <v>2490</v>
      </c>
      <c r="AC14" s="45">
        <v>2487</v>
      </c>
      <c r="AD14" s="109">
        <v>2487</v>
      </c>
      <c r="AE14" s="45">
        <v>2085</v>
      </c>
      <c r="AF14" s="243">
        <v>3</v>
      </c>
      <c r="AG14" s="106">
        <v>402</v>
      </c>
      <c r="AH14" s="126">
        <v>1.2062726176115801E-3</v>
      </c>
      <c r="AI14" s="244">
        <v>0.19280575539568345</v>
      </c>
      <c r="AJ14" s="106">
        <v>2340</v>
      </c>
      <c r="AK14" s="45">
        <v>2265</v>
      </c>
      <c r="AL14" s="109">
        <v>2265</v>
      </c>
      <c r="AM14" s="45">
        <v>1928</v>
      </c>
      <c r="AN14" s="108">
        <v>75</v>
      </c>
      <c r="AO14" s="108">
        <v>337</v>
      </c>
      <c r="AP14" s="128">
        <v>3.3112582781456956E-2</v>
      </c>
      <c r="AQ14" s="128">
        <v>0.17479253112033194</v>
      </c>
      <c r="AR14" s="245">
        <v>10.129870129870129</v>
      </c>
      <c r="AS14" s="47">
        <v>9.7629310344827598</v>
      </c>
      <c r="AT14" s="106">
        <v>1905</v>
      </c>
      <c r="AU14" s="246">
        <v>1235</v>
      </c>
      <c r="AV14" s="106">
        <v>160</v>
      </c>
      <c r="AW14" s="108">
        <v>1395</v>
      </c>
      <c r="AX14" s="247">
        <v>0.73228346456692917</v>
      </c>
      <c r="AY14" s="48">
        <v>0.82033493516813627</v>
      </c>
      <c r="AZ14" s="106">
        <v>175</v>
      </c>
      <c r="BA14" s="247">
        <v>9.1863517060367453E-2</v>
      </c>
      <c r="BB14" s="110">
        <v>2.6751948822146088</v>
      </c>
      <c r="BC14" s="106">
        <v>295</v>
      </c>
      <c r="BD14" s="106">
        <v>20</v>
      </c>
      <c r="BE14" s="108">
        <v>315</v>
      </c>
      <c r="BF14" s="247">
        <v>0.16535433070866143</v>
      </c>
      <c r="BG14" s="110">
        <v>2.7508165012836492</v>
      </c>
      <c r="BH14" s="106">
        <v>20</v>
      </c>
      <c r="BI14" s="240">
        <v>1745</v>
      </c>
      <c r="BJ14" s="264">
        <v>1085</v>
      </c>
      <c r="BK14" s="112">
        <v>215</v>
      </c>
      <c r="BL14" s="108">
        <v>1300</v>
      </c>
      <c r="BM14" s="247">
        <v>0.74498567335243548</v>
      </c>
      <c r="BN14" s="48">
        <v>0.82889908118990707</v>
      </c>
      <c r="BO14" s="106">
        <v>120</v>
      </c>
      <c r="BP14" s="247">
        <v>6.8767908309455589E-2</v>
      </c>
      <c r="BQ14" s="110">
        <v>3.1379206825906309</v>
      </c>
      <c r="BR14" s="106">
        <v>240</v>
      </c>
      <c r="BS14" s="106">
        <v>15</v>
      </c>
      <c r="BT14" s="241">
        <v>255</v>
      </c>
      <c r="BU14" s="247">
        <v>0.14613180515759314</v>
      </c>
      <c r="BV14" s="110">
        <v>2.6012311088230207</v>
      </c>
      <c r="BW14" s="106">
        <v>75</v>
      </c>
      <c r="BX14" s="111" t="s">
        <v>4</v>
      </c>
      <c r="BY14" s="111" t="s">
        <v>4</v>
      </c>
      <c r="BZ14" s="111" t="s">
        <v>4</v>
      </c>
      <c r="CA14" s="120"/>
    </row>
    <row r="15" spans="1:85">
      <c r="A15" s="239"/>
      <c r="B15" s="153" t="s">
        <v>242</v>
      </c>
      <c r="C15" s="105">
        <v>3050009</v>
      </c>
      <c r="D15" s="123"/>
      <c r="E15" s="255"/>
      <c r="F15" s="255"/>
      <c r="G15" s="123"/>
      <c r="H15" s="105"/>
      <c r="I15" s="106"/>
      <c r="J15" s="106"/>
      <c r="K15" s="125"/>
      <c r="L15" s="44">
        <v>133050009</v>
      </c>
      <c r="M15" s="240">
        <v>1.64</v>
      </c>
      <c r="N15" s="240">
        <v>1.62</v>
      </c>
      <c r="O15" s="266">
        <v>164</v>
      </c>
      <c r="P15" s="107">
        <v>162</v>
      </c>
      <c r="Q15" s="106">
        <v>4851</v>
      </c>
      <c r="R15" s="106">
        <v>4404</v>
      </c>
      <c r="S15" s="106">
        <v>4404</v>
      </c>
      <c r="T15" s="106">
        <v>4468</v>
      </c>
      <c r="U15" s="45">
        <v>4534</v>
      </c>
      <c r="V15" s="241">
        <v>447</v>
      </c>
      <c r="W15" s="108">
        <v>-130</v>
      </c>
      <c r="X15" s="46">
        <v>0.10149863760217984</v>
      </c>
      <c r="Y15" s="46">
        <v>-2.867225408028231E-2</v>
      </c>
      <c r="Z15" s="112">
        <v>2964.3</v>
      </c>
      <c r="AA15" s="242">
        <v>2711.2</v>
      </c>
      <c r="AB15" s="109">
        <v>2461</v>
      </c>
      <c r="AC15" s="45">
        <v>2379</v>
      </c>
      <c r="AD15" s="109">
        <v>2379</v>
      </c>
      <c r="AE15" s="45">
        <v>2341</v>
      </c>
      <c r="AF15" s="243">
        <v>82</v>
      </c>
      <c r="AG15" s="106">
        <v>38</v>
      </c>
      <c r="AH15" s="126">
        <v>3.4468263976460696E-2</v>
      </c>
      <c r="AI15" s="244">
        <v>1.6232379325074753E-2</v>
      </c>
      <c r="AJ15" s="106">
        <v>2215</v>
      </c>
      <c r="AK15" s="45">
        <v>2101</v>
      </c>
      <c r="AL15" s="109">
        <v>2101</v>
      </c>
      <c r="AM15" s="45">
        <v>2046</v>
      </c>
      <c r="AN15" s="108">
        <v>114</v>
      </c>
      <c r="AO15" s="108">
        <v>55</v>
      </c>
      <c r="AP15" s="128">
        <v>5.4259876249405044E-2</v>
      </c>
      <c r="AQ15" s="128">
        <v>2.6881720430107527E-2</v>
      </c>
      <c r="AR15" s="245">
        <v>13.50609756097561</v>
      </c>
      <c r="AS15" s="47">
        <v>12.969135802469136</v>
      </c>
      <c r="AT15" s="106">
        <v>2025</v>
      </c>
      <c r="AU15" s="246">
        <v>1260</v>
      </c>
      <c r="AV15" s="106">
        <v>215</v>
      </c>
      <c r="AW15" s="108">
        <v>1475</v>
      </c>
      <c r="AX15" s="247">
        <v>0.72839506172839508</v>
      </c>
      <c r="AY15" s="48">
        <v>0.81597898170912575</v>
      </c>
      <c r="AZ15" s="106">
        <v>175</v>
      </c>
      <c r="BA15" s="247">
        <v>8.6419753086419748E-2</v>
      </c>
      <c r="BB15" s="110">
        <v>2.5166648151204094</v>
      </c>
      <c r="BC15" s="106">
        <v>315</v>
      </c>
      <c r="BD15" s="106">
        <v>25</v>
      </c>
      <c r="BE15" s="108">
        <v>340</v>
      </c>
      <c r="BF15" s="247">
        <v>0.16790123456790124</v>
      </c>
      <c r="BG15" s="110">
        <v>2.7931865144133559</v>
      </c>
      <c r="BH15" s="106">
        <v>35</v>
      </c>
      <c r="BI15" s="240">
        <v>1845</v>
      </c>
      <c r="BJ15" s="264">
        <v>1185</v>
      </c>
      <c r="BK15" s="112">
        <v>250</v>
      </c>
      <c r="BL15" s="108">
        <v>1435</v>
      </c>
      <c r="BM15" s="247">
        <v>0.77777777777777779</v>
      </c>
      <c r="BN15" s="48">
        <v>0.86538480997732614</v>
      </c>
      <c r="BO15" s="106">
        <v>65</v>
      </c>
      <c r="BP15" s="247">
        <v>3.5230352303523033E-2</v>
      </c>
      <c r="BQ15" s="110">
        <v>1.6075819937797755</v>
      </c>
      <c r="BR15" s="106">
        <v>295</v>
      </c>
      <c r="BS15" s="106">
        <v>20</v>
      </c>
      <c r="BT15" s="241">
        <v>315</v>
      </c>
      <c r="BU15" s="247">
        <v>0.17073170731707318</v>
      </c>
      <c r="BV15" s="110">
        <v>3.0391236723360304</v>
      </c>
      <c r="BW15" s="106">
        <v>20</v>
      </c>
      <c r="BX15" s="111" t="s">
        <v>4</v>
      </c>
      <c r="BY15" s="111" t="s">
        <v>4</v>
      </c>
      <c r="BZ15" s="111" t="s">
        <v>4</v>
      </c>
      <c r="CA15" s="120"/>
    </row>
    <row r="16" spans="1:85">
      <c r="A16" s="239" t="s">
        <v>57</v>
      </c>
      <c r="B16" s="153" t="s">
        <v>243</v>
      </c>
      <c r="C16" s="105">
        <v>3050010.01</v>
      </c>
      <c r="D16" s="123"/>
      <c r="E16" s="255"/>
      <c r="F16" s="255"/>
      <c r="G16" s="123"/>
      <c r="H16" s="105"/>
      <c r="I16" s="106"/>
      <c r="J16" s="106"/>
      <c r="K16" s="125"/>
      <c r="L16" s="44">
        <v>133050010.01000001</v>
      </c>
      <c r="M16" s="240">
        <v>1.91</v>
      </c>
      <c r="N16" s="240">
        <v>1.94</v>
      </c>
      <c r="O16" s="266">
        <v>191</v>
      </c>
      <c r="P16" s="107">
        <v>194</v>
      </c>
      <c r="Q16" s="106">
        <v>2371</v>
      </c>
      <c r="R16" s="106">
        <v>1936</v>
      </c>
      <c r="S16" s="106">
        <v>1936</v>
      </c>
      <c r="T16" s="106">
        <v>2060</v>
      </c>
      <c r="U16" s="45">
        <v>1850</v>
      </c>
      <c r="V16" s="241">
        <v>435</v>
      </c>
      <c r="W16" s="108">
        <v>86</v>
      </c>
      <c r="X16" s="46">
        <v>0.22469008264462809</v>
      </c>
      <c r="Y16" s="46">
        <v>4.6486486486486484E-2</v>
      </c>
      <c r="Z16" s="112">
        <v>1242.8</v>
      </c>
      <c r="AA16" s="242">
        <v>999.8</v>
      </c>
      <c r="AB16" s="109">
        <v>1276</v>
      </c>
      <c r="AC16" s="45">
        <v>1172</v>
      </c>
      <c r="AD16" s="109">
        <v>1172</v>
      </c>
      <c r="AE16" s="45">
        <v>1051</v>
      </c>
      <c r="AF16" s="243">
        <v>104</v>
      </c>
      <c r="AG16" s="106">
        <v>121</v>
      </c>
      <c r="AH16" s="126">
        <v>8.8737201365187715E-2</v>
      </c>
      <c r="AI16" s="244">
        <v>0.11512844909609896</v>
      </c>
      <c r="AJ16" s="106">
        <v>1112</v>
      </c>
      <c r="AK16" s="45">
        <v>930</v>
      </c>
      <c r="AL16" s="109">
        <v>930</v>
      </c>
      <c r="AM16" s="45">
        <v>833</v>
      </c>
      <c r="AN16" s="108">
        <v>182</v>
      </c>
      <c r="AO16" s="108">
        <v>97</v>
      </c>
      <c r="AP16" s="128">
        <v>0.19569892473118281</v>
      </c>
      <c r="AQ16" s="128">
        <v>0.11644657863145258</v>
      </c>
      <c r="AR16" s="245">
        <v>5.8219895287958119</v>
      </c>
      <c r="AS16" s="47">
        <v>4.7938144329896906</v>
      </c>
      <c r="AT16" s="106">
        <v>880</v>
      </c>
      <c r="AU16" s="246">
        <v>625</v>
      </c>
      <c r="AV16" s="106">
        <v>95</v>
      </c>
      <c r="AW16" s="108">
        <v>720</v>
      </c>
      <c r="AX16" s="247">
        <v>0.81818181818181823</v>
      </c>
      <c r="AY16" s="48">
        <v>0.91656190703536633</v>
      </c>
      <c r="AZ16" s="106">
        <v>35</v>
      </c>
      <c r="BA16" s="247">
        <v>3.9772727272727272E-2</v>
      </c>
      <c r="BB16" s="110">
        <v>1.1582377842315521</v>
      </c>
      <c r="BC16" s="106">
        <v>105</v>
      </c>
      <c r="BD16" s="106">
        <v>0</v>
      </c>
      <c r="BE16" s="108">
        <v>105</v>
      </c>
      <c r="BF16" s="247">
        <v>0.11931818181818182</v>
      </c>
      <c r="BG16" s="110">
        <v>1.9849641799035422</v>
      </c>
      <c r="BH16" s="106">
        <v>20</v>
      </c>
      <c r="BI16" s="240">
        <v>930</v>
      </c>
      <c r="BJ16" s="264">
        <v>625</v>
      </c>
      <c r="BK16" s="112">
        <v>95</v>
      </c>
      <c r="BL16" s="108">
        <v>720</v>
      </c>
      <c r="BM16" s="247">
        <v>0.77419354838709675</v>
      </c>
      <c r="BN16" s="48">
        <v>0.86139686154425088</v>
      </c>
      <c r="BO16" s="106">
        <v>40</v>
      </c>
      <c r="BP16" s="247">
        <v>4.3010752688172046E-2</v>
      </c>
      <c r="BQ16" s="110">
        <v>1.9626063050611653</v>
      </c>
      <c r="BR16" s="106">
        <v>95</v>
      </c>
      <c r="BS16" s="106">
        <v>20</v>
      </c>
      <c r="BT16" s="241">
        <v>115</v>
      </c>
      <c r="BU16" s="247">
        <v>0.12365591397849462</v>
      </c>
      <c r="BV16" s="110">
        <v>2.2011471758931465</v>
      </c>
      <c r="BW16" s="106">
        <v>50</v>
      </c>
      <c r="BX16" s="111" t="s">
        <v>4</v>
      </c>
      <c r="BY16" s="111" t="s">
        <v>4</v>
      </c>
      <c r="BZ16" s="111" t="s">
        <v>4</v>
      </c>
      <c r="CA16" s="120"/>
    </row>
    <row r="17" spans="1:85">
      <c r="A17" s="231" t="s">
        <v>60</v>
      </c>
      <c r="B17" s="155" t="s">
        <v>244</v>
      </c>
      <c r="C17" s="113">
        <v>3050010.02</v>
      </c>
      <c r="D17" s="122">
        <v>3050010.02</v>
      </c>
      <c r="E17" s="253">
        <v>0.83375957999999994</v>
      </c>
      <c r="F17" s="254">
        <v>0.81280445000000001</v>
      </c>
      <c r="G17" s="122"/>
      <c r="H17" s="60"/>
      <c r="I17" s="50"/>
      <c r="J17" s="50"/>
      <c r="K17" s="54"/>
      <c r="L17" s="49">
        <v>133050010.02</v>
      </c>
      <c r="M17" s="232">
        <v>4.74</v>
      </c>
      <c r="N17" s="232">
        <v>7.78</v>
      </c>
      <c r="O17" s="269">
        <v>474</v>
      </c>
      <c r="P17" s="115">
        <v>778</v>
      </c>
      <c r="Q17" s="114">
        <v>6666</v>
      </c>
      <c r="R17" s="114">
        <v>6280</v>
      </c>
      <c r="S17" s="114">
        <v>7523</v>
      </c>
      <c r="T17" s="114">
        <v>7369</v>
      </c>
      <c r="U17" s="50">
        <v>7148</v>
      </c>
      <c r="V17" s="233">
        <v>386</v>
      </c>
      <c r="W17" s="116">
        <v>375</v>
      </c>
      <c r="X17" s="51">
        <v>6.1464968152866242E-2</v>
      </c>
      <c r="Y17" s="51">
        <v>5.2462227196418576E-2</v>
      </c>
      <c r="Z17" s="60">
        <v>1405.6</v>
      </c>
      <c r="AA17" s="234">
        <v>966.7</v>
      </c>
      <c r="AB17" s="117">
        <v>3263</v>
      </c>
      <c r="AC17" s="50">
        <v>3219.5184264499999</v>
      </c>
      <c r="AD17" s="117">
        <v>3961</v>
      </c>
      <c r="AE17" s="50">
        <v>3631</v>
      </c>
      <c r="AF17" s="66">
        <v>43.481573550000121</v>
      </c>
      <c r="AG17" s="114">
        <v>330</v>
      </c>
      <c r="AH17" s="127">
        <v>1.3505614129360662E-2</v>
      </c>
      <c r="AI17" s="235">
        <v>9.0884053979619933E-2</v>
      </c>
      <c r="AJ17" s="114">
        <v>3074</v>
      </c>
      <c r="AK17" s="50">
        <v>2857.8204461999999</v>
      </c>
      <c r="AL17" s="117">
        <v>3516</v>
      </c>
      <c r="AM17" s="50">
        <v>3203</v>
      </c>
      <c r="AN17" s="116">
        <v>216.17955380000012</v>
      </c>
      <c r="AO17" s="116">
        <v>313</v>
      </c>
      <c r="AP17" s="129">
        <v>7.5644904174246061E-2</v>
      </c>
      <c r="AQ17" s="129">
        <v>9.772088666874805E-2</v>
      </c>
      <c r="AR17" s="236">
        <v>6.4852320675105481</v>
      </c>
      <c r="AS17" s="52">
        <v>4.5192802056555266</v>
      </c>
      <c r="AT17" s="114">
        <v>3245</v>
      </c>
      <c r="AU17" s="237">
        <v>2525</v>
      </c>
      <c r="AV17" s="114">
        <v>235</v>
      </c>
      <c r="AW17" s="116">
        <v>2760</v>
      </c>
      <c r="AX17" s="238">
        <v>0.85053929121725735</v>
      </c>
      <c r="AY17" s="53">
        <v>0.95281011804806437</v>
      </c>
      <c r="AZ17" s="114">
        <v>200</v>
      </c>
      <c r="BA17" s="238">
        <v>6.1633281972265024E-2</v>
      </c>
      <c r="BB17" s="118">
        <v>1.7948478980827927</v>
      </c>
      <c r="BC17" s="114">
        <v>210</v>
      </c>
      <c r="BD17" s="114">
        <v>30</v>
      </c>
      <c r="BE17" s="116">
        <v>240</v>
      </c>
      <c r="BF17" s="238">
        <v>7.3959938366718034E-2</v>
      </c>
      <c r="BG17" s="118">
        <v>1.2303894190201135</v>
      </c>
      <c r="BH17" s="114">
        <v>45</v>
      </c>
      <c r="BI17" s="232">
        <v>2455</v>
      </c>
      <c r="BJ17" s="263">
        <v>1830</v>
      </c>
      <c r="BK17" s="60">
        <v>305</v>
      </c>
      <c r="BL17" s="116">
        <v>2135</v>
      </c>
      <c r="BM17" s="238">
        <v>0.86965376782077397</v>
      </c>
      <c r="BN17" s="53">
        <v>0.96760949221497361</v>
      </c>
      <c r="BO17" s="114">
        <v>95</v>
      </c>
      <c r="BP17" s="238">
        <v>3.8696537678207736E-2</v>
      </c>
      <c r="BQ17" s="118">
        <v>1.7657461003274331</v>
      </c>
      <c r="BR17" s="114">
        <v>145</v>
      </c>
      <c r="BS17" s="114">
        <v>15</v>
      </c>
      <c r="BT17" s="233">
        <v>160</v>
      </c>
      <c r="BU17" s="238">
        <v>6.5173116089613028E-2</v>
      </c>
      <c r="BV17" s="118">
        <v>1.1601193651745334</v>
      </c>
      <c r="BW17" s="114">
        <v>75</v>
      </c>
      <c r="BX17" s="119" t="s">
        <v>6</v>
      </c>
      <c r="BY17" s="119" t="s">
        <v>6</v>
      </c>
      <c r="BZ17" s="119" t="s">
        <v>6</v>
      </c>
      <c r="CA17" s="120" t="s">
        <v>280</v>
      </c>
    </row>
    <row r="18" spans="1:85">
      <c r="A18" s="231" t="s">
        <v>271</v>
      </c>
      <c r="B18" s="155" t="s">
        <v>245</v>
      </c>
      <c r="C18" s="113"/>
      <c r="D18" s="122">
        <v>3050010.02</v>
      </c>
      <c r="E18" s="253">
        <v>0.16624042</v>
      </c>
      <c r="F18" s="254">
        <v>0.18719554999999999</v>
      </c>
      <c r="G18" s="122"/>
      <c r="H18" s="60"/>
      <c r="I18" s="50"/>
      <c r="J18" s="50"/>
      <c r="K18" s="54"/>
      <c r="L18" s="49"/>
      <c r="M18" s="232">
        <v>2.87</v>
      </c>
      <c r="N18" s="232"/>
      <c r="O18" s="269">
        <v>287</v>
      </c>
      <c r="P18" s="115"/>
      <c r="Q18" s="114">
        <v>2164</v>
      </c>
      <c r="R18" s="114">
        <v>1243</v>
      </c>
      <c r="S18" s="114"/>
      <c r="T18" s="114"/>
      <c r="U18" s="50"/>
      <c r="V18" s="233">
        <v>921</v>
      </c>
      <c r="W18" s="116"/>
      <c r="X18" s="51">
        <v>0.74094931617055515</v>
      </c>
      <c r="Y18" s="51"/>
      <c r="Z18" s="60">
        <v>754.7</v>
      </c>
      <c r="AA18" s="234"/>
      <c r="AB18" s="117">
        <v>1115</v>
      </c>
      <c r="AC18" s="50">
        <v>741.48157355000001</v>
      </c>
      <c r="AD18" s="117"/>
      <c r="AE18" s="50"/>
      <c r="AF18" s="66">
        <v>373.51842644999999</v>
      </c>
      <c r="AG18" s="114"/>
      <c r="AH18" s="127">
        <v>0.50374606702861335</v>
      </c>
      <c r="AI18" s="235"/>
      <c r="AJ18" s="114">
        <v>949</v>
      </c>
      <c r="AK18" s="50">
        <v>658.17955380000001</v>
      </c>
      <c r="AL18" s="117"/>
      <c r="AM18" s="50"/>
      <c r="AN18" s="116">
        <v>290.82044619999999</v>
      </c>
      <c r="AO18" s="116"/>
      <c r="AP18" s="129">
        <v>0.44185578923099023</v>
      </c>
      <c r="AQ18" s="129"/>
      <c r="AR18" s="236">
        <v>3.3066202090592336</v>
      </c>
      <c r="AS18" s="52"/>
      <c r="AT18" s="114"/>
      <c r="AU18" s="237"/>
      <c r="AV18" s="114"/>
      <c r="AW18" s="116"/>
      <c r="AX18" s="238"/>
      <c r="AY18" s="53"/>
      <c r="AZ18" s="114"/>
      <c r="BA18" s="238"/>
      <c r="BB18" s="118"/>
      <c r="BC18" s="114"/>
      <c r="BD18" s="114"/>
      <c r="BE18" s="116"/>
      <c r="BF18" s="238"/>
      <c r="BG18" s="118"/>
      <c r="BH18" s="114"/>
      <c r="BI18" s="232">
        <v>710</v>
      </c>
      <c r="BJ18" s="263">
        <v>510</v>
      </c>
      <c r="BK18" s="60">
        <v>60</v>
      </c>
      <c r="BL18" s="116">
        <v>570</v>
      </c>
      <c r="BM18" s="238">
        <v>0.80281690140845074</v>
      </c>
      <c r="BN18" s="53">
        <v>0.89324428072106299</v>
      </c>
      <c r="BO18" s="114">
        <v>50</v>
      </c>
      <c r="BP18" s="238">
        <v>7.0422535211267609E-2</v>
      </c>
      <c r="BQ18" s="118">
        <v>3.213422295258598</v>
      </c>
      <c r="BR18" s="114">
        <v>45</v>
      </c>
      <c r="BS18" s="114">
        <v>15</v>
      </c>
      <c r="BT18" s="233">
        <v>60</v>
      </c>
      <c r="BU18" s="238">
        <v>8.4507042253521125E-2</v>
      </c>
      <c r="BV18" s="118">
        <v>1.5042744937518377</v>
      </c>
      <c r="BW18" s="114">
        <v>30</v>
      </c>
      <c r="BX18" s="119" t="s">
        <v>6</v>
      </c>
      <c r="BY18" s="104"/>
      <c r="BZ18" s="104"/>
      <c r="CA18" s="120" t="s">
        <v>281</v>
      </c>
    </row>
    <row r="19" spans="1:85">
      <c r="A19" s="267"/>
      <c r="B19" s="64" t="s">
        <v>246</v>
      </c>
      <c r="C19" s="4">
        <v>3050011</v>
      </c>
      <c r="D19" s="124"/>
      <c r="E19" s="256"/>
      <c r="F19" s="257"/>
      <c r="G19" s="124"/>
      <c r="H19" s="61"/>
      <c r="I19" s="57"/>
      <c r="J19" s="57"/>
      <c r="K19" s="59"/>
      <c r="L19" s="55">
        <v>133050011</v>
      </c>
      <c r="M19" s="63">
        <v>54.72</v>
      </c>
      <c r="N19" s="63">
        <v>54.69</v>
      </c>
      <c r="O19" s="258">
        <v>5472</v>
      </c>
      <c r="P19" s="101">
        <v>5469</v>
      </c>
      <c r="Q19" s="56">
        <v>4423</v>
      </c>
      <c r="R19" s="56">
        <v>4080</v>
      </c>
      <c r="S19" s="56">
        <v>4080</v>
      </c>
      <c r="T19" s="56">
        <v>3889</v>
      </c>
      <c r="U19" s="57">
        <v>3304</v>
      </c>
      <c r="V19" s="248">
        <v>343</v>
      </c>
      <c r="W19" s="102">
        <v>776</v>
      </c>
      <c r="X19" s="7">
        <v>8.4068627450980399E-2</v>
      </c>
      <c r="Y19" s="7">
        <v>0.23486682808716708</v>
      </c>
      <c r="Z19" s="61">
        <v>80.8</v>
      </c>
      <c r="AA19" s="268">
        <v>74.599999999999994</v>
      </c>
      <c r="AB19" s="58">
        <v>2011</v>
      </c>
      <c r="AC19" s="57">
        <v>1908</v>
      </c>
      <c r="AD19" s="58">
        <v>1908</v>
      </c>
      <c r="AE19" s="57">
        <v>1423</v>
      </c>
      <c r="AF19" s="5">
        <v>103</v>
      </c>
      <c r="AG19" s="56">
        <v>485</v>
      </c>
      <c r="AH19" s="8">
        <v>5.3983228511530396E-2</v>
      </c>
      <c r="AI19" s="249">
        <v>0.34082923401264931</v>
      </c>
      <c r="AJ19" s="56">
        <v>1973</v>
      </c>
      <c r="AK19" s="57">
        <v>1841</v>
      </c>
      <c r="AL19" s="58">
        <v>1841</v>
      </c>
      <c r="AM19" s="57">
        <v>1375</v>
      </c>
      <c r="AN19" s="102">
        <v>132</v>
      </c>
      <c r="AO19" s="102">
        <v>466</v>
      </c>
      <c r="AP19" s="130">
        <v>7.1700162954915811E-2</v>
      </c>
      <c r="AQ19" s="130">
        <v>0.33890909090909088</v>
      </c>
      <c r="AR19" s="250">
        <v>0.360562865497076</v>
      </c>
      <c r="AS19" s="6">
        <v>0.33662461144633388</v>
      </c>
      <c r="AT19" s="56">
        <v>2065</v>
      </c>
      <c r="AU19" s="9">
        <v>1825</v>
      </c>
      <c r="AV19" s="56">
        <v>130</v>
      </c>
      <c r="AW19" s="102">
        <v>1955</v>
      </c>
      <c r="AX19" s="251">
        <v>0.94673123486682809</v>
      </c>
      <c r="AY19" s="3">
        <v>1.060568405208262</v>
      </c>
      <c r="AZ19" s="56">
        <v>50</v>
      </c>
      <c r="BA19" s="251">
        <v>2.4213075060532687E-2</v>
      </c>
      <c r="BB19" s="103">
        <v>0.7051188171039543</v>
      </c>
      <c r="BC19" s="56">
        <v>35</v>
      </c>
      <c r="BD19" s="56">
        <v>0</v>
      </c>
      <c r="BE19" s="102">
        <v>35</v>
      </c>
      <c r="BF19" s="251">
        <v>1.6949152542372881E-2</v>
      </c>
      <c r="BG19" s="103">
        <v>0.28196424185877594</v>
      </c>
      <c r="BH19" s="56">
        <v>35</v>
      </c>
      <c r="BI19" s="63">
        <v>1660</v>
      </c>
      <c r="BJ19" s="265">
        <v>1440</v>
      </c>
      <c r="BK19" s="61">
        <v>110</v>
      </c>
      <c r="BL19" s="102">
        <v>1550</v>
      </c>
      <c r="BM19" s="251">
        <v>0.9337349397590361</v>
      </c>
      <c r="BN19" s="3">
        <v>1.0389086143875816</v>
      </c>
      <c r="BO19" s="56">
        <v>15</v>
      </c>
      <c r="BP19" s="251">
        <v>9.0361445783132526E-3</v>
      </c>
      <c r="BQ19" s="103">
        <v>0.41232466800607309</v>
      </c>
      <c r="BR19" s="56">
        <v>15</v>
      </c>
      <c r="BS19" s="56">
        <v>0</v>
      </c>
      <c r="BT19" s="248">
        <v>15</v>
      </c>
      <c r="BU19" s="251">
        <v>9.0361445783132526E-3</v>
      </c>
      <c r="BV19" s="103">
        <v>0.16084862809695857</v>
      </c>
      <c r="BW19" s="56">
        <v>75</v>
      </c>
      <c r="BX19" s="104" t="s">
        <v>2</v>
      </c>
      <c r="BY19" s="104" t="s">
        <v>2</v>
      </c>
      <c r="BZ19" s="104" t="s">
        <v>2</v>
      </c>
      <c r="CA19" s="120"/>
    </row>
    <row r="20" spans="1:85">
      <c r="A20" s="231" t="s">
        <v>58</v>
      </c>
      <c r="B20" s="155" t="s">
        <v>247</v>
      </c>
      <c r="C20" s="113">
        <v>3050012</v>
      </c>
      <c r="D20" s="122">
        <v>3050012</v>
      </c>
      <c r="E20" s="253">
        <v>0.55342400999999997</v>
      </c>
      <c r="F20" s="253">
        <v>0.60718923000000002</v>
      </c>
      <c r="G20" s="122"/>
      <c r="H20" s="113"/>
      <c r="I20" s="114"/>
      <c r="J20" s="114"/>
      <c r="K20" s="121"/>
      <c r="L20" s="49">
        <v>133050012</v>
      </c>
      <c r="M20" s="232">
        <v>3.69</v>
      </c>
      <c r="N20" s="232">
        <v>12.32</v>
      </c>
      <c r="O20" s="269">
        <v>369</v>
      </c>
      <c r="P20" s="115">
        <v>1232</v>
      </c>
      <c r="Q20" s="114">
        <v>4754</v>
      </c>
      <c r="R20" s="114">
        <v>4480</v>
      </c>
      <c r="S20" s="114">
        <v>8095</v>
      </c>
      <c r="T20" s="114">
        <v>7420</v>
      </c>
      <c r="U20" s="50">
        <v>6423</v>
      </c>
      <c r="V20" s="233">
        <v>274</v>
      </c>
      <c r="W20" s="116">
        <v>1672</v>
      </c>
      <c r="X20" s="51">
        <v>6.1160714285714284E-2</v>
      </c>
      <c r="Y20" s="51">
        <v>0.26031449478436869</v>
      </c>
      <c r="Z20" s="60">
        <v>1286.9000000000001</v>
      </c>
      <c r="AA20" s="234">
        <v>657</v>
      </c>
      <c r="AB20" s="117">
        <v>2317</v>
      </c>
      <c r="AC20" s="50">
        <v>2177.9877680100003</v>
      </c>
      <c r="AD20" s="117">
        <v>3587</v>
      </c>
      <c r="AE20" s="50">
        <v>2664</v>
      </c>
      <c r="AF20" s="66">
        <v>139.01223198999969</v>
      </c>
      <c r="AG20" s="114">
        <v>923</v>
      </c>
      <c r="AH20" s="127">
        <v>6.3825992979296392E-2</v>
      </c>
      <c r="AI20" s="235">
        <v>0.34647147147147145</v>
      </c>
      <c r="AJ20" s="114">
        <v>2206</v>
      </c>
      <c r="AK20" s="50">
        <v>2072.3368419900003</v>
      </c>
      <c r="AL20" s="117">
        <v>3413</v>
      </c>
      <c r="AM20" s="50">
        <v>2540</v>
      </c>
      <c r="AN20" s="116">
        <v>133.66315800999973</v>
      </c>
      <c r="AO20" s="116">
        <v>873</v>
      </c>
      <c r="AP20" s="129">
        <v>6.4498760675241962E-2</v>
      </c>
      <c r="AQ20" s="129">
        <v>0.34370078740157478</v>
      </c>
      <c r="AR20" s="236">
        <v>5.9783197831978319</v>
      </c>
      <c r="AS20" s="52">
        <v>2.7702922077922079</v>
      </c>
      <c r="AT20" s="114">
        <v>4105</v>
      </c>
      <c r="AU20" s="237">
        <v>3390</v>
      </c>
      <c r="AV20" s="114">
        <v>375</v>
      </c>
      <c r="AW20" s="116">
        <v>3765</v>
      </c>
      <c r="AX20" s="238">
        <v>0.91717417783191235</v>
      </c>
      <c r="AY20" s="53">
        <v>1.0274573387432588</v>
      </c>
      <c r="AZ20" s="114">
        <v>115</v>
      </c>
      <c r="BA20" s="238">
        <v>2.8014616321559074E-2</v>
      </c>
      <c r="BB20" s="118">
        <v>0.81582504795011712</v>
      </c>
      <c r="BC20" s="114">
        <v>130</v>
      </c>
      <c r="BD20" s="114">
        <v>30</v>
      </c>
      <c r="BE20" s="116">
        <v>160</v>
      </c>
      <c r="BF20" s="238">
        <v>3.8976857490864797E-2</v>
      </c>
      <c r="BG20" s="118">
        <v>0.64841472427450542</v>
      </c>
      <c r="BH20" s="114">
        <v>60</v>
      </c>
      <c r="BI20" s="232">
        <v>1835</v>
      </c>
      <c r="BJ20" s="263">
        <v>1390</v>
      </c>
      <c r="BK20" s="60">
        <v>235</v>
      </c>
      <c r="BL20" s="116">
        <v>1625</v>
      </c>
      <c r="BM20" s="238">
        <v>0.88555858310626701</v>
      </c>
      <c r="BN20" s="53">
        <v>0.98530578792669476</v>
      </c>
      <c r="BO20" s="114">
        <v>55</v>
      </c>
      <c r="BP20" s="238">
        <v>2.9972752043596729E-2</v>
      </c>
      <c r="BQ20" s="118">
        <v>1.3676745572735505</v>
      </c>
      <c r="BR20" s="114">
        <v>105</v>
      </c>
      <c r="BS20" s="114">
        <v>0</v>
      </c>
      <c r="BT20" s="233">
        <v>105</v>
      </c>
      <c r="BU20" s="238">
        <v>5.7220708446866483E-2</v>
      </c>
      <c r="BV20" s="118">
        <v>1.0185618847338738</v>
      </c>
      <c r="BW20" s="114">
        <v>35</v>
      </c>
      <c r="BX20" s="119" t="s">
        <v>6</v>
      </c>
      <c r="BY20" s="119" t="s">
        <v>6</v>
      </c>
      <c r="BZ20" s="119" t="s">
        <v>6</v>
      </c>
      <c r="CA20" s="120" t="s">
        <v>282</v>
      </c>
    </row>
    <row r="21" spans="1:85">
      <c r="A21" s="231" t="s">
        <v>270</v>
      </c>
      <c r="B21" s="155" t="s">
        <v>248</v>
      </c>
      <c r="C21" s="113"/>
      <c r="D21" s="122">
        <v>3050012</v>
      </c>
      <c r="E21" s="253">
        <v>0.44657598999999998</v>
      </c>
      <c r="F21" s="253">
        <v>0.39281076999999998</v>
      </c>
      <c r="G21" s="122"/>
      <c r="H21" s="113"/>
      <c r="I21" s="114"/>
      <c r="J21" s="114"/>
      <c r="K21" s="121"/>
      <c r="L21" s="49"/>
      <c r="M21" s="232">
        <v>8.83</v>
      </c>
      <c r="N21" s="232"/>
      <c r="O21" s="269">
        <v>883</v>
      </c>
      <c r="P21" s="115"/>
      <c r="Q21" s="114">
        <v>4201</v>
      </c>
      <c r="R21" s="114">
        <v>3615</v>
      </c>
      <c r="S21" s="114"/>
      <c r="T21" s="114"/>
      <c r="U21" s="50"/>
      <c r="V21" s="233">
        <v>586</v>
      </c>
      <c r="W21" s="116"/>
      <c r="X21" s="51">
        <v>0.16210235131396958</v>
      </c>
      <c r="Y21" s="51"/>
      <c r="Z21" s="60">
        <v>475.6</v>
      </c>
      <c r="AA21" s="234"/>
      <c r="AB21" s="117">
        <v>1635</v>
      </c>
      <c r="AC21" s="50">
        <v>1409.0122319899999</v>
      </c>
      <c r="AD21" s="117"/>
      <c r="AE21" s="50"/>
      <c r="AF21" s="66">
        <v>225.98776801000008</v>
      </c>
      <c r="AG21" s="114"/>
      <c r="AH21" s="127">
        <v>0.16038737129402292</v>
      </c>
      <c r="AI21" s="235"/>
      <c r="AJ21" s="114">
        <v>1594</v>
      </c>
      <c r="AK21" s="50">
        <v>1340.66315801</v>
      </c>
      <c r="AL21" s="117"/>
      <c r="AM21" s="50"/>
      <c r="AN21" s="116">
        <v>253.33684199000004</v>
      </c>
      <c r="AO21" s="116"/>
      <c r="AP21" s="129">
        <v>0.18896382769706155</v>
      </c>
      <c r="AQ21" s="129"/>
      <c r="AR21" s="236">
        <v>1.8052095130237826</v>
      </c>
      <c r="AS21" s="52"/>
      <c r="AT21" s="114"/>
      <c r="AU21" s="237"/>
      <c r="AV21" s="114"/>
      <c r="AW21" s="116"/>
      <c r="AX21" s="238"/>
      <c r="AY21" s="53"/>
      <c r="AZ21" s="114"/>
      <c r="BA21" s="238"/>
      <c r="BB21" s="118"/>
      <c r="BC21" s="114"/>
      <c r="BD21" s="114"/>
      <c r="BE21" s="116"/>
      <c r="BF21" s="238"/>
      <c r="BG21" s="118"/>
      <c r="BH21" s="114"/>
      <c r="BI21" s="232">
        <v>1735</v>
      </c>
      <c r="BJ21" s="263">
        <v>1480</v>
      </c>
      <c r="BK21" s="60">
        <v>170</v>
      </c>
      <c r="BL21" s="116">
        <v>1650</v>
      </c>
      <c r="BM21" s="238">
        <v>0.95100864553314124</v>
      </c>
      <c r="BN21" s="53">
        <v>1.058127989144775</v>
      </c>
      <c r="BO21" s="114">
        <v>25</v>
      </c>
      <c r="BP21" s="238">
        <v>1.4409221902017291E-2</v>
      </c>
      <c r="BQ21" s="118">
        <v>0.65750139182524625</v>
      </c>
      <c r="BR21" s="114">
        <v>30</v>
      </c>
      <c r="BS21" s="114">
        <v>0</v>
      </c>
      <c r="BT21" s="233">
        <v>30</v>
      </c>
      <c r="BU21" s="238">
        <v>1.7291066282420751E-2</v>
      </c>
      <c r="BV21" s="118">
        <v>0.30779103474461239</v>
      </c>
      <c r="BW21" s="114">
        <v>35</v>
      </c>
      <c r="BX21" s="119" t="s">
        <v>6</v>
      </c>
      <c r="BY21" s="104"/>
      <c r="BZ21" s="104"/>
      <c r="CA21" s="120" t="s">
        <v>282</v>
      </c>
    </row>
    <row r="22" spans="1:85">
      <c r="A22" s="239" t="s">
        <v>50</v>
      </c>
      <c r="B22" s="153" t="s">
        <v>249</v>
      </c>
      <c r="C22" s="105">
        <v>3050013</v>
      </c>
      <c r="D22" s="123"/>
      <c r="E22" s="255"/>
      <c r="F22" s="255"/>
      <c r="G22" s="123"/>
      <c r="H22" s="105"/>
      <c r="I22" s="106"/>
      <c r="J22" s="106"/>
      <c r="K22" s="125"/>
      <c r="L22" s="44">
        <v>133050013</v>
      </c>
      <c r="M22" s="240">
        <v>5.09</v>
      </c>
      <c r="N22" s="240">
        <v>5.13</v>
      </c>
      <c r="O22" s="266">
        <v>509</v>
      </c>
      <c r="P22" s="107">
        <v>513</v>
      </c>
      <c r="Q22" s="106">
        <v>6810</v>
      </c>
      <c r="R22" s="106">
        <v>5952</v>
      </c>
      <c r="S22" s="106">
        <v>5952</v>
      </c>
      <c r="T22" s="106">
        <v>5729</v>
      </c>
      <c r="U22" s="45">
        <v>5270</v>
      </c>
      <c r="V22" s="241">
        <v>858</v>
      </c>
      <c r="W22" s="108">
        <v>682</v>
      </c>
      <c r="X22" s="46">
        <v>0.14415322580645162</v>
      </c>
      <c r="Y22" s="46">
        <v>0.12941176470588237</v>
      </c>
      <c r="Z22" s="112">
        <v>1339.2</v>
      </c>
      <c r="AA22" s="242">
        <v>1160.3</v>
      </c>
      <c r="AB22" s="109">
        <v>3582</v>
      </c>
      <c r="AC22" s="45">
        <v>3207</v>
      </c>
      <c r="AD22" s="109">
        <v>3207</v>
      </c>
      <c r="AE22" s="45">
        <v>2544</v>
      </c>
      <c r="AF22" s="243">
        <v>375</v>
      </c>
      <c r="AG22" s="106">
        <v>663</v>
      </c>
      <c r="AH22" s="126">
        <v>0.11693171188026193</v>
      </c>
      <c r="AI22" s="244">
        <v>0.26061320754716982</v>
      </c>
      <c r="AJ22" s="106">
        <v>3374</v>
      </c>
      <c r="AK22" s="45">
        <v>2915</v>
      </c>
      <c r="AL22" s="109">
        <v>2915</v>
      </c>
      <c r="AM22" s="45">
        <v>2374</v>
      </c>
      <c r="AN22" s="108">
        <v>459</v>
      </c>
      <c r="AO22" s="108">
        <v>541</v>
      </c>
      <c r="AP22" s="128">
        <v>0.1574614065180103</v>
      </c>
      <c r="AQ22" s="128">
        <v>0.22788542544229148</v>
      </c>
      <c r="AR22" s="245">
        <v>6.6286836935166997</v>
      </c>
      <c r="AS22" s="47">
        <v>5.6822612085769979</v>
      </c>
      <c r="AT22" s="106">
        <v>2720</v>
      </c>
      <c r="AU22" s="246">
        <v>2005</v>
      </c>
      <c r="AV22" s="106">
        <v>230</v>
      </c>
      <c r="AW22" s="108">
        <v>2235</v>
      </c>
      <c r="AX22" s="247">
        <v>0.8216911764705882</v>
      </c>
      <c r="AY22" s="48">
        <v>0.92049323874446398</v>
      </c>
      <c r="AZ22" s="106">
        <v>185</v>
      </c>
      <c r="BA22" s="247">
        <v>6.8014705882352935E-2</v>
      </c>
      <c r="BB22" s="110">
        <v>1.980683941942192</v>
      </c>
      <c r="BC22" s="106">
        <v>280</v>
      </c>
      <c r="BD22" s="106">
        <v>10</v>
      </c>
      <c r="BE22" s="108">
        <v>290</v>
      </c>
      <c r="BF22" s="247">
        <v>0.10661764705882353</v>
      </c>
      <c r="BG22" s="110">
        <v>1.773679477280756</v>
      </c>
      <c r="BH22" s="106">
        <v>10</v>
      </c>
      <c r="BI22" s="240">
        <v>2550</v>
      </c>
      <c r="BJ22" s="264">
        <v>2000</v>
      </c>
      <c r="BK22" s="112">
        <v>235</v>
      </c>
      <c r="BL22" s="108">
        <v>2235</v>
      </c>
      <c r="BM22" s="247">
        <v>0.87647058823529411</v>
      </c>
      <c r="BN22" s="48">
        <v>0.9751941430080624</v>
      </c>
      <c r="BO22" s="106">
        <v>85</v>
      </c>
      <c r="BP22" s="247">
        <v>3.3333333333333333E-2</v>
      </c>
      <c r="BQ22" s="110">
        <v>1.5210198864224029</v>
      </c>
      <c r="BR22" s="106">
        <v>145</v>
      </c>
      <c r="BS22" s="106">
        <v>15</v>
      </c>
      <c r="BT22" s="241">
        <v>160</v>
      </c>
      <c r="BU22" s="247">
        <v>6.2745098039215685E-2</v>
      </c>
      <c r="BV22" s="110">
        <v>1.1168992319621489</v>
      </c>
      <c r="BW22" s="106">
        <v>65</v>
      </c>
      <c r="BX22" s="111" t="s">
        <v>4</v>
      </c>
      <c r="BY22" s="111" t="s">
        <v>4</v>
      </c>
      <c r="BZ22" s="119" t="s">
        <v>6</v>
      </c>
      <c r="CA22" s="120" t="s">
        <v>276</v>
      </c>
    </row>
    <row r="23" spans="1:85">
      <c r="A23" s="231" t="s">
        <v>55</v>
      </c>
      <c r="B23" s="155" t="s">
        <v>250</v>
      </c>
      <c r="C23" s="113">
        <v>3050014.02</v>
      </c>
      <c r="D23" s="122"/>
      <c r="E23" s="253"/>
      <c r="F23" s="253"/>
      <c r="G23" s="122"/>
      <c r="H23" s="113"/>
      <c r="I23" s="114"/>
      <c r="J23" s="114"/>
      <c r="K23" s="121"/>
      <c r="L23" s="49">
        <v>133050014.02</v>
      </c>
      <c r="M23" s="232">
        <v>16.600000000000001</v>
      </c>
      <c r="N23" s="232">
        <v>16.48</v>
      </c>
      <c r="O23" s="269">
        <v>1660.0000000000002</v>
      </c>
      <c r="P23" s="115">
        <v>1648</v>
      </c>
      <c r="Q23" s="114">
        <v>6965</v>
      </c>
      <c r="R23" s="114">
        <v>6312</v>
      </c>
      <c r="S23" s="114">
        <v>6312</v>
      </c>
      <c r="T23" s="114">
        <v>5745</v>
      </c>
      <c r="U23" s="50">
        <v>4365</v>
      </c>
      <c r="V23" s="233">
        <v>653</v>
      </c>
      <c r="W23" s="116">
        <v>1947</v>
      </c>
      <c r="X23" s="51">
        <v>0.10345373891001268</v>
      </c>
      <c r="Y23" s="51">
        <v>0.44604810996563576</v>
      </c>
      <c r="Z23" s="60">
        <v>419.5</v>
      </c>
      <c r="AA23" s="234">
        <v>383.1</v>
      </c>
      <c r="AB23" s="117">
        <v>2741</v>
      </c>
      <c r="AC23" s="50">
        <v>2494</v>
      </c>
      <c r="AD23" s="117">
        <v>2494</v>
      </c>
      <c r="AE23" s="50">
        <v>1664</v>
      </c>
      <c r="AF23" s="66">
        <v>247</v>
      </c>
      <c r="AG23" s="114">
        <v>830</v>
      </c>
      <c r="AH23" s="127">
        <v>9.9037690457097038E-2</v>
      </c>
      <c r="AI23" s="235">
        <v>0.49879807692307693</v>
      </c>
      <c r="AJ23" s="114">
        <v>2671</v>
      </c>
      <c r="AK23" s="50">
        <v>2401</v>
      </c>
      <c r="AL23" s="117">
        <v>2401</v>
      </c>
      <c r="AM23" s="50">
        <v>1607</v>
      </c>
      <c r="AN23" s="116">
        <v>270</v>
      </c>
      <c r="AO23" s="116">
        <v>794</v>
      </c>
      <c r="AP23" s="129">
        <v>0.11245314452311538</v>
      </c>
      <c r="AQ23" s="129">
        <v>0.49408836341008089</v>
      </c>
      <c r="AR23" s="236">
        <v>1.609036144578313</v>
      </c>
      <c r="AS23" s="52">
        <v>1.4569174757281553</v>
      </c>
      <c r="AT23" s="114">
        <v>3185</v>
      </c>
      <c r="AU23" s="237">
        <v>2815</v>
      </c>
      <c r="AV23" s="114">
        <v>185</v>
      </c>
      <c r="AW23" s="116">
        <v>3000</v>
      </c>
      <c r="AX23" s="238">
        <v>0.9419152276295133</v>
      </c>
      <c r="AY23" s="53">
        <v>1.0551733100354816</v>
      </c>
      <c r="AZ23" s="114">
        <v>95</v>
      </c>
      <c r="BA23" s="238">
        <v>2.9827315541601257E-2</v>
      </c>
      <c r="BB23" s="118">
        <v>0.86861339997091513</v>
      </c>
      <c r="BC23" s="114">
        <v>40</v>
      </c>
      <c r="BD23" s="114">
        <v>35</v>
      </c>
      <c r="BE23" s="116">
        <v>75</v>
      </c>
      <c r="BF23" s="238">
        <v>2.3547880690737835E-2</v>
      </c>
      <c r="BG23" s="118">
        <v>0.39173995925434341</v>
      </c>
      <c r="BH23" s="114">
        <v>20</v>
      </c>
      <c r="BI23" s="232">
        <v>2775</v>
      </c>
      <c r="BJ23" s="263">
        <v>2495</v>
      </c>
      <c r="BK23" s="60">
        <v>180</v>
      </c>
      <c r="BL23" s="116">
        <v>2675</v>
      </c>
      <c r="BM23" s="238">
        <v>0.963963963963964</v>
      </c>
      <c r="BN23" s="53">
        <v>1.0725425637170722</v>
      </c>
      <c r="BO23" s="114">
        <v>30</v>
      </c>
      <c r="BP23" s="238">
        <v>1.0810810810810811E-2</v>
      </c>
      <c r="BQ23" s="118">
        <v>0.49330374694780643</v>
      </c>
      <c r="BR23" s="114">
        <v>25</v>
      </c>
      <c r="BS23" s="114">
        <v>0</v>
      </c>
      <c r="BT23" s="233">
        <v>25</v>
      </c>
      <c r="BU23" s="238">
        <v>9.0090090090090089E-3</v>
      </c>
      <c r="BV23" s="118">
        <v>0.16036559918375448</v>
      </c>
      <c r="BW23" s="114">
        <v>35</v>
      </c>
      <c r="BX23" s="119" t="s">
        <v>6</v>
      </c>
      <c r="BY23" s="119" t="s">
        <v>6</v>
      </c>
      <c r="BZ23" s="119" t="s">
        <v>6</v>
      </c>
      <c r="CA23" s="120"/>
      <c r="CE23" s="271"/>
      <c r="CF23" s="271"/>
      <c r="CG23" s="271"/>
    </row>
    <row r="24" spans="1:85">
      <c r="A24" s="231" t="s">
        <v>52</v>
      </c>
      <c r="B24" s="155" t="s">
        <v>251</v>
      </c>
      <c r="C24" s="113">
        <v>3050014.03</v>
      </c>
      <c r="D24" s="122"/>
      <c r="E24" s="253"/>
      <c r="F24" s="253"/>
      <c r="G24" s="122">
        <v>3050014.01</v>
      </c>
      <c r="H24" s="113">
        <v>0.36898489800000001</v>
      </c>
      <c r="I24" s="114">
        <v>8930</v>
      </c>
      <c r="J24" s="114">
        <v>3287</v>
      </c>
      <c r="K24" s="121">
        <v>3170</v>
      </c>
      <c r="L24" s="49"/>
      <c r="M24" s="232">
        <v>43.12</v>
      </c>
      <c r="N24" s="232">
        <v>20.21</v>
      </c>
      <c r="O24" s="269">
        <v>4312</v>
      </c>
      <c r="P24" s="115">
        <v>2021</v>
      </c>
      <c r="Q24" s="114">
        <v>5014</v>
      </c>
      <c r="R24" s="114">
        <v>4573</v>
      </c>
      <c r="S24" s="114">
        <v>4573</v>
      </c>
      <c r="T24" s="114">
        <v>4076</v>
      </c>
      <c r="U24" s="50">
        <v>3295.03513914</v>
      </c>
      <c r="V24" s="233">
        <v>441</v>
      </c>
      <c r="W24" s="116">
        <v>1277.96486086</v>
      </c>
      <c r="X24" s="51">
        <v>9.6435600262409799E-2</v>
      </c>
      <c r="Y24" s="51">
        <v>0.38784559402105412</v>
      </c>
      <c r="Z24" s="60">
        <v>116.3</v>
      </c>
      <c r="AA24" s="234">
        <v>226.3</v>
      </c>
      <c r="AB24" s="117">
        <v>1987</v>
      </c>
      <c r="AC24" s="50">
        <v>1849</v>
      </c>
      <c r="AD24" s="117">
        <v>1849</v>
      </c>
      <c r="AE24" s="50">
        <v>1212.853359726</v>
      </c>
      <c r="AF24" s="66">
        <v>138</v>
      </c>
      <c r="AG24" s="114">
        <v>636.14664027399999</v>
      </c>
      <c r="AH24" s="127">
        <v>7.4634937804218496E-2</v>
      </c>
      <c r="AI24" s="235">
        <v>0.52450416628908392</v>
      </c>
      <c r="AJ24" s="114">
        <v>1920</v>
      </c>
      <c r="AK24" s="50">
        <v>1776</v>
      </c>
      <c r="AL24" s="117">
        <v>1776</v>
      </c>
      <c r="AM24" s="50">
        <v>1169.68212666</v>
      </c>
      <c r="AN24" s="116">
        <v>144</v>
      </c>
      <c r="AO24" s="116">
        <v>606.31787334000001</v>
      </c>
      <c r="AP24" s="129">
        <v>8.1081081081081086E-2</v>
      </c>
      <c r="AQ24" s="129">
        <v>0.51836123637395959</v>
      </c>
      <c r="AR24" s="236">
        <v>0.44526901669758812</v>
      </c>
      <c r="AS24" s="52">
        <v>0.87877288471053938</v>
      </c>
      <c r="AT24" s="114">
        <v>2325</v>
      </c>
      <c r="AU24" s="237">
        <v>1950</v>
      </c>
      <c r="AV24" s="114">
        <v>210</v>
      </c>
      <c r="AW24" s="116">
        <v>2160</v>
      </c>
      <c r="AX24" s="238">
        <v>0.92903225806451617</v>
      </c>
      <c r="AY24" s="53">
        <v>1.0407412621820933</v>
      </c>
      <c r="AZ24" s="114">
        <v>35</v>
      </c>
      <c r="BA24" s="238">
        <v>1.5053763440860216E-2</v>
      </c>
      <c r="BB24" s="118">
        <v>0.43838677424678107</v>
      </c>
      <c r="BC24" s="114">
        <v>65</v>
      </c>
      <c r="BD24" s="114">
        <v>20</v>
      </c>
      <c r="BE24" s="116">
        <v>85</v>
      </c>
      <c r="BF24" s="238">
        <v>3.6559139784946237E-2</v>
      </c>
      <c r="BG24" s="118">
        <v>0.60819383781581138</v>
      </c>
      <c r="BH24" s="114">
        <v>40</v>
      </c>
      <c r="BI24" s="232">
        <v>2080</v>
      </c>
      <c r="BJ24" s="263">
        <v>1845</v>
      </c>
      <c r="BK24" s="60">
        <v>160</v>
      </c>
      <c r="BL24" s="116">
        <v>2005</v>
      </c>
      <c r="BM24" s="238">
        <v>0.96394230769230771</v>
      </c>
      <c r="BN24" s="53">
        <v>1.0725184681346738</v>
      </c>
      <c r="BO24" s="114">
        <v>0</v>
      </c>
      <c r="BP24" s="238">
        <v>0</v>
      </c>
      <c r="BQ24" s="118">
        <v>0</v>
      </c>
      <c r="BR24" s="114">
        <v>25</v>
      </c>
      <c r="BS24" s="114">
        <v>0</v>
      </c>
      <c r="BT24" s="233">
        <v>25</v>
      </c>
      <c r="BU24" s="238">
        <v>1.201923076923077E-2</v>
      </c>
      <c r="BV24" s="118">
        <v>0.21394929698794168</v>
      </c>
      <c r="BW24" s="114">
        <v>40</v>
      </c>
      <c r="BX24" s="119" t="s">
        <v>6</v>
      </c>
      <c r="BY24" s="119" t="s">
        <v>6</v>
      </c>
      <c r="BZ24" s="119" t="s">
        <v>6</v>
      </c>
      <c r="CA24" s="120" t="s">
        <v>275</v>
      </c>
    </row>
    <row r="25" spans="1:85">
      <c r="A25" s="231" t="s">
        <v>53</v>
      </c>
      <c r="B25" s="155" t="s">
        <v>252</v>
      </c>
      <c r="C25" s="113">
        <v>3050014.04</v>
      </c>
      <c r="D25" s="122">
        <v>3050014.04</v>
      </c>
      <c r="E25" s="253">
        <v>0.50532938000000005</v>
      </c>
      <c r="F25" s="253">
        <v>0.53218147000000005</v>
      </c>
      <c r="G25" s="122">
        <v>3050014.01</v>
      </c>
      <c r="H25" s="113">
        <v>0.63015220199999999</v>
      </c>
      <c r="I25" s="114">
        <v>8930</v>
      </c>
      <c r="J25" s="114">
        <v>3287</v>
      </c>
      <c r="K25" s="121">
        <v>3170</v>
      </c>
      <c r="L25" s="49"/>
      <c r="M25" s="232">
        <v>9.5500000000000007</v>
      </c>
      <c r="N25" s="232">
        <v>12.24</v>
      </c>
      <c r="O25" s="269">
        <v>955.00000000000011</v>
      </c>
      <c r="P25" s="115">
        <v>1224</v>
      </c>
      <c r="Q25" s="114">
        <v>5118</v>
      </c>
      <c r="R25" s="114">
        <v>4319</v>
      </c>
      <c r="S25" s="114">
        <v>8547</v>
      </c>
      <c r="T25" s="114">
        <v>7760</v>
      </c>
      <c r="U25" s="50">
        <v>5627.2591638599997</v>
      </c>
      <c r="V25" s="233">
        <v>799</v>
      </c>
      <c r="W25" s="116">
        <v>2919.7408361400003</v>
      </c>
      <c r="X25" s="51">
        <v>0.18499652697383653</v>
      </c>
      <c r="Y25" s="51">
        <v>0.51885664959088429</v>
      </c>
      <c r="Z25" s="60">
        <v>535.79999999999995</v>
      </c>
      <c r="AA25" s="234">
        <v>698.5</v>
      </c>
      <c r="AB25" s="117">
        <v>2114</v>
      </c>
      <c r="AC25" s="50">
        <v>1745.0230401300003</v>
      </c>
      <c r="AD25" s="117">
        <v>3279</v>
      </c>
      <c r="AE25" s="50">
        <v>2071.3102879739999</v>
      </c>
      <c r="AF25" s="66">
        <v>368.97695986999975</v>
      </c>
      <c r="AG25" s="114">
        <v>1207.6897120260001</v>
      </c>
      <c r="AH25" s="127">
        <v>0.21144532271763689</v>
      </c>
      <c r="AI25" s="235">
        <v>0.58305591346590147</v>
      </c>
      <c r="AJ25" s="114">
        <v>2053</v>
      </c>
      <c r="AK25" s="50">
        <v>1700.8519781200002</v>
      </c>
      <c r="AL25" s="117">
        <v>3196</v>
      </c>
      <c r="AM25" s="50">
        <v>1997.5824803400001</v>
      </c>
      <c r="AN25" s="116">
        <v>352.14802187999976</v>
      </c>
      <c r="AO25" s="116">
        <v>1198.4175196599999</v>
      </c>
      <c r="AP25" s="129">
        <v>0.20704213324268167</v>
      </c>
      <c r="AQ25" s="129">
        <v>0.59993393587233623</v>
      </c>
      <c r="AR25" s="236">
        <v>2.1497382198952879</v>
      </c>
      <c r="AS25" s="52">
        <v>2.6111111111111112</v>
      </c>
      <c r="AT25" s="114">
        <v>4180</v>
      </c>
      <c r="AU25" s="237">
        <v>3660</v>
      </c>
      <c r="AV25" s="114">
        <v>330</v>
      </c>
      <c r="AW25" s="116">
        <v>3990</v>
      </c>
      <c r="AX25" s="238">
        <v>0.95454545454545459</v>
      </c>
      <c r="AY25" s="53">
        <v>1.0693222248745939</v>
      </c>
      <c r="AZ25" s="114">
        <v>95</v>
      </c>
      <c r="BA25" s="238">
        <v>2.2727272727272728E-2</v>
      </c>
      <c r="BB25" s="118">
        <v>0.66185016241802985</v>
      </c>
      <c r="BC25" s="114">
        <v>45</v>
      </c>
      <c r="BD25" s="114">
        <v>10</v>
      </c>
      <c r="BE25" s="116">
        <v>55</v>
      </c>
      <c r="BF25" s="238">
        <v>1.3157894736842105E-2</v>
      </c>
      <c r="BG25" s="118">
        <v>0.21889329302194449</v>
      </c>
      <c r="BH25" s="114">
        <v>50</v>
      </c>
      <c r="BI25" s="232">
        <v>1955</v>
      </c>
      <c r="BJ25" s="263">
        <v>1720</v>
      </c>
      <c r="BK25" s="60">
        <v>120</v>
      </c>
      <c r="BL25" s="116">
        <v>1840</v>
      </c>
      <c r="BM25" s="238">
        <v>0.94117647058823528</v>
      </c>
      <c r="BN25" s="53">
        <v>1.0471883414851677</v>
      </c>
      <c r="BO25" s="114">
        <v>20</v>
      </c>
      <c r="BP25" s="238">
        <v>1.0230179028132993E-2</v>
      </c>
      <c r="BQ25" s="118">
        <v>0.46680917230355085</v>
      </c>
      <c r="BR25" s="114">
        <v>40</v>
      </c>
      <c r="BS25" s="114">
        <v>0</v>
      </c>
      <c r="BT25" s="233">
        <v>40</v>
      </c>
      <c r="BU25" s="238">
        <v>2.0460358056265986E-2</v>
      </c>
      <c r="BV25" s="118">
        <v>0.36420627129200511</v>
      </c>
      <c r="BW25" s="114">
        <v>45</v>
      </c>
      <c r="BX25" s="119" t="s">
        <v>6</v>
      </c>
      <c r="BY25" s="119" t="s">
        <v>6</v>
      </c>
      <c r="BZ25" s="119" t="s">
        <v>6</v>
      </c>
      <c r="CA25" s="120" t="s">
        <v>283</v>
      </c>
    </row>
    <row r="26" spans="1:85">
      <c r="A26" s="231"/>
      <c r="B26" s="155" t="s">
        <v>253</v>
      </c>
      <c r="C26" s="113"/>
      <c r="D26" s="122">
        <v>3050014.04</v>
      </c>
      <c r="E26" s="253">
        <v>0.39638700999999998</v>
      </c>
      <c r="F26" s="253">
        <v>0.37571469000000002</v>
      </c>
      <c r="G26" s="122"/>
      <c r="H26" s="113"/>
      <c r="I26" s="114"/>
      <c r="J26" s="114"/>
      <c r="K26" s="121"/>
      <c r="L26" s="49"/>
      <c r="M26" s="232">
        <v>2.21</v>
      </c>
      <c r="N26" s="232"/>
      <c r="O26" s="269">
        <v>221</v>
      </c>
      <c r="P26" s="115"/>
      <c r="Q26" s="114">
        <v>3368</v>
      </c>
      <c r="R26" s="114">
        <v>3388</v>
      </c>
      <c r="S26" s="114"/>
      <c r="T26" s="114"/>
      <c r="U26" s="50"/>
      <c r="V26" s="233">
        <v>-20</v>
      </c>
      <c r="W26" s="116"/>
      <c r="X26" s="51">
        <v>-5.9031877213695395E-3</v>
      </c>
      <c r="Y26" s="51"/>
      <c r="Z26" s="60">
        <v>1522</v>
      </c>
      <c r="AA26" s="234"/>
      <c r="AB26" s="117">
        <v>1265</v>
      </c>
      <c r="AC26" s="50">
        <v>1231.9684685100001</v>
      </c>
      <c r="AD26" s="117"/>
      <c r="AE26" s="50"/>
      <c r="AF26" s="66">
        <v>33.031531489999907</v>
      </c>
      <c r="AG26" s="114"/>
      <c r="AH26" s="127">
        <v>2.681199424685745E-2</v>
      </c>
      <c r="AI26" s="235"/>
      <c r="AJ26" s="114">
        <v>1251</v>
      </c>
      <c r="AK26" s="50">
        <v>1200.78414924</v>
      </c>
      <c r="AL26" s="117"/>
      <c r="AM26" s="50"/>
      <c r="AN26" s="116">
        <v>50.215850759999967</v>
      </c>
      <c r="AO26" s="116"/>
      <c r="AP26" s="129">
        <v>4.1819215211811853E-2</v>
      </c>
      <c r="AQ26" s="129"/>
      <c r="AR26" s="236">
        <v>5.6606334841628962</v>
      </c>
      <c r="AS26" s="52"/>
      <c r="AT26" s="114"/>
      <c r="AU26" s="237"/>
      <c r="AV26" s="114"/>
      <c r="AW26" s="116"/>
      <c r="AX26" s="238"/>
      <c r="AY26" s="53"/>
      <c r="AZ26" s="114"/>
      <c r="BA26" s="238"/>
      <c r="BB26" s="118"/>
      <c r="BC26" s="114"/>
      <c r="BD26" s="114"/>
      <c r="BE26" s="116"/>
      <c r="BF26" s="238"/>
      <c r="BG26" s="118"/>
      <c r="BH26" s="114"/>
      <c r="BI26" s="232">
        <v>1340</v>
      </c>
      <c r="BJ26" s="263">
        <v>1195</v>
      </c>
      <c r="BK26" s="60">
        <v>75</v>
      </c>
      <c r="BL26" s="116">
        <v>1270</v>
      </c>
      <c r="BM26" s="238">
        <v>0.94776119402985071</v>
      </c>
      <c r="BN26" s="53">
        <v>1.0545147524563792</v>
      </c>
      <c r="BO26" s="114">
        <v>15</v>
      </c>
      <c r="BP26" s="238">
        <v>1.1194029850746268E-2</v>
      </c>
      <c r="BQ26" s="118">
        <v>0.51079026036573238</v>
      </c>
      <c r="BR26" s="114">
        <v>10</v>
      </c>
      <c r="BS26" s="114">
        <v>15</v>
      </c>
      <c r="BT26" s="233">
        <v>25</v>
      </c>
      <c r="BU26" s="238">
        <v>1.8656716417910446E-2</v>
      </c>
      <c r="BV26" s="118">
        <v>0.33210040129471541</v>
      </c>
      <c r="BW26" s="114">
        <v>25</v>
      </c>
      <c r="BX26" s="119" t="s">
        <v>6</v>
      </c>
      <c r="BY26" s="104"/>
      <c r="BZ26" s="104"/>
      <c r="CA26" s="120" t="s">
        <v>283</v>
      </c>
      <c r="CE26" s="271"/>
      <c r="CF26" s="271"/>
      <c r="CG26" s="271"/>
    </row>
    <row r="27" spans="1:85">
      <c r="A27" s="231"/>
      <c r="B27" s="155" t="s">
        <v>254</v>
      </c>
      <c r="C27" s="113"/>
      <c r="D27" s="122">
        <v>3050014.04</v>
      </c>
      <c r="E27" s="253">
        <v>9.8283609999999993E-2</v>
      </c>
      <c r="F27" s="253">
        <v>9.2103840000000006E-2</v>
      </c>
      <c r="G27" s="122"/>
      <c r="H27" s="113"/>
      <c r="I27" s="114"/>
      <c r="J27" s="114"/>
      <c r="K27" s="121"/>
      <c r="L27" s="49"/>
      <c r="M27" s="232">
        <v>0.45</v>
      </c>
      <c r="N27" s="232"/>
      <c r="O27" s="269">
        <v>45</v>
      </c>
      <c r="P27" s="115"/>
      <c r="Q27" s="114">
        <v>839</v>
      </c>
      <c r="R27" s="114">
        <v>840</v>
      </c>
      <c r="S27" s="114"/>
      <c r="T27" s="114"/>
      <c r="U27" s="50"/>
      <c r="V27" s="233">
        <v>-1</v>
      </c>
      <c r="W27" s="116"/>
      <c r="X27" s="51">
        <v>-1.1904761904761906E-3</v>
      </c>
      <c r="Y27" s="51"/>
      <c r="Z27" s="60">
        <v>1876.1</v>
      </c>
      <c r="AA27" s="234"/>
      <c r="AB27" s="117">
        <v>304</v>
      </c>
      <c r="AC27" s="50">
        <v>302.00849135999999</v>
      </c>
      <c r="AD27" s="117"/>
      <c r="AE27" s="50"/>
      <c r="AF27" s="66">
        <v>1.9915086400000064</v>
      </c>
      <c r="AG27" s="114"/>
      <c r="AH27" s="127">
        <v>6.5942140601142549E-3</v>
      </c>
      <c r="AI27" s="235"/>
      <c r="AJ27" s="114">
        <v>301</v>
      </c>
      <c r="AK27" s="50">
        <v>294.36387264000001</v>
      </c>
      <c r="AL27" s="117"/>
      <c r="AM27" s="50"/>
      <c r="AN27" s="116">
        <v>6.636127359999989</v>
      </c>
      <c r="AO27" s="116"/>
      <c r="AP27" s="129">
        <v>2.2543959965208821E-2</v>
      </c>
      <c r="AQ27" s="129"/>
      <c r="AR27" s="236">
        <v>6.6888888888888891</v>
      </c>
      <c r="AS27" s="52"/>
      <c r="AT27" s="114"/>
      <c r="AU27" s="237"/>
      <c r="AV27" s="114"/>
      <c r="AW27" s="116"/>
      <c r="AX27" s="238"/>
      <c r="AY27" s="53"/>
      <c r="AZ27" s="114"/>
      <c r="BA27" s="238"/>
      <c r="BB27" s="118"/>
      <c r="BC27" s="114"/>
      <c r="BD27" s="114"/>
      <c r="BE27" s="116"/>
      <c r="BF27" s="238"/>
      <c r="BG27" s="118"/>
      <c r="BH27" s="114"/>
      <c r="BI27" s="232">
        <v>360</v>
      </c>
      <c r="BJ27" s="263">
        <v>335</v>
      </c>
      <c r="BK27" s="60">
        <v>20</v>
      </c>
      <c r="BL27" s="116">
        <v>355</v>
      </c>
      <c r="BM27" s="238">
        <v>0.98611111111111116</v>
      </c>
      <c r="BN27" s="53">
        <v>1.0971843126498242</v>
      </c>
      <c r="BO27" s="114">
        <v>0</v>
      </c>
      <c r="BP27" s="238">
        <v>0</v>
      </c>
      <c r="BQ27" s="118">
        <v>0</v>
      </c>
      <c r="BR27" s="114">
        <v>0</v>
      </c>
      <c r="BS27" s="114">
        <v>0</v>
      </c>
      <c r="BT27" s="233">
        <v>0</v>
      </c>
      <c r="BU27" s="238">
        <v>0</v>
      </c>
      <c r="BV27" s="118">
        <v>0</v>
      </c>
      <c r="BW27" s="114">
        <v>0</v>
      </c>
      <c r="BX27" s="119" t="s">
        <v>6</v>
      </c>
      <c r="BY27" s="104"/>
      <c r="BZ27" s="104"/>
      <c r="CA27" s="120" t="s">
        <v>283</v>
      </c>
    </row>
    <row r="28" spans="1:85">
      <c r="A28" s="267"/>
      <c r="B28" s="64" t="s">
        <v>255</v>
      </c>
      <c r="C28" s="4">
        <v>3050015.01</v>
      </c>
      <c r="D28" s="124"/>
      <c r="E28" s="256"/>
      <c r="F28" s="256"/>
      <c r="G28" s="124">
        <v>3050015</v>
      </c>
      <c r="H28" s="4">
        <v>7.7579379999999998E-3</v>
      </c>
      <c r="I28" s="56">
        <v>6262</v>
      </c>
      <c r="J28" s="56">
        <v>2436</v>
      </c>
      <c r="K28" s="10">
        <v>2278</v>
      </c>
      <c r="L28" s="55"/>
      <c r="M28" s="63">
        <v>0.55000000000000004</v>
      </c>
      <c r="N28" s="63">
        <v>0.55000000000000004</v>
      </c>
      <c r="O28" s="258">
        <v>55.000000000000007</v>
      </c>
      <c r="P28" s="101">
        <v>55.000000000000007</v>
      </c>
      <c r="Q28" s="56">
        <v>36</v>
      </c>
      <c r="R28" s="56">
        <v>40</v>
      </c>
      <c r="S28" s="56">
        <v>40</v>
      </c>
      <c r="T28" s="56">
        <v>48</v>
      </c>
      <c r="U28" s="57">
        <v>48.580207756</v>
      </c>
      <c r="V28" s="248">
        <v>-4</v>
      </c>
      <c r="W28" s="102">
        <v>-8.5802077560000001</v>
      </c>
      <c r="X28" s="7">
        <v>-0.1</v>
      </c>
      <c r="Y28" s="7">
        <v>-0.17661941256190455</v>
      </c>
      <c r="Z28" s="61">
        <v>65.2</v>
      </c>
      <c r="AA28" s="268">
        <v>72.5</v>
      </c>
      <c r="AB28" s="58">
        <v>22</v>
      </c>
      <c r="AC28" s="57">
        <v>22</v>
      </c>
      <c r="AD28" s="58">
        <v>22</v>
      </c>
      <c r="AE28" s="57">
        <v>18.898336967999999</v>
      </c>
      <c r="AF28" s="5">
        <v>0</v>
      </c>
      <c r="AG28" s="56">
        <v>3.1016630320000012</v>
      </c>
      <c r="AH28" s="8">
        <v>0</v>
      </c>
      <c r="AI28" s="249">
        <v>0.16412359654989517</v>
      </c>
      <c r="AJ28" s="56">
        <v>21</v>
      </c>
      <c r="AK28" s="57">
        <v>21</v>
      </c>
      <c r="AL28" s="58">
        <v>21</v>
      </c>
      <c r="AM28" s="57">
        <v>17.672582764000001</v>
      </c>
      <c r="AN28" s="102">
        <v>0</v>
      </c>
      <c r="AO28" s="102">
        <v>3.3274172359999987</v>
      </c>
      <c r="AP28" s="130">
        <v>0</v>
      </c>
      <c r="AQ28" s="130">
        <v>0.18828132143639617</v>
      </c>
      <c r="AR28" s="250">
        <v>0.38181818181818178</v>
      </c>
      <c r="AS28" s="6">
        <v>0.38181818181818178</v>
      </c>
      <c r="AT28" s="56">
        <v>15</v>
      </c>
      <c r="AU28" s="9">
        <v>15</v>
      </c>
      <c r="AV28" s="56">
        <v>0</v>
      </c>
      <c r="AW28" s="102">
        <v>15</v>
      </c>
      <c r="AX28" s="251">
        <v>1</v>
      </c>
      <c r="AY28" s="3">
        <v>1.1202423308210032</v>
      </c>
      <c r="AZ28" s="56">
        <v>0</v>
      </c>
      <c r="BA28" s="251">
        <v>0</v>
      </c>
      <c r="BB28" s="103">
        <v>0</v>
      </c>
      <c r="BC28" s="56">
        <v>0</v>
      </c>
      <c r="BD28" s="56">
        <v>0</v>
      </c>
      <c r="BE28" s="102">
        <v>0</v>
      </c>
      <c r="BF28" s="251">
        <v>0</v>
      </c>
      <c r="BG28" s="103">
        <v>0</v>
      </c>
      <c r="BH28" s="56">
        <v>0</v>
      </c>
      <c r="BI28" s="273" t="s">
        <v>41</v>
      </c>
      <c r="BJ28" s="274" t="s">
        <v>41</v>
      </c>
      <c r="BK28" s="275" t="s">
        <v>41</v>
      </c>
      <c r="BL28" s="275" t="s">
        <v>41</v>
      </c>
      <c r="BM28" s="275" t="s">
        <v>41</v>
      </c>
      <c r="BN28" s="276" t="s">
        <v>41</v>
      </c>
      <c r="BO28" s="277" t="s">
        <v>41</v>
      </c>
      <c r="BP28" s="275" t="s">
        <v>41</v>
      </c>
      <c r="BQ28" s="276" t="s">
        <v>41</v>
      </c>
      <c r="BR28" s="277" t="s">
        <v>41</v>
      </c>
      <c r="BS28" s="275" t="s">
        <v>41</v>
      </c>
      <c r="BT28" s="275" t="s">
        <v>41</v>
      </c>
      <c r="BU28" s="275" t="s">
        <v>41</v>
      </c>
      <c r="BV28" s="276" t="s">
        <v>41</v>
      </c>
      <c r="BW28" s="277" t="s">
        <v>41</v>
      </c>
      <c r="BX28" s="104" t="s">
        <v>2</v>
      </c>
      <c r="BY28" s="104" t="s">
        <v>2</v>
      </c>
      <c r="BZ28" s="104" t="s">
        <v>2</v>
      </c>
      <c r="CA28" s="120"/>
    </row>
    <row r="29" spans="1:85">
      <c r="A29" s="267"/>
      <c r="B29" s="64" t="s">
        <v>257</v>
      </c>
      <c r="C29" s="4">
        <v>3050015.02</v>
      </c>
      <c r="D29" s="124"/>
      <c r="E29" s="256"/>
      <c r="F29" s="256"/>
      <c r="G29" s="124">
        <v>3050015</v>
      </c>
      <c r="H29" s="61">
        <v>0.99224206199999998</v>
      </c>
      <c r="I29" s="56">
        <v>6262</v>
      </c>
      <c r="J29" s="56">
        <v>2436</v>
      </c>
      <c r="K29" s="10">
        <v>2278</v>
      </c>
      <c r="L29" s="55"/>
      <c r="M29" s="63">
        <v>282.48</v>
      </c>
      <c r="N29" s="63">
        <v>283.58999999999997</v>
      </c>
      <c r="O29" s="258">
        <v>28248</v>
      </c>
      <c r="P29" s="101">
        <v>28358.999999999996</v>
      </c>
      <c r="Q29" s="56">
        <v>6373</v>
      </c>
      <c r="R29" s="56">
        <v>6303</v>
      </c>
      <c r="S29" s="56">
        <v>6303</v>
      </c>
      <c r="T29" s="56">
        <v>6475</v>
      </c>
      <c r="U29" s="57">
        <v>6213.4197922439998</v>
      </c>
      <c r="V29" s="248">
        <v>70</v>
      </c>
      <c r="W29" s="102">
        <v>89.580207756000163</v>
      </c>
      <c r="X29" s="7">
        <v>1.1105822624147232E-2</v>
      </c>
      <c r="Y29" s="7">
        <v>1.4417214794953994E-2</v>
      </c>
      <c r="Z29" s="61">
        <v>22.6</v>
      </c>
      <c r="AA29" s="268">
        <v>22.2</v>
      </c>
      <c r="AB29" s="58">
        <v>2575</v>
      </c>
      <c r="AC29" s="57">
        <v>2569</v>
      </c>
      <c r="AD29" s="58">
        <v>2569</v>
      </c>
      <c r="AE29" s="57">
        <v>2417.101663032</v>
      </c>
      <c r="AF29" s="5">
        <v>6</v>
      </c>
      <c r="AG29" s="56">
        <v>151.89833696799997</v>
      </c>
      <c r="AH29" s="8">
        <v>2.3355391202802647E-3</v>
      </c>
      <c r="AI29" s="249">
        <v>6.2843172586071319E-2</v>
      </c>
      <c r="AJ29" s="56">
        <v>2484</v>
      </c>
      <c r="AK29" s="57">
        <v>2366</v>
      </c>
      <c r="AL29" s="58">
        <v>2366</v>
      </c>
      <c r="AM29" s="57">
        <v>2260.3274172359997</v>
      </c>
      <c r="AN29" s="102">
        <v>118</v>
      </c>
      <c r="AO29" s="102">
        <v>105.67258276400025</v>
      </c>
      <c r="AP29" s="130">
        <v>4.9873203719357564E-2</v>
      </c>
      <c r="AQ29" s="130">
        <v>4.6751006937402036E-2</v>
      </c>
      <c r="AR29" s="250">
        <v>8.7935429056924377E-2</v>
      </c>
      <c r="AS29" s="6">
        <v>8.343030431256393E-2</v>
      </c>
      <c r="AT29" s="56">
        <v>2665</v>
      </c>
      <c r="AU29" s="9">
        <v>2410</v>
      </c>
      <c r="AV29" s="56">
        <v>170</v>
      </c>
      <c r="AW29" s="102">
        <v>2580</v>
      </c>
      <c r="AX29" s="251">
        <v>0.96810506566604126</v>
      </c>
      <c r="AY29" s="3">
        <v>1.0845122752413463</v>
      </c>
      <c r="AZ29" s="56">
        <v>10</v>
      </c>
      <c r="BA29" s="251">
        <v>3.7523452157598499E-3</v>
      </c>
      <c r="BB29" s="103">
        <v>0.10927357278196365</v>
      </c>
      <c r="BC29" s="56">
        <v>25</v>
      </c>
      <c r="BD29" s="56">
        <v>0</v>
      </c>
      <c r="BE29" s="102">
        <v>25</v>
      </c>
      <c r="BF29" s="251">
        <v>9.3808630393996256E-3</v>
      </c>
      <c r="BG29" s="103">
        <v>0.15605900815823437</v>
      </c>
      <c r="BH29" s="56">
        <v>50</v>
      </c>
      <c r="BI29" s="63">
        <v>2435</v>
      </c>
      <c r="BJ29" s="265">
        <v>2185</v>
      </c>
      <c r="BK29" s="61">
        <v>150</v>
      </c>
      <c r="BL29" s="102">
        <v>2335</v>
      </c>
      <c r="BM29" s="251">
        <v>0.95893223819301843</v>
      </c>
      <c r="BN29" s="3">
        <v>1.0669440763668823</v>
      </c>
      <c r="BO29" s="56">
        <v>0</v>
      </c>
      <c r="BP29" s="251">
        <v>0</v>
      </c>
      <c r="BQ29" s="103">
        <v>0</v>
      </c>
      <c r="BR29" s="56">
        <v>35</v>
      </c>
      <c r="BS29" s="56">
        <v>0</v>
      </c>
      <c r="BT29" s="248">
        <v>35</v>
      </c>
      <c r="BU29" s="251">
        <v>1.4373716632443531E-2</v>
      </c>
      <c r="BV29" s="103">
        <v>0.25586051450878283</v>
      </c>
      <c r="BW29" s="56">
        <v>55</v>
      </c>
      <c r="BX29" s="104" t="s">
        <v>2</v>
      </c>
      <c r="BY29" s="104" t="s">
        <v>2</v>
      </c>
      <c r="BZ29" s="104" t="s">
        <v>2</v>
      </c>
      <c r="CA29" s="120"/>
      <c r="CE29" s="270"/>
      <c r="CF29" s="270"/>
      <c r="CG29" s="270"/>
    </row>
    <row r="30" spans="1:85">
      <c r="A30" s="267" t="s">
        <v>272</v>
      </c>
      <c r="B30" s="64" t="s">
        <v>258</v>
      </c>
      <c r="C30" s="4">
        <v>3050016.01</v>
      </c>
      <c r="D30" s="124"/>
      <c r="E30" s="256"/>
      <c r="F30" s="256"/>
      <c r="G30" s="124"/>
      <c r="H30" s="61"/>
      <c r="I30" s="56"/>
      <c r="J30" s="56"/>
      <c r="K30" s="10"/>
      <c r="L30" s="55">
        <v>133050016.01000001</v>
      </c>
      <c r="M30" s="63">
        <v>325.05</v>
      </c>
      <c r="N30" s="63">
        <v>340.38</v>
      </c>
      <c r="O30" s="258">
        <v>32505</v>
      </c>
      <c r="P30" s="101">
        <v>34038</v>
      </c>
      <c r="Q30" s="56">
        <v>7286</v>
      </c>
      <c r="R30" s="56">
        <v>6661</v>
      </c>
      <c r="S30" s="56">
        <v>6661</v>
      </c>
      <c r="T30" s="56">
        <v>6424</v>
      </c>
      <c r="U30" s="57">
        <v>6093</v>
      </c>
      <c r="V30" s="248">
        <v>625</v>
      </c>
      <c r="W30" s="102">
        <v>568</v>
      </c>
      <c r="X30" s="7">
        <v>9.3829755291998204E-2</v>
      </c>
      <c r="Y30" s="7">
        <v>9.3221729853930735E-2</v>
      </c>
      <c r="Z30" s="61">
        <v>22.4</v>
      </c>
      <c r="AA30" s="268">
        <v>19.600000000000001</v>
      </c>
      <c r="AB30" s="58">
        <v>2970</v>
      </c>
      <c r="AC30" s="57">
        <v>2794</v>
      </c>
      <c r="AD30" s="58">
        <v>2794</v>
      </c>
      <c r="AE30" s="57">
        <v>2408</v>
      </c>
      <c r="AF30" s="5">
        <v>176</v>
      </c>
      <c r="AG30" s="56">
        <v>386</v>
      </c>
      <c r="AH30" s="8">
        <v>6.2992125984251968E-2</v>
      </c>
      <c r="AI30" s="249">
        <v>0.16029900332225913</v>
      </c>
      <c r="AJ30" s="56">
        <v>2896</v>
      </c>
      <c r="AK30" s="57">
        <v>2675</v>
      </c>
      <c r="AL30" s="58">
        <v>2675</v>
      </c>
      <c r="AM30" s="57">
        <v>2296</v>
      </c>
      <c r="AN30" s="102">
        <v>221</v>
      </c>
      <c r="AO30" s="102">
        <v>379</v>
      </c>
      <c r="AP30" s="130">
        <v>8.2616822429906547E-2</v>
      </c>
      <c r="AQ30" s="130">
        <v>0.16506968641114983</v>
      </c>
      <c r="AR30" s="250">
        <v>8.9093985540686052E-2</v>
      </c>
      <c r="AS30" s="6">
        <v>7.8588636230095779E-2</v>
      </c>
      <c r="AT30" s="56">
        <v>3375</v>
      </c>
      <c r="AU30" s="9">
        <v>3045</v>
      </c>
      <c r="AV30" s="56">
        <v>260</v>
      </c>
      <c r="AW30" s="102">
        <v>3305</v>
      </c>
      <c r="AX30" s="251">
        <v>0.97925925925925927</v>
      </c>
      <c r="AY30" s="3">
        <v>1.0970076750706417</v>
      </c>
      <c r="AZ30" s="56">
        <v>15</v>
      </c>
      <c r="BA30" s="251">
        <v>4.4444444444444444E-3</v>
      </c>
      <c r="BB30" s="103">
        <v>0.12942847620619249</v>
      </c>
      <c r="BC30" s="56">
        <v>30</v>
      </c>
      <c r="BD30" s="56">
        <v>10</v>
      </c>
      <c r="BE30" s="102">
        <v>40</v>
      </c>
      <c r="BF30" s="251">
        <v>1.1851851851851851E-2</v>
      </c>
      <c r="BG30" s="103">
        <v>0.1971661068997663</v>
      </c>
      <c r="BH30" s="56">
        <v>25</v>
      </c>
      <c r="BI30" s="63">
        <v>3130</v>
      </c>
      <c r="BJ30" s="265">
        <v>2820</v>
      </c>
      <c r="BK30" s="61">
        <v>230</v>
      </c>
      <c r="BL30" s="102">
        <v>3050</v>
      </c>
      <c r="BM30" s="251">
        <v>0.9744408945686901</v>
      </c>
      <c r="BN30" s="3">
        <v>1.0841995907748792</v>
      </c>
      <c r="BO30" s="56">
        <v>0</v>
      </c>
      <c r="BP30" s="251">
        <v>0</v>
      </c>
      <c r="BQ30" s="103">
        <v>0</v>
      </c>
      <c r="BR30" s="56">
        <v>20</v>
      </c>
      <c r="BS30" s="56">
        <v>0</v>
      </c>
      <c r="BT30" s="248">
        <v>20</v>
      </c>
      <c r="BU30" s="251">
        <v>6.3897763578274758E-3</v>
      </c>
      <c r="BV30" s="103">
        <v>0.11374173488432426</v>
      </c>
      <c r="BW30" s="56">
        <v>60</v>
      </c>
      <c r="BX30" s="104" t="s">
        <v>2</v>
      </c>
      <c r="BY30" s="104" t="s">
        <v>2</v>
      </c>
      <c r="BZ30" s="104" t="s">
        <v>2</v>
      </c>
      <c r="CA30" s="120" t="s">
        <v>274</v>
      </c>
    </row>
    <row r="31" spans="1:85">
      <c r="A31" s="267"/>
      <c r="B31" s="64" t="s">
        <v>259</v>
      </c>
      <c r="C31" s="4">
        <v>3050016.02</v>
      </c>
      <c r="D31" s="124"/>
      <c r="E31" s="256"/>
      <c r="F31" s="257"/>
      <c r="G31" s="124"/>
      <c r="H31" s="61"/>
      <c r="I31" s="57"/>
      <c r="J31" s="57"/>
      <c r="K31" s="59"/>
      <c r="L31" s="55">
        <v>133050016.02</v>
      </c>
      <c r="M31" s="63">
        <v>252.67</v>
      </c>
      <c r="N31" s="63">
        <v>252.79</v>
      </c>
      <c r="O31" s="258">
        <v>25267</v>
      </c>
      <c r="P31" s="101">
        <v>25279</v>
      </c>
      <c r="Q31" s="56">
        <v>5805</v>
      </c>
      <c r="R31" s="56">
        <v>5434</v>
      </c>
      <c r="S31" s="56">
        <v>5434</v>
      </c>
      <c r="T31" s="56">
        <v>5205</v>
      </c>
      <c r="U31" s="57">
        <v>4804</v>
      </c>
      <c r="V31" s="248">
        <v>371</v>
      </c>
      <c r="W31" s="102">
        <v>630</v>
      </c>
      <c r="X31" s="7">
        <v>6.8273831431726162E-2</v>
      </c>
      <c r="Y31" s="7">
        <v>0.13114071606994171</v>
      </c>
      <c r="Z31" s="61">
        <v>23</v>
      </c>
      <c r="AA31" s="268">
        <v>21.5</v>
      </c>
      <c r="AB31" s="58">
        <v>2317</v>
      </c>
      <c r="AC31" s="57">
        <v>2216</v>
      </c>
      <c r="AD31" s="58">
        <v>2216</v>
      </c>
      <c r="AE31" s="57">
        <v>1907</v>
      </c>
      <c r="AF31" s="5">
        <v>101</v>
      </c>
      <c r="AG31" s="56">
        <v>309</v>
      </c>
      <c r="AH31" s="8">
        <v>4.5577617328519858E-2</v>
      </c>
      <c r="AI31" s="249">
        <v>0.16203460933403252</v>
      </c>
      <c r="AJ31" s="56">
        <v>2266</v>
      </c>
      <c r="AK31" s="57">
        <v>2131</v>
      </c>
      <c r="AL31" s="58">
        <v>2131</v>
      </c>
      <c r="AM31" s="57">
        <v>1838</v>
      </c>
      <c r="AN31" s="102">
        <v>135</v>
      </c>
      <c r="AO31" s="102">
        <v>293</v>
      </c>
      <c r="AP31" s="130">
        <v>6.3350539652745189E-2</v>
      </c>
      <c r="AQ31" s="130">
        <v>0.15941240478781285</v>
      </c>
      <c r="AR31" s="250">
        <v>8.968219416630388E-2</v>
      </c>
      <c r="AS31" s="6">
        <v>8.429922069702124E-2</v>
      </c>
      <c r="AT31" s="56">
        <v>2480</v>
      </c>
      <c r="AU31" s="9">
        <v>2180</v>
      </c>
      <c r="AV31" s="56">
        <v>180</v>
      </c>
      <c r="AW31" s="102">
        <v>2360</v>
      </c>
      <c r="AX31" s="251">
        <v>0.95161290322580649</v>
      </c>
      <c r="AY31" s="3">
        <v>1.0660370567490192</v>
      </c>
      <c r="AZ31" s="56">
        <v>15</v>
      </c>
      <c r="BA31" s="251">
        <v>6.0483870967741934E-3</v>
      </c>
      <c r="BB31" s="103">
        <v>0.17613754322415309</v>
      </c>
      <c r="BC31" s="56">
        <v>55</v>
      </c>
      <c r="BD31" s="56">
        <v>0</v>
      </c>
      <c r="BE31" s="102">
        <v>55</v>
      </c>
      <c r="BF31" s="251">
        <v>2.2177419354838711E-2</v>
      </c>
      <c r="BG31" s="103">
        <v>0.36894111485150327</v>
      </c>
      <c r="BH31" s="56">
        <v>45</v>
      </c>
      <c r="BI31" s="63">
        <v>2310</v>
      </c>
      <c r="BJ31" s="265">
        <v>2035</v>
      </c>
      <c r="BK31" s="61">
        <v>140</v>
      </c>
      <c r="BL31" s="102">
        <v>2175</v>
      </c>
      <c r="BM31" s="251">
        <v>0.94155844155844159</v>
      </c>
      <c r="BN31" s="3">
        <v>1.0476133367536278</v>
      </c>
      <c r="BO31" s="56">
        <v>10</v>
      </c>
      <c r="BP31" s="251">
        <v>4.329004329004329E-3</v>
      </c>
      <c r="BQ31" s="103">
        <v>0.19753505018472767</v>
      </c>
      <c r="BR31" s="56">
        <v>80</v>
      </c>
      <c r="BS31" s="56">
        <v>15</v>
      </c>
      <c r="BT31" s="248">
        <v>95</v>
      </c>
      <c r="BU31" s="251">
        <v>4.1125541125541128E-2</v>
      </c>
      <c r="BV31" s="103">
        <v>0.7320585469232429</v>
      </c>
      <c r="BW31" s="56">
        <v>35</v>
      </c>
      <c r="BX31" s="104" t="s">
        <v>2</v>
      </c>
      <c r="BY31" s="104" t="s">
        <v>2</v>
      </c>
      <c r="BZ31" s="104" t="s">
        <v>2</v>
      </c>
      <c r="CA31" s="120"/>
    </row>
    <row r="32" spans="1:85">
      <c r="A32" s="267"/>
      <c r="B32" s="64" t="s">
        <v>260</v>
      </c>
      <c r="C32" s="4">
        <v>3050100</v>
      </c>
      <c r="D32" s="124"/>
      <c r="E32" s="256"/>
      <c r="F32" s="257"/>
      <c r="G32" s="124"/>
      <c r="H32" s="61"/>
      <c r="I32" s="57"/>
      <c r="J32" s="57"/>
      <c r="K32" s="59"/>
      <c r="L32" s="55">
        <v>133050100</v>
      </c>
      <c r="M32" s="63">
        <v>552.83000000000004</v>
      </c>
      <c r="N32" s="63">
        <v>552.91999999999996</v>
      </c>
      <c r="O32" s="258">
        <v>55283.000000000007</v>
      </c>
      <c r="P32" s="101">
        <v>55291.999999999993</v>
      </c>
      <c r="Q32" s="56">
        <v>7511</v>
      </c>
      <c r="R32" s="56">
        <v>7051</v>
      </c>
      <c r="S32" s="56">
        <v>7051</v>
      </c>
      <c r="T32" s="56">
        <v>7146</v>
      </c>
      <c r="U32" s="57">
        <v>6909</v>
      </c>
      <c r="V32" s="248">
        <v>460</v>
      </c>
      <c r="W32" s="102">
        <v>142</v>
      </c>
      <c r="X32" s="7">
        <v>6.5238973195291441E-2</v>
      </c>
      <c r="Y32" s="7">
        <v>2.0552902011868577E-2</v>
      </c>
      <c r="Z32" s="61">
        <v>13.6</v>
      </c>
      <c r="AA32" s="268">
        <v>12.8</v>
      </c>
      <c r="AB32" s="58">
        <v>3165</v>
      </c>
      <c r="AC32" s="57">
        <v>3039</v>
      </c>
      <c r="AD32" s="58">
        <v>3039</v>
      </c>
      <c r="AE32" s="57">
        <v>2818</v>
      </c>
      <c r="AF32" s="5">
        <v>126</v>
      </c>
      <c r="AG32" s="56">
        <v>221</v>
      </c>
      <c r="AH32" s="8">
        <v>4.1461006910167818E-2</v>
      </c>
      <c r="AI32" s="249">
        <v>7.8424414478353438E-2</v>
      </c>
      <c r="AJ32" s="56">
        <v>3039</v>
      </c>
      <c r="AK32" s="57">
        <v>2885</v>
      </c>
      <c r="AL32" s="58">
        <v>2885</v>
      </c>
      <c r="AM32" s="57">
        <v>2677</v>
      </c>
      <c r="AN32" s="102">
        <v>154</v>
      </c>
      <c r="AO32" s="102">
        <v>208</v>
      </c>
      <c r="AP32" s="130">
        <v>5.3379549393414209E-2</v>
      </c>
      <c r="AQ32" s="130">
        <v>7.7698916697796036E-2</v>
      </c>
      <c r="AR32" s="250">
        <v>5.4971691116618121E-2</v>
      </c>
      <c r="AS32" s="6">
        <v>5.2177530203284389E-2</v>
      </c>
      <c r="AT32" s="56">
        <v>3220</v>
      </c>
      <c r="AU32" s="9">
        <v>2900</v>
      </c>
      <c r="AV32" s="56">
        <v>195</v>
      </c>
      <c r="AW32" s="102">
        <v>3095</v>
      </c>
      <c r="AX32" s="251">
        <v>0.96118012422360244</v>
      </c>
      <c r="AY32" s="3">
        <v>1.0767546626990698</v>
      </c>
      <c r="AZ32" s="56">
        <v>20</v>
      </c>
      <c r="BA32" s="251">
        <v>6.2111801242236021E-3</v>
      </c>
      <c r="BB32" s="103">
        <v>0.1808783052571013</v>
      </c>
      <c r="BC32" s="56">
        <v>75</v>
      </c>
      <c r="BD32" s="56">
        <v>10</v>
      </c>
      <c r="BE32" s="102">
        <v>85</v>
      </c>
      <c r="BF32" s="251">
        <v>2.6397515527950312E-2</v>
      </c>
      <c r="BG32" s="103">
        <v>0.43914617171483278</v>
      </c>
      <c r="BH32" s="56">
        <v>30</v>
      </c>
      <c r="BI32" s="63">
        <v>2810</v>
      </c>
      <c r="BJ32" s="265">
        <v>2510</v>
      </c>
      <c r="BK32" s="61">
        <v>170</v>
      </c>
      <c r="BL32" s="102">
        <v>2680</v>
      </c>
      <c r="BM32" s="251">
        <v>0.9537366548042705</v>
      </c>
      <c r="BN32" s="3">
        <v>1.0611632748679769</v>
      </c>
      <c r="BO32" s="56">
        <v>0</v>
      </c>
      <c r="BP32" s="251">
        <v>0</v>
      </c>
      <c r="BQ32" s="103">
        <v>0</v>
      </c>
      <c r="BR32" s="56">
        <v>55</v>
      </c>
      <c r="BS32" s="56">
        <v>0</v>
      </c>
      <c r="BT32" s="248">
        <v>55</v>
      </c>
      <c r="BU32" s="251">
        <v>1.9572953736654804E-2</v>
      </c>
      <c r="BV32" s="103">
        <v>0.34840995836897548</v>
      </c>
      <c r="BW32" s="56">
        <v>65</v>
      </c>
      <c r="BX32" s="104" t="s">
        <v>2</v>
      </c>
      <c r="BY32" s="104" t="s">
        <v>2</v>
      </c>
      <c r="BZ32" s="104" t="s">
        <v>2</v>
      </c>
      <c r="CA32" s="120"/>
    </row>
    <row r="33" spans="1:85">
      <c r="A33" s="231" t="s">
        <v>54</v>
      </c>
      <c r="B33" s="155" t="s">
        <v>261</v>
      </c>
      <c r="C33" s="113">
        <v>3050101</v>
      </c>
      <c r="D33" s="122"/>
      <c r="E33" s="253"/>
      <c r="F33" s="253"/>
      <c r="G33" s="122"/>
      <c r="H33" s="113"/>
      <c r="I33" s="114"/>
      <c r="J33" s="114"/>
      <c r="K33" s="121"/>
      <c r="L33" s="49">
        <v>133050101</v>
      </c>
      <c r="M33" s="232">
        <v>12.75</v>
      </c>
      <c r="N33" s="232">
        <v>14.12</v>
      </c>
      <c r="O33" s="269">
        <v>1275</v>
      </c>
      <c r="P33" s="115">
        <v>1412</v>
      </c>
      <c r="Q33" s="114">
        <v>9479</v>
      </c>
      <c r="R33" s="114">
        <v>8999</v>
      </c>
      <c r="S33" s="114">
        <v>8999</v>
      </c>
      <c r="T33" s="114">
        <v>8301</v>
      </c>
      <c r="U33" s="50">
        <v>7197</v>
      </c>
      <c r="V33" s="233">
        <v>480</v>
      </c>
      <c r="W33" s="116">
        <v>1802</v>
      </c>
      <c r="X33" s="51">
        <v>5.3339259917768639E-2</v>
      </c>
      <c r="Y33" s="51">
        <v>0.25038210365430041</v>
      </c>
      <c r="Z33" s="60">
        <v>743.5</v>
      </c>
      <c r="AA33" s="234">
        <v>637.4</v>
      </c>
      <c r="AB33" s="117">
        <v>3955</v>
      </c>
      <c r="AC33" s="50">
        <v>3763</v>
      </c>
      <c r="AD33" s="117">
        <v>3763</v>
      </c>
      <c r="AE33" s="50">
        <v>2869</v>
      </c>
      <c r="AF33" s="66">
        <v>192</v>
      </c>
      <c r="AG33" s="114">
        <v>894</v>
      </c>
      <c r="AH33" s="127">
        <v>5.1023119851182568E-2</v>
      </c>
      <c r="AI33" s="235">
        <v>0.31160683164865804</v>
      </c>
      <c r="AJ33" s="114">
        <v>3891</v>
      </c>
      <c r="AK33" s="50">
        <v>3641</v>
      </c>
      <c r="AL33" s="117">
        <v>3641</v>
      </c>
      <c r="AM33" s="50">
        <v>2754</v>
      </c>
      <c r="AN33" s="116">
        <v>250</v>
      </c>
      <c r="AO33" s="116">
        <v>887</v>
      </c>
      <c r="AP33" s="129">
        <v>6.8662455369404005E-2</v>
      </c>
      <c r="AQ33" s="129">
        <v>0.32207697893972403</v>
      </c>
      <c r="AR33" s="236">
        <v>3.0517647058823529</v>
      </c>
      <c r="AS33" s="52">
        <v>2.5786118980169972</v>
      </c>
      <c r="AT33" s="114">
        <v>4415</v>
      </c>
      <c r="AU33" s="237">
        <v>3670</v>
      </c>
      <c r="AV33" s="114">
        <v>480</v>
      </c>
      <c r="AW33" s="116">
        <v>4150</v>
      </c>
      <c r="AX33" s="238">
        <v>0.9399773499433749</v>
      </c>
      <c r="AY33" s="53">
        <v>1.0530024174195161</v>
      </c>
      <c r="AZ33" s="114">
        <v>55</v>
      </c>
      <c r="BA33" s="238">
        <v>1.245753114382786E-2</v>
      </c>
      <c r="BB33" s="118">
        <v>0.36278083647828591</v>
      </c>
      <c r="BC33" s="114">
        <v>135</v>
      </c>
      <c r="BD33" s="114">
        <v>30</v>
      </c>
      <c r="BE33" s="116">
        <v>165</v>
      </c>
      <c r="BF33" s="238">
        <v>3.7372593431483581E-2</v>
      </c>
      <c r="BG33" s="118">
        <v>0.62172636341906773</v>
      </c>
      <c r="BH33" s="114">
        <v>50</v>
      </c>
      <c r="BI33" s="232">
        <v>3675</v>
      </c>
      <c r="BJ33" s="263">
        <v>3060</v>
      </c>
      <c r="BK33" s="60">
        <v>325</v>
      </c>
      <c r="BL33" s="116">
        <v>3385</v>
      </c>
      <c r="BM33" s="238">
        <v>0.92108843537414964</v>
      </c>
      <c r="BN33" s="53">
        <v>1.024837637938163</v>
      </c>
      <c r="BO33" s="114">
        <v>15</v>
      </c>
      <c r="BP33" s="238">
        <v>4.0816326530612249E-3</v>
      </c>
      <c r="BQ33" s="118">
        <v>0.18624733303131469</v>
      </c>
      <c r="BR33" s="114">
        <v>180</v>
      </c>
      <c r="BS33" s="114">
        <v>10</v>
      </c>
      <c r="BT33" s="233">
        <v>190</v>
      </c>
      <c r="BU33" s="238">
        <v>5.1700680272108841E-2</v>
      </c>
      <c r="BV33" s="118">
        <v>0.92030217327493391</v>
      </c>
      <c r="BW33" s="114">
        <v>80</v>
      </c>
      <c r="BX33" s="119" t="s">
        <v>6</v>
      </c>
      <c r="BY33" s="119" t="s">
        <v>6</v>
      </c>
      <c r="BZ33" s="119" t="s">
        <v>6</v>
      </c>
      <c r="CA33" s="120"/>
    </row>
    <row r="34" spans="1:85">
      <c r="A34" s="231" t="s">
        <v>273</v>
      </c>
      <c r="B34" s="155" t="s">
        <v>262</v>
      </c>
      <c r="C34" s="113">
        <v>3050102.01</v>
      </c>
      <c r="D34" s="122"/>
      <c r="E34" s="253"/>
      <c r="F34" s="253"/>
      <c r="G34" s="122"/>
      <c r="H34" s="60"/>
      <c r="I34" s="114"/>
      <c r="J34" s="114"/>
      <c r="K34" s="121"/>
      <c r="L34" s="49">
        <v>133050102.01000001</v>
      </c>
      <c r="M34" s="232">
        <v>4.1100000000000003</v>
      </c>
      <c r="N34" s="232">
        <v>4.1500000000000004</v>
      </c>
      <c r="O34" s="269">
        <v>411.00000000000006</v>
      </c>
      <c r="P34" s="115">
        <v>415.00000000000006</v>
      </c>
      <c r="Q34" s="114">
        <v>5223</v>
      </c>
      <c r="R34" s="114">
        <v>4720</v>
      </c>
      <c r="S34" s="114">
        <v>4720</v>
      </c>
      <c r="T34" s="114">
        <v>4918</v>
      </c>
      <c r="U34" s="50">
        <v>5068</v>
      </c>
      <c r="V34" s="233">
        <v>503</v>
      </c>
      <c r="W34" s="116">
        <v>-348</v>
      </c>
      <c r="X34" s="51">
        <v>0.10656779661016949</v>
      </c>
      <c r="Y34" s="51">
        <v>-6.8666140489344912E-2</v>
      </c>
      <c r="Z34" s="60">
        <v>1271</v>
      </c>
      <c r="AA34" s="234">
        <v>1137.9000000000001</v>
      </c>
      <c r="AB34" s="117">
        <v>2466</v>
      </c>
      <c r="AC34" s="50">
        <v>2223</v>
      </c>
      <c r="AD34" s="117">
        <v>2223</v>
      </c>
      <c r="AE34" s="50">
        <v>2128</v>
      </c>
      <c r="AF34" s="66">
        <v>243</v>
      </c>
      <c r="AG34" s="114">
        <v>95</v>
      </c>
      <c r="AH34" s="127">
        <v>0.10931174089068826</v>
      </c>
      <c r="AI34" s="235">
        <v>4.4642857142857144E-2</v>
      </c>
      <c r="AJ34" s="114">
        <v>2425</v>
      </c>
      <c r="AK34" s="50">
        <v>2137</v>
      </c>
      <c r="AL34" s="117">
        <v>2137</v>
      </c>
      <c r="AM34" s="50">
        <v>2080</v>
      </c>
      <c r="AN34" s="116">
        <v>288</v>
      </c>
      <c r="AO34" s="116">
        <v>57</v>
      </c>
      <c r="AP34" s="129">
        <v>0.13476836686944316</v>
      </c>
      <c r="AQ34" s="129">
        <v>2.7403846153846154E-2</v>
      </c>
      <c r="AR34" s="236">
        <v>5.9002433090024322</v>
      </c>
      <c r="AS34" s="52">
        <v>5.1493975903614455</v>
      </c>
      <c r="AT34" s="114">
        <v>2210</v>
      </c>
      <c r="AU34" s="237">
        <v>1755</v>
      </c>
      <c r="AV34" s="114">
        <v>235</v>
      </c>
      <c r="AW34" s="116">
        <v>1990</v>
      </c>
      <c r="AX34" s="238">
        <v>0.90045248868778283</v>
      </c>
      <c r="AY34" s="53">
        <v>1.0087249947211749</v>
      </c>
      <c r="AZ34" s="114">
        <v>50</v>
      </c>
      <c r="BA34" s="238">
        <v>2.2624434389140271E-2</v>
      </c>
      <c r="BB34" s="118">
        <v>0.65885536530301614</v>
      </c>
      <c r="BC34" s="114">
        <v>135</v>
      </c>
      <c r="BD34" s="114">
        <v>0</v>
      </c>
      <c r="BE34" s="116">
        <v>135</v>
      </c>
      <c r="BF34" s="238">
        <v>6.1085972850678731E-2</v>
      </c>
      <c r="BG34" s="118">
        <v>1.0162195413597965</v>
      </c>
      <c r="BH34" s="114">
        <v>25</v>
      </c>
      <c r="BI34" s="232">
        <v>2175</v>
      </c>
      <c r="BJ34" s="263">
        <v>1770</v>
      </c>
      <c r="BK34" s="60">
        <v>225</v>
      </c>
      <c r="BL34" s="116">
        <v>1995</v>
      </c>
      <c r="BM34" s="238">
        <v>0.91724137931034477</v>
      </c>
      <c r="BN34" s="53">
        <v>1.0205572586629155</v>
      </c>
      <c r="BO34" s="114">
        <v>25</v>
      </c>
      <c r="BP34" s="238">
        <v>1.1494252873563218E-2</v>
      </c>
      <c r="BQ34" s="118">
        <v>0.52448961600772515</v>
      </c>
      <c r="BR34" s="114">
        <v>95</v>
      </c>
      <c r="BS34" s="114">
        <v>10</v>
      </c>
      <c r="BT34" s="233">
        <v>105</v>
      </c>
      <c r="BU34" s="238">
        <v>4.8275862068965517E-2</v>
      </c>
      <c r="BV34" s="118">
        <v>0.8593384176950154</v>
      </c>
      <c r="BW34" s="114">
        <v>50</v>
      </c>
      <c r="BX34" s="119" t="s">
        <v>6</v>
      </c>
      <c r="BY34" s="119" t="s">
        <v>6</v>
      </c>
      <c r="BZ34" s="119" t="s">
        <v>6</v>
      </c>
      <c r="CA34" s="120"/>
      <c r="CE34" s="271"/>
      <c r="CF34" s="271"/>
      <c r="CG34" s="271"/>
    </row>
    <row r="35" spans="1:85">
      <c r="A35" s="231" t="s">
        <v>268</v>
      </c>
      <c r="B35" s="155" t="s">
        <v>263</v>
      </c>
      <c r="C35" s="113">
        <v>3050102.02</v>
      </c>
      <c r="D35" s="122"/>
      <c r="E35" s="253"/>
      <c r="F35" s="254"/>
      <c r="G35" s="122"/>
      <c r="H35" s="60"/>
      <c r="I35" s="50"/>
      <c r="J35" s="50"/>
      <c r="K35" s="54"/>
      <c r="L35" s="49">
        <v>133050102.02</v>
      </c>
      <c r="M35" s="232">
        <v>17.239999999999998</v>
      </c>
      <c r="N35" s="232">
        <v>17.190000000000001</v>
      </c>
      <c r="O35" s="269">
        <v>1723.9999999999998</v>
      </c>
      <c r="P35" s="115">
        <v>1719.0000000000002</v>
      </c>
      <c r="Q35" s="114">
        <v>5882</v>
      </c>
      <c r="R35" s="114">
        <v>5948</v>
      </c>
      <c r="S35" s="114">
        <v>5948</v>
      </c>
      <c r="T35" s="114">
        <v>5909</v>
      </c>
      <c r="U35" s="50">
        <v>5567</v>
      </c>
      <c r="V35" s="233">
        <v>-66</v>
      </c>
      <c r="W35" s="116">
        <v>381</v>
      </c>
      <c r="X35" s="51">
        <v>-1.109616677874916E-2</v>
      </c>
      <c r="Y35" s="51">
        <v>6.8439015627806715E-2</v>
      </c>
      <c r="Z35" s="60">
        <v>341.2</v>
      </c>
      <c r="AA35" s="234">
        <v>346.1</v>
      </c>
      <c r="AB35" s="117">
        <v>2376</v>
      </c>
      <c r="AC35" s="50">
        <v>2551</v>
      </c>
      <c r="AD35" s="117">
        <v>2551</v>
      </c>
      <c r="AE35" s="50">
        <v>2122</v>
      </c>
      <c r="AF35" s="66">
        <v>-175</v>
      </c>
      <c r="AG35" s="114">
        <v>429</v>
      </c>
      <c r="AH35" s="127">
        <v>-6.860054880439044E-2</v>
      </c>
      <c r="AI35" s="235">
        <v>0.20216776625824695</v>
      </c>
      <c r="AJ35" s="114">
        <v>2335</v>
      </c>
      <c r="AK35" s="50">
        <v>2446</v>
      </c>
      <c r="AL35" s="117">
        <v>2446</v>
      </c>
      <c r="AM35" s="50">
        <v>2062</v>
      </c>
      <c r="AN35" s="116">
        <v>-111</v>
      </c>
      <c r="AO35" s="116">
        <v>384</v>
      </c>
      <c r="AP35" s="129">
        <v>-4.5380212591986914E-2</v>
      </c>
      <c r="AQ35" s="129">
        <v>0.18622696411251213</v>
      </c>
      <c r="AR35" s="236">
        <v>1.3544083526682136</v>
      </c>
      <c r="AS35" s="52">
        <v>1.4229203025014541</v>
      </c>
      <c r="AT35" s="114">
        <v>2920</v>
      </c>
      <c r="AU35" s="237">
        <v>2425</v>
      </c>
      <c r="AV35" s="114">
        <v>335</v>
      </c>
      <c r="AW35" s="116">
        <v>2760</v>
      </c>
      <c r="AX35" s="238">
        <v>0.9452054794520548</v>
      </c>
      <c r="AY35" s="53">
        <v>1.0588591894061536</v>
      </c>
      <c r="AZ35" s="114">
        <v>50</v>
      </c>
      <c r="BA35" s="238">
        <v>1.7123287671232876E-2</v>
      </c>
      <c r="BB35" s="118">
        <v>0.49865423195878955</v>
      </c>
      <c r="BC35" s="114">
        <v>75</v>
      </c>
      <c r="BD35" s="114">
        <v>10</v>
      </c>
      <c r="BE35" s="116">
        <v>85</v>
      </c>
      <c r="BF35" s="238">
        <v>2.9109589041095889E-2</v>
      </c>
      <c r="BG35" s="118">
        <v>0.48426392908279497</v>
      </c>
      <c r="BH35" s="114">
        <v>20</v>
      </c>
      <c r="BI35" s="232">
        <v>2255</v>
      </c>
      <c r="BJ35" s="263">
        <v>1875</v>
      </c>
      <c r="BK35" s="60">
        <v>220</v>
      </c>
      <c r="BL35" s="116">
        <v>2095</v>
      </c>
      <c r="BM35" s="238">
        <v>0.92904656319290468</v>
      </c>
      <c r="BN35" s="53">
        <v>1.0336921502770025</v>
      </c>
      <c r="BO35" s="114">
        <v>35</v>
      </c>
      <c r="BP35" s="238">
        <v>1.5521064301552107E-2</v>
      </c>
      <c r="BQ35" s="118">
        <v>0.70823542383304805</v>
      </c>
      <c r="BR35" s="114">
        <v>60</v>
      </c>
      <c r="BS35" s="114">
        <v>10</v>
      </c>
      <c r="BT35" s="233">
        <v>70</v>
      </c>
      <c r="BU35" s="238">
        <v>3.1042128603104215E-2</v>
      </c>
      <c r="BV35" s="118">
        <v>0.55256794042473278</v>
      </c>
      <c r="BW35" s="114">
        <v>60</v>
      </c>
      <c r="BX35" s="119" t="s">
        <v>6</v>
      </c>
      <c r="BY35" s="119" t="s">
        <v>6</v>
      </c>
      <c r="BZ35" s="119" t="s">
        <v>6</v>
      </c>
      <c r="CA35" s="120"/>
    </row>
    <row r="36" spans="1:85">
      <c r="A36" s="267"/>
      <c r="B36" s="64" t="s">
        <v>264</v>
      </c>
      <c r="C36" s="4">
        <v>3050110</v>
      </c>
      <c r="D36" s="124"/>
      <c r="E36" s="256"/>
      <c r="F36" s="257"/>
      <c r="G36" s="124"/>
      <c r="H36" s="61"/>
      <c r="I36" s="57"/>
      <c r="J36" s="57"/>
      <c r="K36" s="59"/>
      <c r="L36" s="55">
        <v>133050110</v>
      </c>
      <c r="M36" s="63">
        <v>519.54</v>
      </c>
      <c r="N36" s="63">
        <v>519.59</v>
      </c>
      <c r="O36" s="258">
        <v>51954</v>
      </c>
      <c r="P36" s="101">
        <v>51959</v>
      </c>
      <c r="Q36" s="56">
        <v>1064</v>
      </c>
      <c r="R36" s="56">
        <v>892</v>
      </c>
      <c r="S36" s="56">
        <v>892</v>
      </c>
      <c r="T36" s="56">
        <v>968</v>
      </c>
      <c r="U36" s="57">
        <v>973</v>
      </c>
      <c r="V36" s="248">
        <v>172</v>
      </c>
      <c r="W36" s="102">
        <v>-81</v>
      </c>
      <c r="X36" s="7">
        <v>0.19282511210762332</v>
      </c>
      <c r="Y36" s="7">
        <v>-8.3247687564234327E-2</v>
      </c>
      <c r="Z36" s="61">
        <v>2</v>
      </c>
      <c r="AA36" s="268">
        <v>1.7</v>
      </c>
      <c r="AB36" s="58">
        <v>610</v>
      </c>
      <c r="AC36" s="57">
        <v>595</v>
      </c>
      <c r="AD36" s="58">
        <v>595</v>
      </c>
      <c r="AE36" s="57">
        <v>604</v>
      </c>
      <c r="AF36" s="5">
        <v>15</v>
      </c>
      <c r="AG36" s="56">
        <v>-9</v>
      </c>
      <c r="AH36" s="8">
        <v>2.5210084033613446E-2</v>
      </c>
      <c r="AI36" s="249">
        <v>-1.4900662251655629E-2</v>
      </c>
      <c r="AJ36" s="56">
        <v>485</v>
      </c>
      <c r="AK36" s="57">
        <v>418</v>
      </c>
      <c r="AL36" s="58">
        <v>418</v>
      </c>
      <c r="AM36" s="57">
        <v>439</v>
      </c>
      <c r="AN36" s="102">
        <v>67</v>
      </c>
      <c r="AO36" s="102">
        <v>-21</v>
      </c>
      <c r="AP36" s="130">
        <v>0.16028708133971292</v>
      </c>
      <c r="AQ36" s="130">
        <v>-4.7835990888382689E-2</v>
      </c>
      <c r="AR36" s="250">
        <v>9.3351811217615589E-3</v>
      </c>
      <c r="AS36" s="6">
        <v>8.044804557439519E-3</v>
      </c>
      <c r="AT36" s="56">
        <v>355</v>
      </c>
      <c r="AU36" s="9">
        <v>300</v>
      </c>
      <c r="AV36" s="56">
        <v>35</v>
      </c>
      <c r="AW36" s="102">
        <v>335</v>
      </c>
      <c r="AX36" s="251">
        <v>0.94366197183098588</v>
      </c>
      <c r="AY36" s="3">
        <v>1.0571300868310876</v>
      </c>
      <c r="AZ36" s="56">
        <v>10</v>
      </c>
      <c r="BA36" s="251">
        <v>2.8169014084507043E-2</v>
      </c>
      <c r="BB36" s="103">
        <v>0.82032132806741731</v>
      </c>
      <c r="BC36" s="56">
        <v>10</v>
      </c>
      <c r="BD36" s="56">
        <v>0</v>
      </c>
      <c r="BE36" s="102">
        <v>10</v>
      </c>
      <c r="BF36" s="251">
        <v>2.8169014084507043E-2</v>
      </c>
      <c r="BG36" s="103">
        <v>0.46861662731458542</v>
      </c>
      <c r="BH36" s="56">
        <v>10</v>
      </c>
      <c r="BI36" s="63">
        <v>300</v>
      </c>
      <c r="BJ36" s="265">
        <v>260</v>
      </c>
      <c r="BK36" s="61">
        <v>35</v>
      </c>
      <c r="BL36" s="102">
        <v>295</v>
      </c>
      <c r="BM36" s="251">
        <v>0.98333333333333328</v>
      </c>
      <c r="BN36" s="3">
        <v>1.0940936526141909</v>
      </c>
      <c r="BO36" s="56">
        <v>0</v>
      </c>
      <c r="BP36" s="251">
        <v>0</v>
      </c>
      <c r="BQ36" s="103">
        <v>0</v>
      </c>
      <c r="BR36" s="56">
        <v>0</v>
      </c>
      <c r="BS36" s="56">
        <v>0</v>
      </c>
      <c r="BT36" s="248">
        <v>0</v>
      </c>
      <c r="BU36" s="251">
        <v>0</v>
      </c>
      <c r="BV36" s="103">
        <v>0</v>
      </c>
      <c r="BW36" s="56">
        <v>10</v>
      </c>
      <c r="BX36" s="104" t="s">
        <v>2</v>
      </c>
      <c r="BY36" s="104" t="s">
        <v>2</v>
      </c>
      <c r="BZ36" s="104" t="s">
        <v>2</v>
      </c>
      <c r="CA36" s="120"/>
    </row>
    <row r="37" spans="1:85">
      <c r="A37" s="267" t="s">
        <v>59</v>
      </c>
      <c r="B37" s="64" t="s">
        <v>265</v>
      </c>
      <c r="C37" s="4">
        <v>3050120</v>
      </c>
      <c r="D37" s="124"/>
      <c r="E37" s="256"/>
      <c r="F37" s="257"/>
      <c r="G37" s="124"/>
      <c r="H37" s="61"/>
      <c r="I37" s="57"/>
      <c r="J37" s="57"/>
      <c r="K37" s="59"/>
      <c r="L37" s="55"/>
      <c r="M37" s="63">
        <v>149.13999999999999</v>
      </c>
      <c r="N37" s="63">
        <v>149.08000000000001</v>
      </c>
      <c r="O37" s="258">
        <v>14913.999999999998</v>
      </c>
      <c r="P37" s="101">
        <v>14908.000000000002</v>
      </c>
      <c r="Q37" s="56">
        <v>597</v>
      </c>
      <c r="R37" s="56">
        <v>647</v>
      </c>
      <c r="S37" s="56">
        <v>647</v>
      </c>
      <c r="T37" s="56">
        <v>643</v>
      </c>
      <c r="U37" s="57">
        <v>0</v>
      </c>
      <c r="V37" s="248">
        <v>-50</v>
      </c>
      <c r="W37" s="102">
        <v>647</v>
      </c>
      <c r="X37" s="7">
        <v>-7.7279752704791344E-2</v>
      </c>
      <c r="Y37" s="7" t="s">
        <v>41</v>
      </c>
      <c r="Z37" s="61">
        <v>4</v>
      </c>
      <c r="AA37" s="268">
        <v>4.3</v>
      </c>
      <c r="AB37" s="58">
        <v>310</v>
      </c>
      <c r="AC37" s="57">
        <v>319</v>
      </c>
      <c r="AD37" s="58">
        <v>319</v>
      </c>
      <c r="AE37" s="57">
        <v>0</v>
      </c>
      <c r="AF37" s="5">
        <v>-9</v>
      </c>
      <c r="AG37" s="56">
        <v>319</v>
      </c>
      <c r="AH37" s="8">
        <v>-2.8213166144200628E-2</v>
      </c>
      <c r="AI37" s="249" t="s">
        <v>41</v>
      </c>
      <c r="AJ37" s="56">
        <v>280</v>
      </c>
      <c r="AK37" s="57">
        <v>287</v>
      </c>
      <c r="AL37" s="58">
        <v>287</v>
      </c>
      <c r="AM37" s="57">
        <v>0</v>
      </c>
      <c r="AN37" s="102">
        <v>-7</v>
      </c>
      <c r="AO37" s="102">
        <v>287</v>
      </c>
      <c r="AP37" s="130">
        <v>-2.4390243902439025E-2</v>
      </c>
      <c r="AQ37" s="130" t="s">
        <v>41</v>
      </c>
      <c r="AR37" s="250">
        <v>1.8774306021188146E-2</v>
      </c>
      <c r="AS37" s="6">
        <v>1.9251408639656558E-2</v>
      </c>
      <c r="AT37" s="56">
        <v>205</v>
      </c>
      <c r="AU37" s="9">
        <v>170</v>
      </c>
      <c r="AV37" s="56">
        <v>15</v>
      </c>
      <c r="AW37" s="102">
        <v>185</v>
      </c>
      <c r="AX37" s="251">
        <v>0.90243902439024393</v>
      </c>
      <c r="AY37" s="3">
        <v>1.010950396106759</v>
      </c>
      <c r="AZ37" s="56">
        <v>0</v>
      </c>
      <c r="BA37" s="251">
        <v>0</v>
      </c>
      <c r="BB37" s="103">
        <v>0</v>
      </c>
      <c r="BC37" s="56">
        <v>15</v>
      </c>
      <c r="BD37" s="56">
        <v>0</v>
      </c>
      <c r="BE37" s="102">
        <v>15</v>
      </c>
      <c r="BF37" s="251">
        <v>7.3170731707317069E-2</v>
      </c>
      <c r="BG37" s="103">
        <v>1.2172602636342278</v>
      </c>
      <c r="BH37" s="56">
        <v>10</v>
      </c>
      <c r="BI37" s="63">
        <v>210</v>
      </c>
      <c r="BJ37" s="265">
        <v>160</v>
      </c>
      <c r="BK37" s="61">
        <v>0</v>
      </c>
      <c r="BL37" s="102">
        <v>160</v>
      </c>
      <c r="BM37" s="251">
        <v>0.76190476190476186</v>
      </c>
      <c r="BN37" s="3">
        <v>0.84772389548799287</v>
      </c>
      <c r="BO37" s="56">
        <v>10</v>
      </c>
      <c r="BP37" s="251">
        <v>4.7619047619047616E-2</v>
      </c>
      <c r="BQ37" s="103">
        <v>2.1728855520320041</v>
      </c>
      <c r="BR37" s="56">
        <v>25</v>
      </c>
      <c r="BS37" s="56">
        <v>0</v>
      </c>
      <c r="BT37" s="248">
        <v>25</v>
      </c>
      <c r="BU37" s="251">
        <v>0.11904761904761904</v>
      </c>
      <c r="BV37" s="103">
        <v>2.1191168463567558</v>
      </c>
      <c r="BW37" s="56">
        <v>15</v>
      </c>
      <c r="BX37" s="104" t="s">
        <v>2</v>
      </c>
      <c r="BY37" s="104" t="s">
        <v>2</v>
      </c>
      <c r="BZ37" s="272" t="s">
        <v>41</v>
      </c>
      <c r="CA37" s="120"/>
    </row>
    <row r="38" spans="1:85">
      <c r="A38" s="267"/>
      <c r="B38" s="64" t="s">
        <v>266</v>
      </c>
      <c r="C38" s="4">
        <v>3050200</v>
      </c>
      <c r="D38" s="124"/>
      <c r="E38" s="256"/>
      <c r="F38" s="256"/>
      <c r="G38" s="124"/>
      <c r="H38" s="4"/>
      <c r="I38" s="56"/>
      <c r="J38" s="56"/>
      <c r="K38" s="10"/>
      <c r="L38" s="55">
        <v>133050200</v>
      </c>
      <c r="M38" s="63">
        <v>228.41</v>
      </c>
      <c r="N38" s="63">
        <v>228.72</v>
      </c>
      <c r="O38" s="258">
        <v>22841</v>
      </c>
      <c r="P38" s="101">
        <v>22872</v>
      </c>
      <c r="Q38" s="56">
        <v>877</v>
      </c>
      <c r="R38" s="56">
        <v>842</v>
      </c>
      <c r="S38" s="56">
        <v>842</v>
      </c>
      <c r="T38" s="56">
        <v>866</v>
      </c>
      <c r="U38" s="57">
        <v>858</v>
      </c>
      <c r="V38" s="248">
        <v>35</v>
      </c>
      <c r="W38" s="102">
        <v>-16</v>
      </c>
      <c r="X38" s="7">
        <v>4.1567695961995249E-2</v>
      </c>
      <c r="Y38" s="7">
        <v>-1.8648018648018648E-2</v>
      </c>
      <c r="Z38" s="61">
        <v>3.8</v>
      </c>
      <c r="AA38" s="268">
        <v>3.7</v>
      </c>
      <c r="AB38" s="58">
        <v>383</v>
      </c>
      <c r="AC38" s="57">
        <v>399</v>
      </c>
      <c r="AD38" s="58">
        <v>399</v>
      </c>
      <c r="AE38" s="57">
        <v>372</v>
      </c>
      <c r="AF38" s="5">
        <v>-16</v>
      </c>
      <c r="AG38" s="56">
        <v>27</v>
      </c>
      <c r="AH38" s="8">
        <v>-4.0100250626566414E-2</v>
      </c>
      <c r="AI38" s="249">
        <v>7.2580645161290328E-2</v>
      </c>
      <c r="AJ38" s="56">
        <v>369</v>
      </c>
      <c r="AK38" s="57">
        <v>339</v>
      </c>
      <c r="AL38" s="58">
        <v>339</v>
      </c>
      <c r="AM38" s="57">
        <v>347</v>
      </c>
      <c r="AN38" s="102">
        <v>30</v>
      </c>
      <c r="AO38" s="102">
        <v>-8</v>
      </c>
      <c r="AP38" s="130">
        <v>8.8495575221238937E-2</v>
      </c>
      <c r="AQ38" s="130">
        <v>-2.3054755043227664E-2</v>
      </c>
      <c r="AR38" s="250">
        <v>1.6155159581454401E-2</v>
      </c>
      <c r="AS38" s="6">
        <v>1.4821615949632739E-2</v>
      </c>
      <c r="AT38" s="56">
        <v>290</v>
      </c>
      <c r="AU38" s="9">
        <v>265</v>
      </c>
      <c r="AV38" s="56">
        <v>20</v>
      </c>
      <c r="AW38" s="102">
        <v>285</v>
      </c>
      <c r="AX38" s="251">
        <v>0.98275862068965514</v>
      </c>
      <c r="AY38" s="3">
        <v>1.1009278078758133</v>
      </c>
      <c r="AZ38" s="56">
        <v>0</v>
      </c>
      <c r="BA38" s="251">
        <v>0</v>
      </c>
      <c r="BB38" s="103">
        <v>0</v>
      </c>
      <c r="BC38" s="56">
        <v>10</v>
      </c>
      <c r="BD38" s="56">
        <v>0</v>
      </c>
      <c r="BE38" s="102">
        <v>10</v>
      </c>
      <c r="BF38" s="251">
        <v>3.4482758620689655E-2</v>
      </c>
      <c r="BG38" s="103">
        <v>0.57365138860923381</v>
      </c>
      <c r="BH38" s="56">
        <v>0</v>
      </c>
      <c r="BI38" s="63">
        <v>290</v>
      </c>
      <c r="BJ38" s="265">
        <v>260</v>
      </c>
      <c r="BK38" s="61">
        <v>10</v>
      </c>
      <c r="BL38" s="102">
        <v>270</v>
      </c>
      <c r="BM38" s="251">
        <v>0.93103448275862066</v>
      </c>
      <c r="BN38" s="3">
        <v>1.0359039843570947</v>
      </c>
      <c r="BO38" s="56">
        <v>0</v>
      </c>
      <c r="BP38" s="251">
        <v>0</v>
      </c>
      <c r="BQ38" s="103">
        <v>0</v>
      </c>
      <c r="BR38" s="56">
        <v>10</v>
      </c>
      <c r="BS38" s="56">
        <v>0</v>
      </c>
      <c r="BT38" s="248">
        <v>10</v>
      </c>
      <c r="BU38" s="251">
        <v>3.4482758620689655E-2</v>
      </c>
      <c r="BV38" s="103">
        <v>0.61381315549643956</v>
      </c>
      <c r="BW38" s="56">
        <v>15</v>
      </c>
      <c r="BX38" s="104" t="s">
        <v>2</v>
      </c>
      <c r="BY38" s="104" t="s">
        <v>2</v>
      </c>
      <c r="BZ38" s="104" t="s">
        <v>2</v>
      </c>
      <c r="CA38" s="120"/>
    </row>
    <row r="39" spans="1:85">
      <c r="B39" s="64"/>
    </row>
    <row r="40" spans="1:85">
      <c r="B40" s="64"/>
    </row>
    <row r="41" spans="1:85">
      <c r="B41" s="64"/>
    </row>
    <row r="43" spans="1:85">
      <c r="T43" s="292"/>
    </row>
    <row r="44" spans="1:85">
      <c r="AZ44" s="293"/>
    </row>
  </sheetData>
  <autoFilter ref="A1:CA38" xr:uid="{CC5DA0B0-9F84-9944-A42E-F7BEB27F1C8D}">
    <sortState xmlns:xlrd2="http://schemas.microsoft.com/office/spreadsheetml/2017/richdata2" ref="A2:CA38">
      <sortCondition ref="B1:B38"/>
    </sortState>
  </autoFilter>
  <sortState xmlns:xlrd2="http://schemas.microsoft.com/office/spreadsheetml/2017/richdata2" ref="A2:CA38">
    <sortCondition ref="B2:B38"/>
  </sortState>
  <pageMargins left="0.7" right="0.7" top="0.75" bottom="0.75" header="0.3" footer="0.3"/>
  <pageSetup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2"/>
  <sheetViews>
    <sheetView zoomScaleNormal="100" workbookViewId="0">
      <selection activeCell="A16" sqref="A16"/>
    </sheetView>
  </sheetViews>
  <sheetFormatPr defaultColWidth="8.85546875" defaultRowHeight="15"/>
  <cols>
    <col min="1" max="1" width="38.28515625" customWidth="1"/>
    <col min="2" max="2" width="20.28515625" bestFit="1" customWidth="1"/>
    <col min="3" max="3" width="16.42578125" bestFit="1" customWidth="1"/>
    <col min="4" max="4" width="12.85546875" bestFit="1" customWidth="1"/>
    <col min="5" max="5" width="16.42578125" bestFit="1" customWidth="1"/>
    <col min="7" max="7" width="16.42578125" bestFit="1" customWidth="1"/>
  </cols>
  <sheetData>
    <row r="1" spans="1:7" ht="15.75">
      <c r="A1" s="11"/>
      <c r="B1" s="12" t="s">
        <v>2</v>
      </c>
      <c r="C1" s="314" t="s">
        <v>0</v>
      </c>
      <c r="D1" s="315"/>
      <c r="E1" s="316" t="s">
        <v>31</v>
      </c>
      <c r="F1" s="317"/>
    </row>
    <row r="2" spans="1:7" ht="60.75" thickBot="1">
      <c r="A2" s="13"/>
      <c r="B2" s="14" t="s">
        <v>1</v>
      </c>
      <c r="C2" s="15" t="s">
        <v>15</v>
      </c>
      <c r="D2" s="62" t="s">
        <v>64</v>
      </c>
      <c r="E2" s="15" t="s">
        <v>15</v>
      </c>
      <c r="F2" s="16" t="s">
        <v>64</v>
      </c>
      <c r="G2" s="17"/>
    </row>
    <row r="3" spans="1:7">
      <c r="A3" s="18" t="s">
        <v>32</v>
      </c>
      <c r="B3" s="19"/>
      <c r="C3" s="20">
        <v>6.0100000000000001E-2</v>
      </c>
      <c r="D3" s="21">
        <v>6.8900000000000003E-2</v>
      </c>
      <c r="E3" s="22">
        <v>3.4299999999999997E-2</v>
      </c>
      <c r="F3" s="23">
        <v>0.16250000000000001</v>
      </c>
      <c r="G3" s="24"/>
    </row>
    <row r="4" spans="1:7" ht="17.25">
      <c r="A4" s="25" t="s">
        <v>33</v>
      </c>
      <c r="B4" s="26" t="s">
        <v>34</v>
      </c>
      <c r="C4" s="27"/>
      <c r="D4" s="28"/>
      <c r="E4" s="29"/>
      <c r="F4" s="30"/>
      <c r="G4" s="31"/>
    </row>
    <row r="5" spans="1:7" ht="15.75">
      <c r="A5" s="25" t="s">
        <v>35</v>
      </c>
      <c r="B5" s="32"/>
      <c r="C5" s="33">
        <f>C3*1.5</f>
        <v>9.0150000000000008E-2</v>
      </c>
      <c r="D5" s="34">
        <f>D3*1.5</f>
        <v>0.10335</v>
      </c>
      <c r="E5" s="35"/>
      <c r="F5" s="36"/>
      <c r="G5" s="37"/>
    </row>
    <row r="6" spans="1:7" ht="16.5" thickBot="1">
      <c r="A6" s="38" t="s">
        <v>36</v>
      </c>
      <c r="B6" s="39"/>
      <c r="C6" s="40"/>
      <c r="D6" s="41"/>
      <c r="E6" s="42">
        <f>E3*1.5</f>
        <v>5.1449999999999996E-2</v>
      </c>
      <c r="F6" s="43">
        <f>F3*0.5</f>
        <v>8.1250000000000003E-2</v>
      </c>
      <c r="G6" s="24"/>
    </row>
    <row r="7" spans="1:7">
      <c r="C7" s="24"/>
      <c r="D7" s="24"/>
      <c r="E7" s="24"/>
      <c r="F7" s="24"/>
    </row>
    <row r="8" spans="1:7">
      <c r="A8" s="1" t="s">
        <v>14</v>
      </c>
    </row>
    <row r="10" spans="1:7">
      <c r="A10" s="158" t="s">
        <v>148</v>
      </c>
    </row>
    <row r="11" spans="1:7">
      <c r="A11" s="160" t="s">
        <v>149</v>
      </c>
    </row>
    <row r="12" spans="1:7">
      <c r="A12" s="160" t="s">
        <v>150</v>
      </c>
    </row>
    <row r="13" spans="1:7">
      <c r="A13" s="161" t="s">
        <v>151</v>
      </c>
    </row>
    <row r="14" spans="1:7">
      <c r="A14" s="160" t="s">
        <v>152</v>
      </c>
    </row>
    <row r="16" spans="1:7" ht="15.75" thickBot="1">
      <c r="A16" s="162" t="s">
        <v>179</v>
      </c>
      <c r="B16" s="163"/>
      <c r="C16" s="163"/>
      <c r="D16" s="163"/>
      <c r="E16" s="163"/>
      <c r="F16" s="163"/>
    </row>
    <row r="17" spans="1:6" ht="15.75">
      <c r="A17" s="164"/>
      <c r="B17" s="165" t="s">
        <v>2</v>
      </c>
      <c r="C17" s="318" t="s">
        <v>0</v>
      </c>
      <c r="D17" s="319"/>
      <c r="E17" s="320" t="s">
        <v>31</v>
      </c>
      <c r="F17" s="321"/>
    </row>
    <row r="18" spans="1:6" ht="60.75" thickBot="1">
      <c r="A18" s="166"/>
      <c r="B18" s="167" t="s">
        <v>1</v>
      </c>
      <c r="C18" s="168" t="s">
        <v>15</v>
      </c>
      <c r="D18" s="169" t="s">
        <v>64</v>
      </c>
      <c r="E18" s="168" t="s">
        <v>15</v>
      </c>
      <c r="F18" s="170" t="s">
        <v>64</v>
      </c>
    </row>
    <row r="19" spans="1:6">
      <c r="A19" s="171" t="s">
        <v>32</v>
      </c>
      <c r="B19" s="172"/>
      <c r="C19" s="173">
        <v>5.62E-2</v>
      </c>
      <c r="D19" s="174">
        <v>6.1699999999999998E-2</v>
      </c>
      <c r="E19" s="175">
        <v>2.1899999999999999E-2</v>
      </c>
      <c r="F19" s="176">
        <v>0.10199999999999999</v>
      </c>
    </row>
    <row r="20" spans="1:6" ht="17.25">
      <c r="A20" s="177" t="s">
        <v>33</v>
      </c>
      <c r="B20" s="178" t="s">
        <v>180</v>
      </c>
      <c r="C20" s="179"/>
      <c r="D20" s="180"/>
      <c r="E20" s="181"/>
      <c r="F20" s="182"/>
    </row>
    <row r="21" spans="1:6" ht="15.75">
      <c r="A21" s="177" t="s">
        <v>35</v>
      </c>
      <c r="B21" s="183"/>
      <c r="C21" s="184">
        <f>C19*1.5</f>
        <v>8.43E-2</v>
      </c>
      <c r="D21" s="185">
        <f>D19*1.5</f>
        <v>9.2549999999999993E-2</v>
      </c>
      <c r="E21" s="186"/>
      <c r="F21" s="187"/>
    </row>
    <row r="22" spans="1:6" ht="16.5" thickBot="1">
      <c r="A22" s="188" t="s">
        <v>36</v>
      </c>
      <c r="B22" s="189"/>
      <c r="C22" s="190"/>
      <c r="D22" s="191"/>
      <c r="E22" s="192">
        <f>E19*1.5</f>
        <v>3.2849999999999997E-2</v>
      </c>
      <c r="F22" s="193">
        <f>F19*0.5</f>
        <v>5.0999999999999997E-2</v>
      </c>
    </row>
  </sheetData>
  <mergeCells count="4">
    <mergeCell ref="C1:D1"/>
    <mergeCell ref="E1:F1"/>
    <mergeCell ref="C17:D17"/>
    <mergeCell ref="E17:F17"/>
  </mergeCells>
  <hyperlinks>
    <hyperlink ref="A13" r:id="rId1" display="“T9” updates this method to calculate floors using total raw count sums to arrive at CMA thresholds. This method matches that used by Statistics Canada. " xr:uid="{8D1E9F94-A8E2-4819-A653-80C7E8994002}"/>
  </hyperlinks>
  <pageMargins left="0.7" right="0.7" top="0.75" bottom="0.75" header="0.3" footer="0.3"/>
  <pageSetup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A5B79-F751-FD4F-9C2C-D15AC5C354FD}">
  <dimension ref="A1:Z25"/>
  <sheetViews>
    <sheetView zoomScaleNormal="90" workbookViewId="0">
      <selection activeCell="L15" sqref="L15"/>
    </sheetView>
  </sheetViews>
  <sheetFormatPr defaultColWidth="8.85546875" defaultRowHeight="15"/>
  <cols>
    <col min="1" max="1" width="12.7109375" customWidth="1"/>
    <col min="2" max="10" width="10.7109375" customWidth="1"/>
    <col min="11" max="11" width="15.7109375" customWidth="1"/>
    <col min="12" max="18" width="10.7109375" customWidth="1"/>
  </cols>
  <sheetData>
    <row r="1" spans="1:26" ht="60" customHeight="1" thickBot="1">
      <c r="B1" s="324" t="s">
        <v>69</v>
      </c>
      <c r="C1" s="322"/>
      <c r="D1" s="325" t="s">
        <v>66</v>
      </c>
      <c r="E1" s="326"/>
      <c r="F1" s="324" t="s">
        <v>312</v>
      </c>
      <c r="G1" s="322"/>
      <c r="H1" s="322" t="s">
        <v>313</v>
      </c>
      <c r="I1" s="323"/>
      <c r="J1" s="306"/>
      <c r="S1" s="327" t="s">
        <v>277</v>
      </c>
      <c r="T1" s="328"/>
      <c r="U1" s="328"/>
      <c r="V1" s="328"/>
      <c r="W1" s="328"/>
      <c r="X1" s="328"/>
      <c r="Y1" s="328"/>
      <c r="Z1" s="329"/>
    </row>
    <row r="2" spans="1:26" ht="51.75" thickBot="1">
      <c r="A2" s="139" t="s">
        <v>67</v>
      </c>
      <c r="B2" s="67" t="s">
        <v>37</v>
      </c>
      <c r="C2" s="68" t="s">
        <v>38</v>
      </c>
      <c r="D2" s="303" t="s">
        <v>317</v>
      </c>
      <c r="E2" s="68" t="s">
        <v>40</v>
      </c>
      <c r="F2" s="67" t="s">
        <v>167</v>
      </c>
      <c r="G2" s="68" t="s">
        <v>168</v>
      </c>
      <c r="H2" s="67" t="s">
        <v>169</v>
      </c>
      <c r="I2" s="68" t="s">
        <v>170</v>
      </c>
      <c r="J2" s="69" t="s">
        <v>171</v>
      </c>
      <c r="S2" s="330"/>
      <c r="T2" s="331"/>
      <c r="U2" s="331"/>
      <c r="V2" s="331"/>
      <c r="W2" s="331"/>
      <c r="X2" s="331"/>
      <c r="Y2" s="331"/>
      <c r="Z2" s="332"/>
    </row>
    <row r="3" spans="1:26">
      <c r="A3" s="70" t="s">
        <v>4</v>
      </c>
      <c r="B3" s="71">
        <v>27689</v>
      </c>
      <c r="C3" s="72">
        <f>B3/B8</f>
        <v>0.21903081888368561</v>
      </c>
      <c r="D3" s="71">
        <v>27990</v>
      </c>
      <c r="E3" s="73">
        <f>D3/D8</f>
        <v>0.1932877563704164</v>
      </c>
      <c r="F3" s="71">
        <v>31017</v>
      </c>
      <c r="G3" s="73">
        <f>F3/F8</f>
        <v>0.19666237628156763</v>
      </c>
      <c r="H3" s="74">
        <f>F3-D3</f>
        <v>3027</v>
      </c>
      <c r="I3" s="73">
        <f>H3/D3</f>
        <v>0.10814576634512325</v>
      </c>
      <c r="J3" s="75">
        <f>H3/H8</f>
        <v>0.23452390175873558</v>
      </c>
      <c r="S3" s="333"/>
      <c r="T3" s="334"/>
      <c r="U3" s="334"/>
      <c r="V3" s="334"/>
      <c r="W3" s="334"/>
      <c r="X3" s="334"/>
      <c r="Y3" s="334"/>
      <c r="Z3" s="335"/>
    </row>
    <row r="4" spans="1:26">
      <c r="A4" s="76" t="s">
        <v>5</v>
      </c>
      <c r="B4" s="77">
        <v>0</v>
      </c>
      <c r="C4" s="78"/>
      <c r="D4" s="77">
        <v>0</v>
      </c>
      <c r="E4" s="79"/>
      <c r="F4" s="77">
        <v>0</v>
      </c>
      <c r="G4" s="79"/>
      <c r="H4" s="80">
        <v>0</v>
      </c>
      <c r="I4" s="79"/>
      <c r="J4" s="81">
        <f>H4/H8</f>
        <v>0</v>
      </c>
    </row>
    <row r="5" spans="1:26">
      <c r="A5" s="82" t="s">
        <v>6</v>
      </c>
      <c r="B5" s="83">
        <v>66983</v>
      </c>
      <c r="C5" s="84">
        <f>B5/B8</f>
        <v>0.5298617263637514</v>
      </c>
      <c r="D5" s="83">
        <v>82335</v>
      </c>
      <c r="E5" s="85">
        <f>D5/D8</f>
        <v>0.5685726123886472</v>
      </c>
      <c r="F5" s="83">
        <v>90337</v>
      </c>
      <c r="G5" s="85">
        <f>F5/F8</f>
        <v>0.57277909166418328</v>
      </c>
      <c r="H5" s="86">
        <f>F5-D5</f>
        <v>8002</v>
      </c>
      <c r="I5" s="85">
        <f>H5/D5</f>
        <v>9.7188316025991373E-2</v>
      </c>
      <c r="J5" s="87">
        <f>H5/H8</f>
        <v>0.61997365770512125</v>
      </c>
    </row>
    <row r="6" spans="1:26" ht="15.75" customHeight="1">
      <c r="A6" s="88" t="s">
        <v>2</v>
      </c>
      <c r="B6" s="89">
        <v>31744</v>
      </c>
      <c r="C6" s="90">
        <f>B6/B8</f>
        <v>0.25110745475256296</v>
      </c>
      <c r="D6" s="89">
        <v>34485</v>
      </c>
      <c r="E6" s="91">
        <f>D6/D8</f>
        <v>0.2381396312409364</v>
      </c>
      <c r="F6" s="89">
        <v>36363</v>
      </c>
      <c r="G6" s="91">
        <f>F6/F8</f>
        <v>0.23055853205424906</v>
      </c>
      <c r="H6" s="92">
        <f>F6-D6</f>
        <v>1878</v>
      </c>
      <c r="I6" s="91">
        <f>H6/D6</f>
        <v>5.4458460200086996E-2</v>
      </c>
      <c r="J6" s="93">
        <f>H6/H8</f>
        <v>0.14550244053614317</v>
      </c>
    </row>
    <row r="7" spans="1:26" ht="15.75" customHeight="1" thickBot="1">
      <c r="A7" s="140" t="s">
        <v>70</v>
      </c>
      <c r="B7" s="141"/>
      <c r="C7" s="142"/>
      <c r="D7" s="141"/>
      <c r="E7" s="143"/>
      <c r="F7" s="141"/>
      <c r="G7" s="143"/>
      <c r="H7" s="144"/>
      <c r="I7" s="143"/>
      <c r="J7" s="145"/>
      <c r="K7" s="64"/>
      <c r="L7" s="64"/>
      <c r="M7" s="64"/>
      <c r="N7" s="64"/>
      <c r="O7" s="64"/>
      <c r="P7" s="64"/>
      <c r="Q7" s="64"/>
      <c r="R7" s="64"/>
    </row>
    <row r="8" spans="1:26" ht="15.75" thickBot="1">
      <c r="A8" s="94" t="s">
        <v>7</v>
      </c>
      <c r="B8" s="131">
        <f>SUM(B3:B7)</f>
        <v>126416</v>
      </c>
      <c r="C8" s="96"/>
      <c r="D8" s="95">
        <f>SUM(D3:D7)</f>
        <v>144810</v>
      </c>
      <c r="E8" s="97"/>
      <c r="F8" s="95">
        <f>SUM(F3:F7)</f>
        <v>157717</v>
      </c>
      <c r="G8" s="97"/>
      <c r="H8" s="98">
        <f>SUM(H3:H7)</f>
        <v>12907</v>
      </c>
      <c r="I8" s="99">
        <f>H8/D8</f>
        <v>8.9130584904357435E-2</v>
      </c>
      <c r="J8" s="100"/>
    </row>
    <row r="9" spans="1:26" ht="15.75" thickBot="1">
      <c r="A9" s="132"/>
      <c r="B9" s="133"/>
      <c r="C9" s="134"/>
      <c r="D9" s="133"/>
      <c r="E9" s="135"/>
      <c r="F9" s="133"/>
      <c r="G9" s="135"/>
      <c r="H9" s="136"/>
      <c r="I9" s="137"/>
      <c r="J9" s="138"/>
    </row>
    <row r="10" spans="1:26" ht="64.5" thickBot="1">
      <c r="A10" s="139" t="s">
        <v>67</v>
      </c>
      <c r="B10" s="67" t="s">
        <v>42</v>
      </c>
      <c r="C10" s="68" t="s">
        <v>43</v>
      </c>
      <c r="D10" s="303" t="s">
        <v>318</v>
      </c>
      <c r="E10" s="68" t="s">
        <v>45</v>
      </c>
      <c r="F10" s="67" t="s">
        <v>172</v>
      </c>
      <c r="G10" s="68" t="s">
        <v>173</v>
      </c>
      <c r="H10" s="67" t="s">
        <v>174</v>
      </c>
      <c r="I10" s="68" t="s">
        <v>175</v>
      </c>
      <c r="J10" s="69" t="s">
        <v>176</v>
      </c>
    </row>
    <row r="11" spans="1:26">
      <c r="A11" s="70" t="s">
        <v>4</v>
      </c>
      <c r="B11" s="71">
        <v>14691</v>
      </c>
      <c r="C11" s="72">
        <f>B11/B16</f>
        <v>0.26590526525366975</v>
      </c>
      <c r="D11" s="71">
        <v>16225</v>
      </c>
      <c r="E11" s="73">
        <f>D11/D16</f>
        <v>0.24325702034513261</v>
      </c>
      <c r="F11" s="71">
        <v>16753</v>
      </c>
      <c r="G11" s="73">
        <f>F11/F16</f>
        <v>0.23776610843031507</v>
      </c>
      <c r="H11" s="74">
        <f>F11-D11</f>
        <v>528</v>
      </c>
      <c r="I11" s="73">
        <f>H11/D11</f>
        <v>3.2542372881355933E-2</v>
      </c>
      <c r="J11" s="75">
        <f>H11/H16</f>
        <v>0.140388194629088</v>
      </c>
    </row>
    <row r="12" spans="1:26">
      <c r="A12" s="76" t="s">
        <v>5</v>
      </c>
      <c r="B12" s="77">
        <v>0</v>
      </c>
      <c r="C12" s="78"/>
      <c r="D12" s="77">
        <v>0</v>
      </c>
      <c r="E12" s="79"/>
      <c r="F12" s="77">
        <v>0</v>
      </c>
      <c r="G12" s="79"/>
      <c r="H12" s="80">
        <f>F12-D12</f>
        <v>0</v>
      </c>
      <c r="I12" s="79"/>
      <c r="J12" s="81">
        <f>H12/H16</f>
        <v>0</v>
      </c>
    </row>
    <row r="13" spans="1:26">
      <c r="A13" s="82" t="s">
        <v>6</v>
      </c>
      <c r="B13" s="83">
        <v>27589</v>
      </c>
      <c r="C13" s="84">
        <f>B13/B16</f>
        <v>0.49935745443356438</v>
      </c>
      <c r="D13" s="83">
        <v>35556</v>
      </c>
      <c r="E13" s="85">
        <f>D13/D16</f>
        <v>0.53308145549408537</v>
      </c>
      <c r="F13" s="83">
        <v>38313</v>
      </c>
      <c r="G13" s="85">
        <f>F13/F16</f>
        <v>0.54375532216860634</v>
      </c>
      <c r="H13" s="86">
        <f>F13-D13</f>
        <v>2757</v>
      </c>
      <c r="I13" s="85">
        <f>H13/D13</f>
        <v>7.7539655754303077E-2</v>
      </c>
      <c r="J13" s="87">
        <f>H13/H16</f>
        <v>0.73304972081893116</v>
      </c>
    </row>
    <row r="14" spans="1:26">
      <c r="A14" s="88" t="s">
        <v>2</v>
      </c>
      <c r="B14" s="89">
        <v>12969</v>
      </c>
      <c r="C14" s="90">
        <f>B14/B16</f>
        <v>0.23473728031276583</v>
      </c>
      <c r="D14" s="89">
        <v>14918</v>
      </c>
      <c r="E14" s="91">
        <f>D14/D16</f>
        <v>0.22366152416078203</v>
      </c>
      <c r="F14" s="89">
        <v>15394</v>
      </c>
      <c r="G14" s="91">
        <f>F14/F16</f>
        <v>0.21847856940107863</v>
      </c>
      <c r="H14" s="92">
        <f>F14-D14</f>
        <v>476</v>
      </c>
      <c r="I14" s="91">
        <f>H14/D14</f>
        <v>3.1907762434642717E-2</v>
      </c>
      <c r="J14" s="93">
        <f>H14/H16</f>
        <v>0.12656208455198087</v>
      </c>
    </row>
    <row r="15" spans="1:26" ht="15.75" thickBot="1">
      <c r="A15" s="140" t="s">
        <v>70</v>
      </c>
      <c r="B15" s="141"/>
      <c r="C15" s="142"/>
      <c r="D15" s="141"/>
      <c r="E15" s="143"/>
      <c r="F15" s="141"/>
      <c r="G15" s="143"/>
      <c r="H15" s="144"/>
      <c r="I15" s="143"/>
      <c r="J15" s="145"/>
      <c r="K15" s="64"/>
      <c r="L15" s="64"/>
      <c r="M15" s="64"/>
      <c r="N15" s="64"/>
      <c r="O15" s="64"/>
      <c r="P15" s="64"/>
      <c r="Q15" s="64"/>
      <c r="R15" s="64"/>
    </row>
    <row r="16" spans="1:26" ht="15.75" thickBot="1">
      <c r="A16" s="94" t="s">
        <v>7</v>
      </c>
      <c r="B16" s="131">
        <f>SUM(B11:B15)</f>
        <v>55249</v>
      </c>
      <c r="C16" s="96"/>
      <c r="D16" s="95">
        <f>SUM(D11:D15)</f>
        <v>66699</v>
      </c>
      <c r="E16" s="97"/>
      <c r="F16" s="95">
        <f>SUM(F11:F15)</f>
        <v>70460</v>
      </c>
      <c r="G16" s="97"/>
      <c r="H16" s="98">
        <f>SUM(H11:H15)</f>
        <v>3761</v>
      </c>
      <c r="I16" s="99">
        <f>H16/D16</f>
        <v>5.6387651988785439E-2</v>
      </c>
      <c r="J16" s="100"/>
    </row>
    <row r="17" spans="1:10" ht="15.75" thickBot="1">
      <c r="A17" s="132"/>
      <c r="B17" s="133"/>
      <c r="C17" s="134"/>
      <c r="D17" s="133"/>
      <c r="E17" s="135"/>
      <c r="F17" s="133"/>
      <c r="G17" s="135"/>
      <c r="H17" s="136"/>
      <c r="I17" s="137"/>
      <c r="J17" s="138"/>
    </row>
    <row r="18" spans="1:10" ht="64.5" thickBot="1">
      <c r="A18" s="139" t="s">
        <v>67</v>
      </c>
      <c r="B18" s="67" t="s">
        <v>46</v>
      </c>
      <c r="C18" s="68" t="s">
        <v>47</v>
      </c>
      <c r="D18" s="303" t="s">
        <v>319</v>
      </c>
      <c r="E18" s="68" t="s">
        <v>49</v>
      </c>
      <c r="F18" s="67" t="s">
        <v>177</v>
      </c>
      <c r="G18" s="68" t="s">
        <v>178</v>
      </c>
      <c r="H18" s="303" t="s">
        <v>323</v>
      </c>
      <c r="I18" s="304" t="s">
        <v>322</v>
      </c>
      <c r="J18" s="305" t="s">
        <v>321</v>
      </c>
    </row>
    <row r="19" spans="1:10">
      <c r="A19" s="70" t="s">
        <v>4</v>
      </c>
      <c r="B19" s="71">
        <v>13197</v>
      </c>
      <c r="C19" s="72">
        <f>B19/B24</f>
        <v>0.25567158106825272</v>
      </c>
      <c r="D19" s="71">
        <v>14095</v>
      </c>
      <c r="E19" s="73">
        <f>D19/D24</f>
        <v>0.22818889734332756</v>
      </c>
      <c r="F19" s="71">
        <v>15384</v>
      </c>
      <c r="G19" s="73">
        <f>F19/F24</f>
        <v>0.2290001339704372</v>
      </c>
      <c r="H19" s="74">
        <f>F19-D19</f>
        <v>1289</v>
      </c>
      <c r="I19" s="73">
        <f>H19/D19</f>
        <v>9.1450869102518623E-2</v>
      </c>
      <c r="J19" s="75">
        <f>H19/H24</f>
        <v>0.23826247689463956</v>
      </c>
    </row>
    <row r="20" spans="1:10">
      <c r="A20" s="76" t="s">
        <v>5</v>
      </c>
      <c r="B20" s="77">
        <v>0</v>
      </c>
      <c r="C20" s="78"/>
      <c r="D20" s="77">
        <v>0</v>
      </c>
      <c r="E20" s="79"/>
      <c r="F20" s="77">
        <v>0</v>
      </c>
      <c r="G20" s="79"/>
      <c r="H20" s="80">
        <f>F20-D20</f>
        <v>0</v>
      </c>
      <c r="I20" s="79"/>
      <c r="J20" s="81">
        <f>H20/H24</f>
        <v>0</v>
      </c>
    </row>
    <row r="21" spans="1:10">
      <c r="A21" s="82" t="s">
        <v>6</v>
      </c>
      <c r="B21" s="83">
        <v>26216</v>
      </c>
      <c r="C21" s="84">
        <f>B21/B24</f>
        <v>0.50789468585930997</v>
      </c>
      <c r="D21" s="83">
        <v>33715</v>
      </c>
      <c r="E21" s="85">
        <f>D21/D24</f>
        <v>0.54582395700108466</v>
      </c>
      <c r="F21" s="83">
        <v>36984</v>
      </c>
      <c r="G21" s="85">
        <f>F21/F24</f>
        <v>0.55052918322690125</v>
      </c>
      <c r="H21" s="86">
        <f>F21-D21</f>
        <v>3269</v>
      </c>
      <c r="I21" s="85">
        <f>H21/D21</f>
        <v>9.6959810173513267E-2</v>
      </c>
      <c r="J21" s="87">
        <f>H21/H24</f>
        <v>0.60425138632162667</v>
      </c>
    </row>
    <row r="22" spans="1:10">
      <c r="A22" s="88" t="s">
        <v>2</v>
      </c>
      <c r="B22" s="89">
        <v>12204</v>
      </c>
      <c r="C22" s="90">
        <f>B22/B24</f>
        <v>0.23643373307243737</v>
      </c>
      <c r="D22" s="89">
        <v>13959</v>
      </c>
      <c r="E22" s="91">
        <f>D22/D24</f>
        <v>0.22598714565558775</v>
      </c>
      <c r="F22" s="89">
        <v>14811</v>
      </c>
      <c r="G22" s="91">
        <f>F22/F24</f>
        <v>0.22047068280266155</v>
      </c>
      <c r="H22" s="92">
        <f>F22-D22</f>
        <v>852</v>
      </c>
      <c r="I22" s="91">
        <f>H22/D22</f>
        <v>6.1035890823124862E-2</v>
      </c>
      <c r="J22" s="93">
        <f>H22/H24</f>
        <v>0.15748613678373383</v>
      </c>
    </row>
    <row r="23" spans="1:10" ht="15.75" thickBot="1">
      <c r="A23" s="140" t="s">
        <v>70</v>
      </c>
      <c r="B23" s="141"/>
      <c r="C23" s="142"/>
      <c r="D23" s="141"/>
      <c r="E23" s="143"/>
      <c r="F23" s="141"/>
      <c r="G23" s="143"/>
      <c r="H23" s="144"/>
      <c r="I23" s="143"/>
      <c r="J23" s="145"/>
    </row>
    <row r="24" spans="1:10" ht="15.75" thickBot="1">
      <c r="A24" s="94" t="s">
        <v>7</v>
      </c>
      <c r="B24" s="131">
        <f>SUM(B19:B23)</f>
        <v>51617</v>
      </c>
      <c r="C24" s="96"/>
      <c r="D24" s="95">
        <f>SUM(D19:D23)</f>
        <v>61769</v>
      </c>
      <c r="E24" s="97"/>
      <c r="F24" s="95">
        <f>SUM(F19:F23)</f>
        <v>67179</v>
      </c>
      <c r="G24" s="97"/>
      <c r="H24" s="98">
        <f>SUM(H19:H23)</f>
        <v>5410</v>
      </c>
      <c r="I24" s="99">
        <f>H24/D24</f>
        <v>8.7584386990237822E-2</v>
      </c>
      <c r="J24" s="100"/>
    </row>
    <row r="25" spans="1:10">
      <c r="H25" s="307" t="s">
        <v>320</v>
      </c>
    </row>
  </sheetData>
  <mergeCells count="5">
    <mergeCell ref="H1:I1"/>
    <mergeCell ref="F1:G1"/>
    <mergeCell ref="D1:E1"/>
    <mergeCell ref="B1:C1"/>
    <mergeCell ref="S1:Z3"/>
  </mergeCells>
  <pageMargins left="0.31496062992125984" right="0.31496062992125984" top="0.35433070866141736" bottom="0.35433070866141736" header="0.31496062992125984" footer="0.31496062992125984"/>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INFO</vt:lpstr>
      <vt:lpstr>2006 Original</vt:lpstr>
      <vt:lpstr>2016 Original</vt:lpstr>
      <vt:lpstr>2021 Original</vt:lpstr>
      <vt:lpstr>2021 CTSplit</vt:lpstr>
      <vt:lpstr>2021 CTDataMaker</vt:lpstr>
      <vt:lpstr>Thresholds</vt:lpstr>
      <vt:lpstr>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Created by Lyra Hindrichs;Edited by Chris Willms</dc:creator>
  <cp:lastModifiedBy>Remus</cp:lastModifiedBy>
  <cp:lastPrinted>2023-04-14T04:17:43Z</cp:lastPrinted>
  <dcterms:created xsi:type="dcterms:W3CDTF">2018-05-09T18:33:31Z</dcterms:created>
  <dcterms:modified xsi:type="dcterms:W3CDTF">2023-05-27T03:27:48Z</dcterms:modified>
</cp:coreProperties>
</file>