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04EC56E5-621A-4328-8822-CA0D5C032653}" xr6:coauthVersionLast="47" xr6:coauthVersionMax="47" xr10:uidLastSave="{00000000-0000-0000-0000-000000000000}"/>
  <bookViews>
    <workbookView xWindow="-120" yWindow="-120" windowWidth="29040" windowHeight="15840" activeTab="4" xr2:uid="{3C92AECA-8CD9-ED4B-A2B2-8745405A9411}"/>
  </bookViews>
  <sheets>
    <sheet name="INFO" sheetId="23" r:id="rId1"/>
    <sheet name="2016 Original" sheetId="12" r:id="rId2"/>
    <sheet name="2021 Original" sheetId="5" r:id="rId3"/>
    <sheet name="2021 CTSplit" sheetId="7" r:id="rId4"/>
    <sheet name="2021 CTDataMaker" sheetId="18" r:id="rId5"/>
    <sheet name="Thresholds" sheetId="4" r:id="rId6"/>
    <sheet name="Summary" sheetId="9" r:id="rId7"/>
  </sheets>
  <definedNames>
    <definedName name="_xlnm._FilterDatabase" localSheetId="4" hidden="1">'2021 CTDataMaker'!$A$1:$BK$30</definedName>
    <definedName name="_xlnm._FilterDatabase" localSheetId="3" hidden="1">'2021 CTSplit'!$A$1:$D$34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9" l="1"/>
  <c r="G5" i="9" s="1"/>
  <c r="F4" i="9"/>
  <c r="F3" i="9"/>
  <c r="G3" i="9"/>
  <c r="F20" i="9"/>
  <c r="G20" i="9" s="1"/>
  <c r="F12" i="9"/>
  <c r="G12" i="9" s="1"/>
  <c r="B24" i="9"/>
  <c r="C20" i="9" s="1"/>
  <c r="B8" i="9"/>
  <c r="C5" i="9" s="1"/>
  <c r="D8" i="9"/>
  <c r="E4" i="9" s="1"/>
  <c r="F11" i="9"/>
  <c r="G11" i="9" s="1"/>
  <c r="F13" i="9"/>
  <c r="G13" i="9" s="1"/>
  <c r="B16" i="9"/>
  <c r="C11" i="9" s="1"/>
  <c r="D16" i="9"/>
  <c r="E12" i="9" s="1"/>
  <c r="F19" i="9"/>
  <c r="G19" i="9" s="1"/>
  <c r="F21" i="9"/>
  <c r="D24" i="9"/>
  <c r="E20" i="9" s="1"/>
  <c r="E21" i="9"/>
  <c r="C6" i="4"/>
  <c r="D6" i="4"/>
  <c r="E7" i="4"/>
  <c r="F7" i="4"/>
  <c r="C22" i="4"/>
  <c r="D22" i="4"/>
  <c r="E23" i="4"/>
  <c r="F23" i="4"/>
  <c r="C12" i="9"/>
  <c r="C4" i="9"/>
  <c r="G4" i="9"/>
  <c r="F8" i="9"/>
  <c r="H4" i="9" s="1"/>
  <c r="E19" i="9"/>
  <c r="C19" i="9"/>
  <c r="E13" i="9"/>
  <c r="C21" i="9" l="1"/>
  <c r="H3" i="9"/>
  <c r="F24" i="9"/>
  <c r="C13" i="9"/>
  <c r="H5" i="9"/>
  <c r="G8" i="9"/>
  <c r="C3" i="9"/>
  <c r="E3" i="9"/>
  <c r="G21" i="9"/>
  <c r="E5" i="9"/>
  <c r="E11" i="9"/>
  <c r="H20" i="9"/>
  <c r="G24" i="9"/>
  <c r="H21" i="9"/>
  <c r="H19" i="9"/>
  <c r="F16" i="9"/>
  <c r="H11" i="9" l="1"/>
  <c r="H12" i="9"/>
  <c r="G16" i="9"/>
  <c r="H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5235AAF8-16DF-3F47-A23E-0A85BD8E549C}">
      <text>
        <r>
          <rPr>
            <sz val="10"/>
            <color rgb="FF000000"/>
            <rFont val="Calibri"/>
            <family val="2"/>
            <scheme val="minor"/>
          </rPr>
          <t>======
ID#AAAAnZDX60g
    (2023-01-12 21:09:39)
(r) revised</t>
        </r>
      </text>
    </comment>
    <comment ref="C5" authorId="0" shapeId="0" xr:uid="{A83137F3-4262-014F-AD41-E315AB21914E}">
      <text>
        <r>
          <rPr>
            <sz val="10"/>
            <color rgb="FF000000"/>
            <rFont val="Calibri"/>
            <family val="2"/>
            <scheme val="minor"/>
          </rPr>
          <t>======
ID#AAAAnZDX8Dw
    (2023-01-12 21:09:40)
(r) revised</t>
        </r>
      </text>
    </comment>
    <comment ref="C6" authorId="0" shapeId="0" xr:uid="{2D825D4C-55B6-6F42-B0FC-F0762CFCF0DD}">
      <text>
        <r>
          <rPr>
            <sz val="10"/>
            <color rgb="FF000000"/>
            <rFont val="Calibri"/>
            <family val="2"/>
            <scheme val="minor"/>
          </rPr>
          <t>======
ID#AAAAnZDX7CQ
    (2023-01-12 21:09:39)
(r) revised</t>
        </r>
      </text>
    </comment>
    <comment ref="C7" authorId="0" shapeId="0" xr:uid="{F19F2354-A690-D948-B17C-7BDBC80EA1BE}">
      <text>
        <r>
          <rPr>
            <sz val="10"/>
            <color rgb="FF000000"/>
            <rFont val="Calibri"/>
            <family val="2"/>
            <scheme val="minor"/>
          </rPr>
          <t>======
ID#AAAAnZDX7VA
    (2023-01-12 21:09:40)
(r) revised</t>
        </r>
      </text>
    </comment>
    <comment ref="C8" authorId="0" shapeId="0" xr:uid="{2E5AE9F2-21F9-304C-9BBE-39607235E5A2}">
      <text>
        <r>
          <rPr>
            <sz val="10"/>
            <color rgb="FF000000"/>
            <rFont val="Calibri"/>
            <family val="2"/>
          </rPr>
          <t xml:space="preserve">======
</t>
        </r>
        <r>
          <rPr>
            <sz val="10"/>
            <color rgb="FF000000"/>
            <rFont val="Calibri"/>
            <family val="2"/>
          </rPr>
          <t xml:space="preserve">ID#AAAAnZDX8LE
</t>
        </r>
        <r>
          <rPr>
            <sz val="10"/>
            <color rgb="FF000000"/>
            <rFont val="Calibri"/>
            <family val="2"/>
          </rPr>
          <t xml:space="preserve">    (2023-01-12 21:09:40)
</t>
        </r>
        <r>
          <rPr>
            <sz val="10"/>
            <color rgb="FF000000"/>
            <rFont val="Calibri"/>
            <family val="2"/>
          </rPr>
          <t>(r) revised</t>
        </r>
      </text>
    </comment>
    <comment ref="C9" authorId="0" shapeId="0" xr:uid="{EA72AFBE-4719-994E-9435-C7A76C808452}">
      <text>
        <r>
          <rPr>
            <sz val="10"/>
            <color rgb="FF000000"/>
            <rFont val="Calibri"/>
            <family val="2"/>
            <scheme val="minor"/>
          </rPr>
          <t>======
ID#AAAAnZDX61Y
    (2023-01-12 21:09:39)
(r) revised</t>
        </r>
      </text>
    </comment>
    <comment ref="C11" authorId="0" shapeId="0" xr:uid="{78AFF324-52BA-054D-8593-6AF962D6784F}">
      <text>
        <r>
          <rPr>
            <sz val="10"/>
            <color rgb="FF000000"/>
            <rFont val="Calibri"/>
            <family val="2"/>
            <scheme val="minor"/>
          </rPr>
          <t>======
ID#AAAAnZDX8Rg
    (2023-01-12 21:09:40)
(r) revised</t>
        </r>
      </text>
    </comment>
    <comment ref="C18" authorId="0" shapeId="0" xr:uid="{8A7A25B4-5C16-2A49-83C8-63FA6A98123F}">
      <text>
        <r>
          <rPr>
            <sz val="10"/>
            <color rgb="FF000000"/>
            <rFont val="Calibri"/>
            <family val="2"/>
            <scheme val="minor"/>
          </rPr>
          <t>======
ID#AAAAnZDX7f4
    (2023-01-12 21:09:40)
(r) revised</t>
        </r>
      </text>
    </comment>
    <comment ref="C19" authorId="0" shapeId="0" xr:uid="{92A69A41-92DE-3642-8091-D2E1A89EE839}">
      <text>
        <r>
          <rPr>
            <sz val="10"/>
            <color rgb="FF000000"/>
            <rFont val="Calibri"/>
            <family val="2"/>
            <scheme val="minor"/>
          </rPr>
          <t>======
ID#AAAAnZDX8MQ
    (2023-01-12 21:09:40)
(r) revised</t>
        </r>
      </text>
    </comment>
    <comment ref="C20" authorId="0" shapeId="0" xr:uid="{E08D693D-F64A-FF47-A36D-9C4303F5837B}">
      <text>
        <r>
          <rPr>
            <sz val="10"/>
            <color rgb="FF000000"/>
            <rFont val="Calibri"/>
            <family val="2"/>
          </rPr>
          <t xml:space="preserve">======
</t>
        </r>
        <r>
          <rPr>
            <sz val="10"/>
            <color rgb="FF000000"/>
            <rFont val="Calibri"/>
            <family val="2"/>
          </rPr>
          <t xml:space="preserve">ID#AAAAnZDX8Lg
</t>
        </r>
        <r>
          <rPr>
            <sz val="10"/>
            <color rgb="FF000000"/>
            <rFont val="Calibri"/>
            <family val="2"/>
          </rPr>
          <t xml:space="preserve">    (2023-01-12 21:09:40)
</t>
        </r>
        <r>
          <rPr>
            <sz val="10"/>
            <color rgb="FF000000"/>
            <rFont val="Calibri"/>
            <family val="2"/>
          </rPr>
          <t>(r) revised</t>
        </r>
      </text>
    </comment>
    <comment ref="C21" authorId="0" shapeId="0" xr:uid="{24843A12-812E-AB4E-BF42-2D008B2EAA66}">
      <text>
        <r>
          <rPr>
            <sz val="10"/>
            <color rgb="FF000000"/>
            <rFont val="Calibri"/>
            <family val="2"/>
            <scheme val="minor"/>
          </rPr>
          <t>======
ID#AAAAnZDX65w
    (2023-01-12 21:09:39)
(r) revised</t>
        </r>
      </text>
    </comment>
    <comment ref="C22" authorId="0" shapeId="0" xr:uid="{F18F5DB5-D6EC-0144-93B0-CDFE110CFE50}">
      <text>
        <r>
          <rPr>
            <sz val="10"/>
            <color rgb="FF000000"/>
            <rFont val="Calibri"/>
            <family val="2"/>
            <scheme val="minor"/>
          </rPr>
          <t>======
ID#AAAAnZDX7G8
    (2023-01-12 21:09:39)
(r) revised</t>
        </r>
      </text>
    </comment>
    <comment ref="C23" authorId="0" shapeId="0" xr:uid="{9AFA4E40-06DD-3544-A250-53F1BCC0F433}">
      <text>
        <r>
          <rPr>
            <sz val="10"/>
            <color rgb="FF000000"/>
            <rFont val="Calibri"/>
            <family val="2"/>
          </rPr>
          <t xml:space="preserve">======
</t>
        </r>
        <r>
          <rPr>
            <sz val="10"/>
            <color rgb="FF000000"/>
            <rFont val="Calibri"/>
            <family val="2"/>
          </rPr>
          <t xml:space="preserve">ID#AAAAnZDX75s
</t>
        </r>
        <r>
          <rPr>
            <sz val="10"/>
            <color rgb="FF000000"/>
            <rFont val="Calibri"/>
            <family val="2"/>
          </rPr>
          <t xml:space="preserve">    (2023-01-12 21:09:40)
</t>
        </r>
        <r>
          <rPr>
            <sz val="10"/>
            <color rgb="FF000000"/>
            <rFont val="Calibri"/>
            <family val="2"/>
          </rPr>
          <t>(r) revised</t>
        </r>
      </text>
    </comment>
    <comment ref="C24" authorId="0" shapeId="0" xr:uid="{9FBAE38F-5477-C843-80B4-C2B54B2BF4AE}">
      <text>
        <r>
          <rPr>
            <sz val="10"/>
            <color rgb="FF000000"/>
            <rFont val="Calibri"/>
            <family val="2"/>
          </rPr>
          <t xml:space="preserve">======
</t>
        </r>
        <r>
          <rPr>
            <sz val="10"/>
            <color rgb="FF000000"/>
            <rFont val="Calibri"/>
            <family val="2"/>
          </rPr>
          <t xml:space="preserve">ID#AAAAnZDX7Q8
</t>
        </r>
        <r>
          <rPr>
            <sz val="10"/>
            <color rgb="FF000000"/>
            <rFont val="Calibri"/>
            <family val="2"/>
          </rPr>
          <t xml:space="preserve">    (2023-01-12 21:09:40)
</t>
        </r>
        <r>
          <rPr>
            <sz val="10"/>
            <color rgb="FF000000"/>
            <rFont val="Calibri"/>
            <family val="2"/>
          </rPr>
          <t>(r) revised</t>
        </r>
      </text>
    </comment>
    <comment ref="C25" authorId="0" shapeId="0" xr:uid="{77DB8CF7-1CE0-5741-A374-C5D3C6D1F978}">
      <text>
        <r>
          <rPr>
            <sz val="10"/>
            <color rgb="FF000000"/>
            <rFont val="Calibri"/>
            <family val="2"/>
          </rPr>
          <t xml:space="preserve">======
</t>
        </r>
        <r>
          <rPr>
            <sz val="10"/>
            <color rgb="FF000000"/>
            <rFont val="Calibri"/>
            <family val="2"/>
          </rPr>
          <t xml:space="preserve">ID#AAAAnZDX8DY
</t>
        </r>
        <r>
          <rPr>
            <sz val="10"/>
            <color rgb="FF000000"/>
            <rFont val="Calibri"/>
            <family val="2"/>
          </rPr>
          <t xml:space="preserve">    (2023-01-12 21:09:40)
</t>
        </r>
        <r>
          <rPr>
            <sz val="10"/>
            <color rgb="FF000000"/>
            <rFont val="Calibri"/>
            <family val="2"/>
          </rPr>
          <t>(r) revised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FC52AE54-9BB7-4E4B-A301-45DB589FBE4D}">
      <text>
        <r>
          <rPr>
            <sz val="10"/>
            <color rgb="FF000000"/>
            <rFont val="Calibri"/>
            <family val="2"/>
          </rPr>
          <t xml:space="preserve">======
</t>
        </r>
        <r>
          <rPr>
            <sz val="10"/>
            <color rgb="FF000000"/>
            <rFont val="Calibri"/>
            <family val="2"/>
          </rPr>
          <t xml:space="preserve">ID#AAAAnZDX60g
</t>
        </r>
        <r>
          <rPr>
            <sz val="10"/>
            <color rgb="FF000000"/>
            <rFont val="Calibri"/>
            <family val="2"/>
          </rPr>
          <t xml:space="preserve">    (2023-01-12 21:09:39)
</t>
        </r>
        <r>
          <rPr>
            <sz val="10"/>
            <color rgb="FF000000"/>
            <rFont val="Calibri"/>
            <family val="2"/>
          </rPr>
          <t>(r) revised</t>
        </r>
      </text>
    </comment>
    <comment ref="C5" authorId="0" shapeId="0" xr:uid="{7C3B58A1-AAD6-CC49-9181-CA24DCD4737D}">
      <text>
        <r>
          <rPr>
            <sz val="10"/>
            <color rgb="FF000000"/>
            <rFont val="Calibri"/>
            <family val="2"/>
            <scheme val="minor"/>
          </rPr>
          <t>======
ID#AAAAnZDX8Dw
    (2023-01-12 21:09:40)
(r) revised</t>
        </r>
      </text>
    </comment>
    <comment ref="C6" authorId="0" shapeId="0" xr:uid="{13E25DA3-5334-A348-9EF0-3B89825B224E}">
      <text>
        <r>
          <rPr>
            <sz val="10"/>
            <color rgb="FF000000"/>
            <rFont val="Calibri"/>
            <family val="2"/>
            <scheme val="minor"/>
          </rPr>
          <t>======
ID#AAAAnZDX7CQ
    (2023-01-12 21:09:39)
(r) revised</t>
        </r>
      </text>
    </comment>
    <comment ref="C7" authorId="0" shapeId="0" xr:uid="{6AFFBC7D-5C94-E644-8923-0C223D0693FA}">
      <text>
        <r>
          <rPr>
            <sz val="10"/>
            <color rgb="FF000000"/>
            <rFont val="Calibri"/>
            <family val="2"/>
            <scheme val="minor"/>
          </rPr>
          <t>======
ID#AAAAnZDX7VA
    (2023-01-12 21:09:40)
(r) revised</t>
        </r>
      </text>
    </comment>
    <comment ref="C8" authorId="0" shapeId="0" xr:uid="{1C8B8E45-B2D2-7C40-B179-2D8C5C3279FA}">
      <text>
        <r>
          <rPr>
            <sz val="10"/>
            <color rgb="FF000000"/>
            <rFont val="Calibri"/>
            <family val="2"/>
            <scheme val="minor"/>
          </rPr>
          <t>======
ID#AAAAnZDX8LE
    (2023-01-12 21:09:40)
(r) revised</t>
        </r>
      </text>
    </comment>
    <comment ref="C9" authorId="0" shapeId="0" xr:uid="{957FB3F4-945F-3845-AFAC-6A561C2915CF}">
      <text>
        <r>
          <rPr>
            <sz val="10"/>
            <color rgb="FF000000"/>
            <rFont val="Calibri"/>
            <family val="2"/>
            <scheme val="minor"/>
          </rPr>
          <t>======
ID#AAAAnZDX61Y
    (2023-01-12 21:09:39)
(r) revised</t>
        </r>
      </text>
    </comment>
    <comment ref="C11" authorId="0" shapeId="0" xr:uid="{C6E7690A-9883-4641-BE68-AC9A61CB9388}">
      <text>
        <r>
          <rPr>
            <sz val="10"/>
            <color rgb="FF000000"/>
            <rFont val="Calibri"/>
            <family val="2"/>
            <scheme val="minor"/>
          </rPr>
          <t>======
ID#AAAAnZDX8Rg
    (2023-01-12 21:09:40)
(r) revised</t>
        </r>
      </text>
    </comment>
    <comment ref="C18" authorId="0" shapeId="0" xr:uid="{6EE1A467-B802-5445-9EDC-D4B406B76B80}">
      <text>
        <r>
          <rPr>
            <sz val="10"/>
            <color rgb="FF000000"/>
            <rFont val="Calibri"/>
            <family val="2"/>
            <scheme val="minor"/>
          </rPr>
          <t>======
ID#AAAAnZDX7f4
    (2023-01-12 21:09:40)
(r) revised</t>
        </r>
      </text>
    </comment>
    <comment ref="C19" authorId="0" shapeId="0" xr:uid="{B0A0D584-5010-AD4E-8AC2-E1F4670BD823}">
      <text>
        <r>
          <rPr>
            <sz val="10"/>
            <color rgb="FF000000"/>
            <rFont val="Calibri"/>
            <family val="2"/>
            <scheme val="minor"/>
          </rPr>
          <t>======
ID#AAAAnZDX8MQ
    (2023-01-12 21:09:40)
(r) revised</t>
        </r>
      </text>
    </comment>
    <comment ref="C20" authorId="0" shapeId="0" xr:uid="{4DD0B1DC-32E7-1047-9C01-CD18746DE027}">
      <text>
        <r>
          <rPr>
            <sz val="10"/>
            <color rgb="FF000000"/>
            <rFont val="Calibri"/>
            <family val="2"/>
          </rPr>
          <t xml:space="preserve">======
</t>
        </r>
        <r>
          <rPr>
            <sz val="10"/>
            <color rgb="FF000000"/>
            <rFont val="Calibri"/>
            <family val="2"/>
          </rPr>
          <t xml:space="preserve">ID#AAAAnZDX8Lg
</t>
        </r>
        <r>
          <rPr>
            <sz val="10"/>
            <color rgb="FF000000"/>
            <rFont val="Calibri"/>
            <family val="2"/>
          </rPr>
          <t xml:space="preserve">    (2023-01-12 21:09:40)
</t>
        </r>
        <r>
          <rPr>
            <sz val="10"/>
            <color rgb="FF000000"/>
            <rFont val="Calibri"/>
            <family val="2"/>
          </rPr>
          <t>(r) revised</t>
        </r>
      </text>
    </comment>
    <comment ref="C21" authorId="0" shapeId="0" xr:uid="{BA105755-9D5D-8743-924D-B9D078C0157F}">
      <text>
        <r>
          <rPr>
            <sz val="10"/>
            <color rgb="FF000000"/>
            <rFont val="Calibri"/>
            <family val="2"/>
            <scheme val="minor"/>
          </rPr>
          <t>======
ID#AAAAnZDX65w
    (2023-01-12 21:09:39)
(r) revised</t>
        </r>
      </text>
    </comment>
    <comment ref="C22" authorId="0" shapeId="0" xr:uid="{EAE2CAD6-460A-5242-B3A4-1D316FBD6CB3}">
      <text>
        <r>
          <rPr>
            <sz val="10"/>
            <color rgb="FF000000"/>
            <rFont val="Calibri"/>
            <family val="2"/>
            <scheme val="minor"/>
          </rPr>
          <t>======
ID#AAAAnZDX7G8
    (2023-01-12 21:09:39)
(r) revised</t>
        </r>
      </text>
    </comment>
    <comment ref="C23" authorId="0" shapeId="0" xr:uid="{121850F5-1351-DE44-B0AB-00573FE8219D}">
      <text>
        <r>
          <rPr>
            <sz val="10"/>
            <color rgb="FF000000"/>
            <rFont val="Calibri"/>
            <family val="2"/>
          </rPr>
          <t xml:space="preserve">======
</t>
        </r>
        <r>
          <rPr>
            <sz val="10"/>
            <color rgb="FF000000"/>
            <rFont val="Calibri"/>
            <family val="2"/>
          </rPr>
          <t xml:space="preserve">ID#AAAAnZDX75s
</t>
        </r>
        <r>
          <rPr>
            <sz val="10"/>
            <color rgb="FF000000"/>
            <rFont val="Calibri"/>
            <family val="2"/>
          </rPr>
          <t xml:space="preserve">    (2023-01-12 21:09:40)
</t>
        </r>
        <r>
          <rPr>
            <sz val="10"/>
            <color rgb="FF000000"/>
            <rFont val="Calibri"/>
            <family val="2"/>
          </rPr>
          <t>(r) revised</t>
        </r>
      </text>
    </comment>
    <comment ref="C24" authorId="0" shapeId="0" xr:uid="{988729C2-4727-774A-B893-C98E5CCCD7D8}">
      <text>
        <r>
          <rPr>
            <sz val="10"/>
            <color rgb="FF000000"/>
            <rFont val="Calibri"/>
            <family val="2"/>
          </rPr>
          <t xml:space="preserve">======
</t>
        </r>
        <r>
          <rPr>
            <sz val="10"/>
            <color rgb="FF000000"/>
            <rFont val="Calibri"/>
            <family val="2"/>
          </rPr>
          <t xml:space="preserve">ID#AAAAnZDX7Q8
</t>
        </r>
        <r>
          <rPr>
            <sz val="10"/>
            <color rgb="FF000000"/>
            <rFont val="Calibri"/>
            <family val="2"/>
          </rPr>
          <t xml:space="preserve">    (2023-01-12 21:09:40)
</t>
        </r>
        <r>
          <rPr>
            <sz val="10"/>
            <color rgb="FF000000"/>
            <rFont val="Calibri"/>
            <family val="2"/>
          </rPr>
          <t>(r) revised</t>
        </r>
      </text>
    </comment>
    <comment ref="C25" authorId="0" shapeId="0" xr:uid="{A0C84929-75CF-7F44-A556-0B839225DAA9}">
      <text>
        <r>
          <rPr>
            <sz val="10"/>
            <color rgb="FF000000"/>
            <rFont val="Calibri"/>
            <family val="2"/>
          </rPr>
          <t xml:space="preserve">======
</t>
        </r>
        <r>
          <rPr>
            <sz val="10"/>
            <color rgb="FF000000"/>
            <rFont val="Calibri"/>
            <family val="2"/>
          </rPr>
          <t xml:space="preserve">ID#AAAAnZDX8DY
</t>
        </r>
        <r>
          <rPr>
            <sz val="10"/>
            <color rgb="FF000000"/>
            <rFont val="Calibri"/>
            <family val="2"/>
          </rPr>
          <t xml:space="preserve">    (2023-01-12 21:09:40)
</t>
        </r>
        <r>
          <rPr>
            <sz val="10"/>
            <color rgb="FF000000"/>
            <rFont val="Calibri"/>
            <family val="2"/>
          </rPr>
          <t>(r) revised</t>
        </r>
      </text>
    </comment>
    <comment ref="C27" authorId="0" shapeId="0" xr:uid="{88E011A8-6FA0-5A47-A23E-39226FA614BC}">
      <text>
        <r>
          <rPr>
            <sz val="10"/>
            <color rgb="FF000000"/>
            <rFont val="Calibri"/>
            <family val="2"/>
            <scheme val="minor"/>
          </rPr>
          <t>======
ID#AAAAnZDX7I8
    (2023-01-12 21:09:40)
(r) revised</t>
        </r>
      </text>
    </comment>
    <comment ref="C30" authorId="0" shapeId="0" xr:uid="{B7AA3603-E9D2-0A48-B610-27298C5D5B05}">
      <text>
        <r>
          <rPr>
            <sz val="10"/>
            <color rgb="FF000000"/>
            <rFont val="Calibri"/>
            <family val="2"/>
          </rPr>
          <t xml:space="preserve">======
</t>
        </r>
        <r>
          <rPr>
            <sz val="10"/>
            <color rgb="FF000000"/>
            <rFont val="Calibri"/>
            <family val="2"/>
          </rPr>
          <t xml:space="preserve">ID#AAAAnZDX64w
</t>
        </r>
        <r>
          <rPr>
            <sz val="10"/>
            <color rgb="FF000000"/>
            <rFont val="Calibri"/>
            <family val="2"/>
          </rPr>
          <t xml:space="preserve">    (2023-01-12 21:09:39)
</t>
        </r>
        <r>
          <rPr>
            <sz val="10"/>
            <color rgb="FF000000"/>
            <rFont val="Calibri"/>
            <family val="2"/>
          </rPr>
          <t>(r) revised</t>
        </r>
      </text>
    </comment>
  </commentList>
</comments>
</file>

<file path=xl/sharedStrings.xml><?xml version="1.0" encoding="utf-8"?>
<sst xmlns="http://schemas.openxmlformats.org/spreadsheetml/2006/main" count="381" uniqueCount="249">
  <si>
    <t>Exurban</t>
  </si>
  <si>
    <t>Auto Suburb</t>
  </si>
  <si>
    <t>Transit Suburb</t>
  </si>
  <si>
    <t>Active Core</t>
  </si>
  <si>
    <t>CMA Total</t>
  </si>
  <si>
    <t>notes</t>
  </si>
  <si>
    <t>2016
'T9' model
Classification</t>
  </si>
  <si>
    <t>2021
'T9' model
Classification</t>
  </si>
  <si>
    <t>Other Transport Method 2021</t>
  </si>
  <si>
    <t>Active Transport
Normalized 2021</t>
  </si>
  <si>
    <t>Active Transport
% 2021</t>
  </si>
  <si>
    <t>Active Transport Total 2021</t>
  </si>
  <si>
    <t>Cyclists 2021</t>
  </si>
  <si>
    <t>Walkers 2021</t>
  </si>
  <si>
    <t>Public Transit
Normalized 2021</t>
  </si>
  <si>
    <t>Public Transit
% 2021</t>
  </si>
  <si>
    <t>Public Transit
Total 2021</t>
  </si>
  <si>
    <t>Total Auto Normalized 2021</t>
  </si>
  <si>
    <t>Auto
% 2021</t>
  </si>
  <si>
    <t>Auto
Total 2021</t>
  </si>
  <si>
    <t>Auto Passengers 2021</t>
  </si>
  <si>
    <t>Auto Drivers 2021</t>
  </si>
  <si>
    <t>Total Commuters
2021</t>
  </si>
  <si>
    <t>Other Transport Method 2016</t>
  </si>
  <si>
    <t>Active Transport
Normalized 2016</t>
  </si>
  <si>
    <t>Active Transport
% 2016</t>
  </si>
  <si>
    <t>Active Transport Total 2016</t>
  </si>
  <si>
    <t>Cyclists 2016</t>
  </si>
  <si>
    <t>Walkers 2016</t>
  </si>
  <si>
    <t>Public Transit
Normalized 2016</t>
  </si>
  <si>
    <t>Public Transit
% 2016</t>
  </si>
  <si>
    <t>Public Transit
Total 2016</t>
  </si>
  <si>
    <t>Total Auto Normalized 2016</t>
  </si>
  <si>
    <t>Auto
% 2016</t>
  </si>
  <si>
    <t>Auto
Total 2016</t>
  </si>
  <si>
    <t>Auto Passengers 2016</t>
  </si>
  <si>
    <t>Auto Drivers 2016</t>
  </si>
  <si>
    <t>Total Commuters
2016</t>
  </si>
  <si>
    <t>Occupied DU
Density per hectare
2016</t>
  </si>
  <si>
    <t>Occupied DU
Density per hectare
2021</t>
  </si>
  <si>
    <t>Occupied DU Growth %
2016-21</t>
  </si>
  <si>
    <t>Occupied DU Growth
2016-21</t>
  </si>
  <si>
    <t>2016
Occupied Dwelling Units</t>
  </si>
  <si>
    <t>2021
Occupied Dwelling Units</t>
  </si>
  <si>
    <t>Total DU Growth %
2016-21</t>
  </si>
  <si>
    <t>Total DU Growth
2016-21</t>
  </si>
  <si>
    <t>2016
Total Dwelling Units</t>
  </si>
  <si>
    <t>2021
Total Dwelling Units</t>
  </si>
  <si>
    <t>Population Density per square Km
2016</t>
  </si>
  <si>
    <t>Population Density per square Km
2021</t>
  </si>
  <si>
    <t>Population
Growth %
2016-21</t>
  </si>
  <si>
    <t>Population
Growth
2016-21</t>
  </si>
  <si>
    <t>2011
Population</t>
  </si>
  <si>
    <t>2016
Population</t>
  </si>
  <si>
    <t>2021
Population</t>
  </si>
  <si>
    <t>Area (2016)
Hectares</t>
  </si>
  <si>
    <t>Area (2021)
Hectares</t>
  </si>
  <si>
    <t>Area (2016)
Square Km</t>
  </si>
  <si>
    <t>Area (2021)
Square Km</t>
  </si>
  <si>
    <t>2016 split CT dwellings units Weights</t>
  </si>
  <si>
    <t>2016 split CT Population Weights</t>
  </si>
  <si>
    <t>2016
split CT reference</t>
  </si>
  <si>
    <t>2016
Census Tract ID</t>
  </si>
  <si>
    <t>2021
Census Tract ID</t>
  </si>
  <si>
    <t>Neighbourhood</t>
  </si>
  <si>
    <t>Total</t>
  </si>
  <si>
    <t>Unclassified</t>
  </si>
  <si>
    <t>2021
Occupied Dwelling Units (%)</t>
  </si>
  <si>
    <t>2016
Occupied Dwelling Units (%)</t>
  </si>
  <si>
    <t>2021
Total Dwelling Units (%)</t>
  </si>
  <si>
    <t>2016
Total Dwelling Units (%)</t>
  </si>
  <si>
    <t>2021
Population
(%)</t>
  </si>
  <si>
    <t>2016
Population
(%)</t>
  </si>
  <si>
    <t>Transit Suburb Floor (higher value used)</t>
  </si>
  <si>
    <t>Active Core Floor (higher value used)</t>
  </si>
  <si>
    <r>
      <rPr>
        <sz val="11"/>
        <color theme="1"/>
        <rFont val="Calibri"/>
        <family val="2"/>
      </rPr>
      <t>&lt; 150 ppl / km</t>
    </r>
    <r>
      <rPr>
        <vertAlign val="superscript"/>
        <sz val="11"/>
        <color theme="1"/>
        <rFont val="Calibri"/>
        <family val="2"/>
      </rPr>
      <t>2</t>
    </r>
  </si>
  <si>
    <t>Exurban threshold</t>
  </si>
  <si>
    <t>Average Share</t>
  </si>
  <si>
    <t>National Average for CMAs</t>
  </si>
  <si>
    <t>CMA data</t>
  </si>
  <si>
    <t>Density</t>
  </si>
  <si>
    <t>Public Transit</t>
  </si>
  <si>
    <t>Active Transportation</t>
  </si>
  <si>
    <t>2021 DATA:</t>
  </si>
  <si>
    <t>- Regarding national thresholds for active transport and public transit, these are calculated using CMA totals only and exclude all other populations in Canada, including Census Agglomerations.</t>
  </si>
  <si>
    <t>- “T9” updates this method to calculate floors using total raw count sums to arrive at CMA thresholds. This method matches that used by Statistics Canada. (hyperlink)</t>
  </si>
  <si>
    <t>- “T8” calculated these floors as an average of the already-calculated census tract shares. This produced suitable results but did not match the method by which Statistics Canada calculates census metropolitan averages for the journey to work.</t>
  </si>
  <si>
    <t>- New for the 2016 census, the “T9” model follows the same methodology as the “T8” model, with one small exception regarding CMA threshold calculations for public transit and active transportation floors.</t>
  </si>
  <si>
    <t>A note on the 'T9' update</t>
  </si>
  <si>
    <t>*National Average Floor must be at least 50% higher than the national average for active cores, and must exceed 50% of national average for transit suburb (see Notes 2 &amp; 3 in Gordon &amp; Janzen [2013])</t>
  </si>
  <si>
    <r>
      <t>&lt; 150 ppl / km</t>
    </r>
    <r>
      <rPr>
        <vertAlign val="superscript"/>
        <sz val="11"/>
        <color theme="1"/>
        <rFont val="Calibri"/>
        <family val="2"/>
        <scheme val="minor"/>
      </rPr>
      <t>2</t>
    </r>
  </si>
  <si>
    <t>GEOUID</t>
  </si>
  <si>
    <t>2021 pop</t>
  </si>
  <si>
    <t>2016 pop</t>
  </si>
  <si>
    <t>total DU</t>
  </si>
  <si>
    <t>occ DU</t>
  </si>
  <si>
    <t>density</t>
  </si>
  <si>
    <t>area</t>
  </si>
  <si>
    <t>communters</t>
  </si>
  <si>
    <t>drivers</t>
  </si>
  <si>
    <t>passenger</t>
  </si>
  <si>
    <t>public</t>
  </si>
  <si>
    <t>walk</t>
  </si>
  <si>
    <t>bike</t>
  </si>
  <si>
    <t>other</t>
  </si>
  <si>
    <t>source_ctuid</t>
  </si>
  <si>
    <t>target_ctuid</t>
  </si>
  <si>
    <t>w_pop</t>
  </si>
  <si>
    <t>w_dwe</t>
  </si>
  <si>
    <t>Note:
Weighted-values produced by Allen and Taylor (2018) were utilized for estimating 2016 data in cases of census tract splits for 2021. While useful, these values sometimes produce non-sensical split references from 2016 to 2021 census tracts. Visual inspection of each split was carried-out which resulted in the intentional omission of some Allen and Taylor data.</t>
  </si>
  <si>
    <t>Red Deer</t>
  </si>
  <si>
    <t>8300001.01</t>
  </si>
  <si>
    <t>8300001.05</t>
  </si>
  <si>
    <t>8300001.06</t>
  </si>
  <si>
    <t>8300001.07</t>
  </si>
  <si>
    <t>8300001.08</t>
  </si>
  <si>
    <t>8300001.09</t>
  </si>
  <si>
    <t>8300001.10</t>
  </si>
  <si>
    <t>8300002.00</t>
  </si>
  <si>
    <t>8300003.00</t>
  </si>
  <si>
    <t>8300004.00</t>
  </si>
  <si>
    <t>8300005.00</t>
  </si>
  <si>
    <t>8300006.00</t>
  </si>
  <si>
    <t>8300007.00</t>
  </si>
  <si>
    <t>8300008.02</t>
  </si>
  <si>
    <t>8300008.03</t>
  </si>
  <si>
    <t>8300008.04</t>
  </si>
  <si>
    <t>8300008.05</t>
  </si>
  <si>
    <t>8300009.01</t>
  </si>
  <si>
    <t>8300009.02</t>
  </si>
  <si>
    <t>8300010.00</t>
  </si>
  <si>
    <t>8300011.00</t>
  </si>
  <si>
    <t>8300012.00</t>
  </si>
  <si>
    <t>8300013.00</t>
  </si>
  <si>
    <t>8300014.00</t>
  </si>
  <si>
    <t>8300015.00</t>
  </si>
  <si>
    <t>8300016.01</t>
  </si>
  <si>
    <t>8300016.02</t>
  </si>
  <si>
    <t>8300016.03</t>
  </si>
  <si>
    <t>Sources</t>
  </si>
  <si>
    <t>Thresholds</t>
  </si>
  <si>
    <t>compares classifications for 2006 and 2016</t>
  </si>
  <si>
    <t>estimates 2006 data based on values from Allen &amp; Taylor (2018)</t>
  </si>
  <si>
    <t>classifies 2016 Census data by the Research Team using the 'T9' classification update from Gordon &amp; Janzen's (2013) 'T8' model</t>
  </si>
  <si>
    <t>2016 Datamaker</t>
  </si>
  <si>
    <t>contains original 2016 Census data provided by Statistics Canada and downloaded from Computing in the Humanities and Social Sciences (CHASS) through University of Toronto</t>
  </si>
  <si>
    <t>2016 Original</t>
  </si>
  <si>
    <t>contains original 2006 Census data provided by Statistics Canada and downloaded from PCensus</t>
  </si>
  <si>
    <t>2006 Original</t>
  </si>
  <si>
    <t>Sheets</t>
  </si>
  <si>
    <t>* Where the metro floor did not exceed the national floor, the national floor was used (based on averages derived from raw data nationally for all CMAs only)</t>
  </si>
  <si>
    <t>Overview</t>
  </si>
  <si>
    <t>2011 pop</t>
  </si>
  <si>
    <t>Split from 8300001.03</t>
  </si>
  <si>
    <t>Split from 8300001.04</t>
  </si>
  <si>
    <t>Split from 8300001.02</t>
  </si>
  <si>
    <t>Split from 8300008.01</t>
  </si>
  <si>
    <t>Split from 8300009.00</t>
  </si>
  <si>
    <t>Split from 8300001.03 &amp; 8300008.01</t>
  </si>
  <si>
    <t>Split from 8300001.04 &amp; 8300008.01</t>
  </si>
  <si>
    <t>2016 DATA:</t>
  </si>
  <si>
    <t>Expand, includes a portion of 8300016.03</t>
  </si>
  <si>
    <t>Expand, includes a portion of 8300012.00</t>
  </si>
  <si>
    <t>North Red Deer</t>
  </si>
  <si>
    <t>Highland Green</t>
  </si>
  <si>
    <t>Fairview &amp; Oriole Park</t>
  </si>
  <si>
    <t>West Park</t>
  </si>
  <si>
    <t>Pines &amp; Northlands</t>
  </si>
  <si>
    <t>Westerner Park</t>
  </si>
  <si>
    <t>South Hill</t>
  </si>
  <si>
    <t>Inglewood</t>
  </si>
  <si>
    <t>Vanier Woods</t>
  </si>
  <si>
    <t>Lancaster Green</t>
  </si>
  <si>
    <t>Aspen Ridge &amp; Anders on the Lake</t>
  </si>
  <si>
    <t>Anders Park</t>
  </si>
  <si>
    <t>Morrisroe</t>
  </si>
  <si>
    <t>Eastview</t>
  </si>
  <si>
    <t>Mountview</t>
  </si>
  <si>
    <t>Deer Park Village</t>
  </si>
  <si>
    <t>Deer Park Estates</t>
  </si>
  <si>
    <t>Rosedale Estates &amp; Rosedale Meadows</t>
  </si>
  <si>
    <t>Johnstone Park</t>
  </si>
  <si>
    <t>Glendale &amp; Northwood Estates</t>
  </si>
  <si>
    <t>Kentwood</t>
  </si>
  <si>
    <t>Sunnybrook</t>
  </si>
  <si>
    <t>Lancaster Meadows &amp; Lonsdale</t>
  </si>
  <si>
    <t>Clearview Ridge &amp; Kerry Wood Nature Centre</t>
  </si>
  <si>
    <t>Michener Hill &amp; Clearview Meadows &amp; Waskasoo</t>
  </si>
  <si>
    <t>2016 AS</t>
  </si>
  <si>
    <t>contains 2016-2021 and 2006-2016 changes for population, total dwelling unit, and occupied dwelling unit data</t>
  </si>
  <si>
    <t>contains calculations used to determine active transport and public transit classification floors for 2016 and 2021</t>
  </si>
  <si>
    <t>compares classifications for 2006, 2016 and 2021</t>
  </si>
  <si>
    <t>classifies 2021 Census data by the Research Team using the 'T9' classification update from Gordon &amp; Janzen's (2013) 'T8' model</t>
  </si>
  <si>
    <t>adjusts the 2016 CT population and dwelling unit data for split and new census tracts, based on Allen &amp; Taylor (2018)</t>
  </si>
  <si>
    <t>2021 CTDataMaker</t>
  </si>
  <si>
    <t>contains original 2021 Census tract data provided by Statistics Canada and downloaded from Statistics Canada</t>
  </si>
  <si>
    <t>Adjustments to the 2021 classifications are marked in the Notes column in the 2021 CT DataMaker Sheet</t>
  </si>
  <si>
    <t>2021 census tract classifications were based on adjusted 2016 classifications to avoid anomalous effects of the 2021 pandemic on census journey to work data.</t>
  </si>
  <si>
    <t>Toronto Metropolitan University, School of Urban and Regional Planning, 2023</t>
  </si>
  <si>
    <t>University of Toronto, School of Cities, 2023</t>
  </si>
  <si>
    <t>Queen's University, School of Urban and Regional Planning, 2018 and 2023</t>
  </si>
  <si>
    <t>Research Team 2016: Chris Willms, Lyra Hindrichs, Kassidee Fior, Emily Goldney, Shuhong Lin, and Ben McCauley</t>
  </si>
  <si>
    <t>Principal Investigator: David L.A. Gordon, Queen's University</t>
  </si>
  <si>
    <t>This file contains the 2021, 2016 and 2006 CMA Census data used for the production of the Canadian Suburbs Project (hyperlink)</t>
  </si>
  <si>
    <r>
      <t xml:space="preserve">Expand, includes a portion of 8300013.00, </t>
    </r>
    <r>
      <rPr>
        <sz val="10"/>
        <color theme="1"/>
        <rFont val="Calibri (Body)"/>
      </rPr>
      <t>2016 TS</t>
    </r>
  </si>
  <si>
    <t>Gordon, D., Wilms, C. &amp; Hindrichs, L. (2018) Still Suburban? Growth in Canadian Suburbs, 2006-2016, Council for Canadian Urbanism Working Paper #2.</t>
  </si>
  <si>
    <t>Gordon, D., &amp; Janzen, M. (2013). Suburban nation? Estimating the size of Canada’s suburban population. Journal of Architectural and Planning Research, 30(3), 197-220.</t>
  </si>
  <si>
    <t>Allen, J., &amp; Taylor, Z. (2018). A new tool for neighbourhood change research: The Canadian longitudinal census tract database, 1971-2016: Canadian longitudinal tract database. The Canadian Geographer, doi:10.1111/cag.12467</t>
  </si>
  <si>
    <t>Summary</t>
  </si>
  <si>
    <t>provides the weighting factors from the Canadian longitudinal census tract database (Taylor &amp; Allen, 2018)</t>
  </si>
  <si>
    <t>Weights</t>
  </si>
  <si>
    <t>2021 Original</t>
  </si>
  <si>
    <t>Auto Suburbs are defined as CTs with a gross population density greater than 150 people per square kilometre, transit use less than 150% of the metro average, and active transit less than 150% of the metro average.*</t>
  </si>
  <si>
    <t>Transit Suburbs are defined as CTs with transit use greater than 150% of the metro average for journey to work, active transit less than 150% of the metro average, and transit use at least greater than 50% of the national average.*</t>
  </si>
  <si>
    <t>Active Cores are defined as CTs with active transit greater than 150% of the metro average for the journey to work and greater than 50% of the national average.*</t>
  </si>
  <si>
    <t>Exurban areas are defined as areas with gross population density less than 150 people per square kilometre.</t>
  </si>
  <si>
    <t>Classifications</t>
  </si>
  <si>
    <t>Research Team 2021: Sarah MacKinnon, Irene Chang, Matthew Field, Remus Herteg, Jan Li, Alex Miller, Huddah Nawaz, Riya Shah</t>
  </si>
  <si>
    <t>2021 CTDataMaker using adjusted 2016 Classifications</t>
  </si>
  <si>
    <t>"--&gt;" Growth Estimated by Moving Forward 2016 to 2021</t>
  </si>
  <si>
    <t>Adjusted 2016
Population</t>
  </si>
  <si>
    <t>Population Growth
2016A-2021</t>
  </si>
  <si>
    <t>% Population Growth
2016A-2021</t>
  </si>
  <si>
    <t>% of Total Population Growth 2016A-2021</t>
  </si>
  <si>
    <t>Adjusted 2016
Total Dwelling Units</t>
  </si>
  <si>
    <t>Total Dwelling Unit Growth 2016A-2021</t>
  </si>
  <si>
    <t>% Total Dwelling Unit Growth 2016A-2021</t>
  </si>
  <si>
    <t>% of Total Dwelling Unit Growth 2016A-2021</t>
  </si>
  <si>
    <t>Adjusted 2016
Occupied  Dwelling Units</t>
  </si>
  <si>
    <t>Occupied Dwelling Unit Growth 2016A-2021</t>
  </si>
  <si>
    <t>% Occupied Dwelling Unit Growth 2016A-2021</t>
  </si>
  <si>
    <t>% of Total Occupied Dwelling Unit Growth 2016A-2021</t>
  </si>
  <si>
    <t>2016
Occupied Dwelling Units Adjusted</t>
  </si>
  <si>
    <t>2016
Total Dwelling Units Adjusted</t>
  </si>
  <si>
    <t>2016
Population Adjusted</t>
  </si>
  <si>
    <t>01.03 + 08.01</t>
  </si>
  <si>
    <t>0.32679889 + 0.05936691</t>
  </si>
  <si>
    <t>0.33865656 + 0.06146737</t>
  </si>
  <si>
    <t>01.04 + 08.01</t>
  </si>
  <si>
    <t>0.28743381 + 0.09596245</t>
  </si>
  <si>
    <t>0.27754825 + 0.08694484</t>
  </si>
  <si>
    <t>11.00 + 13.00</t>
  </si>
  <si>
    <t>1 + 0.05037878</t>
  </si>
  <si>
    <t>1 + 0.05344086</t>
  </si>
  <si>
    <t>15.00 + 16.03</t>
  </si>
  <si>
    <t>1 + 0.05575213</t>
  </si>
  <si>
    <t>1 + 0.06801745</t>
  </si>
  <si>
    <t>16.01 + 12.00</t>
  </si>
  <si>
    <t>1 + 0.04875972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</si>
</sst>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0_ ;\-#,##0\ "/>
    <numFmt numFmtId="168" formatCode="0.00000000"/>
    <numFmt numFmtId="169" formatCode="#,##0.00000000"/>
  </numFmts>
  <fonts count="33">
    <font>
      <sz val="11"/>
      <color theme="1"/>
      <name val="Calibri"/>
      <family val="2"/>
      <scheme val="minor"/>
    </font>
    <font>
      <sz val="11"/>
      <color theme="1"/>
      <name val="Calibri"/>
      <family val="2"/>
      <scheme val="minor"/>
    </font>
    <font>
      <sz val="10"/>
      <color theme="1"/>
      <name val="Calibri"/>
      <family val="2"/>
      <scheme val="minor"/>
    </font>
    <font>
      <sz val="11"/>
      <color rgb="FF006100"/>
      <name val="Calibri"/>
      <family val="2"/>
      <scheme val="minor"/>
    </font>
    <font>
      <sz val="10"/>
      <name val="Calibri"/>
      <family val="2"/>
      <scheme val="minor"/>
    </font>
    <font>
      <b/>
      <sz val="10"/>
      <color theme="1"/>
      <name val="Calibri"/>
      <family val="2"/>
      <scheme val="minor"/>
    </font>
    <font>
      <b/>
      <sz val="10"/>
      <color rgb="FF000000"/>
      <name val="Calibri"/>
      <family val="2"/>
      <scheme val="minor"/>
    </font>
    <font>
      <b/>
      <sz val="10"/>
      <name val="Calibri"/>
      <family val="2"/>
      <scheme val="minor"/>
    </font>
    <font>
      <b/>
      <sz val="12"/>
      <color theme="1"/>
      <name val="Calibri"/>
      <family val="2"/>
      <scheme val="minor"/>
    </font>
    <font>
      <sz val="8"/>
      <color theme="1"/>
      <name val="Calibri"/>
      <family val="2"/>
      <scheme val="minor"/>
    </font>
    <font>
      <sz val="10"/>
      <color theme="1"/>
      <name val="Calibri"/>
      <family val="2"/>
    </font>
    <font>
      <sz val="11"/>
      <color theme="1"/>
      <name val="Calibri"/>
      <family val="2"/>
    </font>
    <font>
      <b/>
      <sz val="12"/>
      <color theme="1"/>
      <name val="Calibri"/>
      <family val="2"/>
    </font>
    <font>
      <b/>
      <sz val="11"/>
      <color theme="1"/>
      <name val="Calibri"/>
      <family val="2"/>
    </font>
    <font>
      <vertAlign val="superscript"/>
      <sz val="11"/>
      <color theme="1"/>
      <name val="Calibri"/>
      <family val="2"/>
    </font>
    <font>
      <sz val="11"/>
      <name val="Calibri"/>
      <family val="2"/>
    </font>
    <font>
      <b/>
      <sz val="10"/>
      <color theme="1"/>
      <name val="Calibri"/>
      <family val="2"/>
    </font>
    <font>
      <u/>
      <sz val="11"/>
      <color theme="10"/>
      <name val="Calibri"/>
      <family val="2"/>
      <scheme val="minor"/>
    </font>
    <font>
      <b/>
      <sz val="10"/>
      <color theme="0"/>
      <name val="Calibri"/>
      <family val="2"/>
      <scheme val="minor"/>
    </font>
    <font>
      <b/>
      <sz val="11"/>
      <color theme="1"/>
      <name val="Calibri"/>
      <family val="2"/>
      <scheme val="minor"/>
    </font>
    <font>
      <vertAlign val="superscript"/>
      <sz val="11"/>
      <color theme="1"/>
      <name val="Calibri"/>
      <family val="2"/>
      <scheme val="minor"/>
    </font>
    <font>
      <sz val="11"/>
      <color rgb="FF000000"/>
      <name val="Calibri"/>
      <family val="2"/>
      <scheme val="minor"/>
    </font>
    <font>
      <sz val="10"/>
      <color rgb="FF000000"/>
      <name val="Calibri"/>
      <family val="2"/>
      <scheme val="minor"/>
    </font>
    <font>
      <sz val="10"/>
      <color rgb="FF000000"/>
      <name val="Calibri"/>
      <family val="2"/>
    </font>
    <font>
      <sz val="11"/>
      <color rgb="FFFF0000"/>
      <name val="Calibri"/>
      <family val="2"/>
      <scheme val="minor"/>
    </font>
    <font>
      <sz val="10"/>
      <color theme="1"/>
      <name val="Calibri (Body)"/>
    </font>
    <font>
      <sz val="11"/>
      <color theme="7" tint="-0.249977111117893"/>
      <name val="Calibri"/>
      <family val="2"/>
      <scheme val="minor"/>
    </font>
    <font>
      <sz val="8"/>
      <name val="Calibri"/>
      <family val="2"/>
      <scheme val="minor"/>
    </font>
    <font>
      <u/>
      <sz val="11"/>
      <color rgb="FF0563C1"/>
      <name val="Calibri"/>
      <family val="2"/>
    </font>
    <font>
      <u/>
      <sz val="10"/>
      <color rgb="FF0000FF"/>
      <name val="Calibri"/>
      <family val="2"/>
    </font>
    <font>
      <b/>
      <sz val="10"/>
      <color rgb="FFFFFFFF"/>
      <name val="Calibri"/>
      <family val="2"/>
    </font>
    <font>
      <sz val="10"/>
      <color rgb="FF000000"/>
      <name val="&quot;Times New Roman&quot;"/>
    </font>
    <font>
      <i/>
      <sz val="10"/>
      <color rgb="FF000000"/>
      <name val="Calibri"/>
      <family val="2"/>
    </font>
  </fonts>
  <fills count="21">
    <fill>
      <patternFill patternType="none"/>
    </fill>
    <fill>
      <patternFill patternType="gray125"/>
    </fill>
    <fill>
      <patternFill patternType="solid">
        <fgColor rgb="FFC6EFCE"/>
      </patternFill>
    </fill>
    <fill>
      <patternFill patternType="solid">
        <fgColor rgb="FFFFFFBE"/>
        <bgColor indexed="64"/>
      </patternFill>
    </fill>
    <fill>
      <patternFill patternType="solid">
        <fgColor rgb="FFE6E600"/>
        <bgColor indexed="64"/>
      </patternFill>
    </fill>
    <fill>
      <patternFill patternType="solid">
        <fgColor rgb="FFA8A800"/>
        <bgColor indexed="64"/>
      </patternFill>
    </fill>
    <fill>
      <patternFill patternType="solid">
        <fgColor rgb="FFC8F0C8"/>
        <bgColor indexed="64"/>
      </patternFill>
    </fill>
    <fill>
      <patternFill patternType="solid">
        <fgColor rgb="FFBAD8FF"/>
        <bgColor indexed="64"/>
      </patternFill>
    </fill>
    <fill>
      <patternFill patternType="solid">
        <fgColor rgb="FFBAD8FF"/>
        <bgColor rgb="FF000000"/>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rgb="FFBFBFBF"/>
        <bgColor rgb="FFBFBFBF"/>
      </patternFill>
    </fill>
    <fill>
      <patternFill patternType="solid">
        <fgColor theme="8" tint="0.39997558519241921"/>
        <bgColor indexed="64"/>
      </patternFill>
    </fill>
    <fill>
      <patternFill patternType="solid">
        <fgColor theme="8" tint="0.39997558519241921"/>
        <bgColor rgb="FF92D050"/>
      </patternFill>
    </fill>
    <fill>
      <patternFill patternType="solid">
        <fgColor theme="0" tint="-0.249977111117893"/>
        <bgColor indexed="64"/>
      </patternFill>
    </fill>
    <fill>
      <patternFill patternType="solid">
        <fgColor rgb="FFC8F1C8"/>
        <bgColor indexed="64"/>
      </patternFill>
    </fill>
    <fill>
      <patternFill patternType="solid">
        <fgColor theme="5" tint="0.59999389629810485"/>
        <bgColor indexed="64"/>
      </patternFill>
    </fill>
    <fill>
      <patternFill patternType="solid">
        <fgColor rgb="FFA6A605"/>
        <bgColor indexed="64"/>
      </patternFill>
    </fill>
    <fill>
      <patternFill patternType="solid">
        <fgColor rgb="FFF3F3B6"/>
        <bgColor indexed="64"/>
      </patternFill>
    </fill>
    <fill>
      <patternFill patternType="solid">
        <fgColor rgb="FF000000"/>
        <bgColor rgb="FF000000"/>
      </patternFill>
    </fill>
  </fills>
  <borders count="78">
    <border>
      <left/>
      <right/>
      <top/>
      <bottom/>
      <diagonal/>
    </border>
    <border>
      <left style="thick">
        <color auto="1"/>
      </left>
      <right style="thick">
        <color auto="1"/>
      </right>
      <top/>
      <bottom/>
      <diagonal/>
    </border>
    <border>
      <left/>
      <right style="thin">
        <color indexed="64"/>
      </right>
      <top/>
      <bottom/>
      <diagonal/>
    </border>
    <border>
      <left style="thin">
        <color indexed="64"/>
      </left>
      <right/>
      <top/>
      <bottom/>
      <diagonal/>
    </border>
    <border>
      <left style="thick">
        <color auto="1"/>
      </left>
      <right/>
      <top/>
      <bottom/>
      <diagonal/>
    </border>
    <border>
      <left/>
      <right style="thick">
        <color auto="1"/>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auto="1"/>
      </top>
      <bottom style="medium">
        <color indexed="64"/>
      </bottom>
      <diagonal/>
    </border>
    <border>
      <left style="medium">
        <color auto="1"/>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auto="1"/>
      </top>
      <bottom/>
      <diagonal/>
    </border>
    <border>
      <left style="medium">
        <color indexed="64"/>
      </left>
      <right style="thin">
        <color indexed="64"/>
      </right>
      <top style="thin">
        <color indexed="64"/>
      </top>
      <bottom/>
      <diagonal/>
    </border>
    <border>
      <left style="medium">
        <color auto="1"/>
      </left>
      <right/>
      <top style="thin">
        <color auto="1"/>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auto="1"/>
      </left>
      <right style="thin">
        <color indexed="64"/>
      </right>
      <top/>
      <bottom style="medium">
        <color indexed="64"/>
      </bottom>
      <diagonal/>
    </border>
    <border>
      <left style="medium">
        <color auto="1"/>
      </left>
      <right/>
      <top/>
      <bottom style="medium">
        <color auto="1"/>
      </bottom>
      <diagonal/>
    </border>
    <border>
      <left/>
      <right style="medium">
        <color indexed="64"/>
      </right>
      <top/>
      <bottom/>
      <diagonal/>
    </border>
    <border>
      <left style="thin">
        <color auto="1"/>
      </left>
      <right style="thin">
        <color indexed="64"/>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6">
    <xf numFmtId="0" fontId="0" fillId="0" borderId="0"/>
    <xf numFmtId="9" fontId="1" fillId="0" borderId="0" applyFont="0" applyFill="0" applyBorder="0" applyAlignment="0" applyProtection="0"/>
    <xf numFmtId="0" fontId="3" fillId="2" borderId="0" applyNumberFormat="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22" fillId="0" borderId="0"/>
  </cellStyleXfs>
  <cellXfs count="315">
    <xf numFmtId="0" fontId="0" fillId="0" borderId="0" xfId="0"/>
    <xf numFmtId="0" fontId="2" fillId="0" borderId="1" xfId="0" applyFont="1" applyBorder="1" applyAlignment="1">
      <alignment horizontal="left"/>
    </xf>
    <xf numFmtId="0" fontId="2" fillId="0" borderId="1" xfId="0" applyFont="1" applyBorder="1" applyAlignment="1">
      <alignment horizontal="center"/>
    </xf>
    <xf numFmtId="0" fontId="2" fillId="0" borderId="0" xfId="0" applyFont="1" applyAlignment="1">
      <alignment horizontal="center"/>
    </xf>
    <xf numFmtId="0" fontId="2" fillId="0" borderId="0" xfId="0" applyFont="1"/>
    <xf numFmtId="0" fontId="2" fillId="0" borderId="1" xfId="0" applyFont="1" applyBorder="1"/>
    <xf numFmtId="0" fontId="2" fillId="3" borderId="1" xfId="0" applyFont="1" applyFill="1" applyBorder="1" applyAlignment="1">
      <alignment horizontal="center"/>
    </xf>
    <xf numFmtId="0" fontId="2" fillId="4" borderId="1" xfId="0" applyFont="1" applyFill="1" applyBorder="1" applyAlignment="1">
      <alignment horizontal="center"/>
    </xf>
    <xf numFmtId="0" fontId="2" fillId="5" borderId="1" xfId="0" applyFont="1" applyFill="1" applyBorder="1" applyAlignment="1">
      <alignment horizontal="center"/>
    </xf>
    <xf numFmtId="164" fontId="2" fillId="6" borderId="1" xfId="2" applyNumberFormat="1" applyFont="1" applyFill="1" applyBorder="1" applyAlignment="1">
      <alignment horizontal="left"/>
    </xf>
    <xf numFmtId="9" fontId="2" fillId="6" borderId="1" xfId="2" applyNumberFormat="1" applyFont="1" applyFill="1" applyBorder="1" applyAlignment="1">
      <alignment horizontal="center"/>
    </xf>
    <xf numFmtId="3" fontId="2" fillId="6" borderId="0" xfId="2" applyNumberFormat="1" applyFont="1" applyFill="1" applyAlignment="1">
      <alignment horizontal="center"/>
    </xf>
    <xf numFmtId="2" fontId="2" fillId="6" borderId="2" xfId="2" applyNumberFormat="1" applyFont="1" applyFill="1" applyBorder="1" applyAlignment="1">
      <alignment horizontal="center"/>
    </xf>
    <xf numFmtId="10" fontId="2" fillId="6" borderId="0" xfId="2" applyNumberFormat="1" applyFont="1" applyFill="1" applyBorder="1" applyAlignment="1">
      <alignment horizontal="center"/>
    </xf>
    <xf numFmtId="3" fontId="2" fillId="6" borderId="0" xfId="2" applyNumberFormat="1" applyFont="1" applyFill="1" applyBorder="1" applyAlignment="1">
      <alignment horizontal="center"/>
    </xf>
    <xf numFmtId="164" fontId="2" fillId="6" borderId="0" xfId="2" applyNumberFormat="1" applyFont="1" applyFill="1" applyBorder="1" applyAlignment="1">
      <alignment horizontal="center"/>
    </xf>
    <xf numFmtId="3" fontId="2" fillId="6" borderId="3" xfId="2" applyNumberFormat="1" applyFont="1" applyFill="1" applyBorder="1" applyAlignment="1">
      <alignment horizontal="center"/>
    </xf>
    <xf numFmtId="3" fontId="2" fillId="6" borderId="4" xfId="0" applyNumberFormat="1" applyFont="1" applyFill="1" applyBorder="1" applyAlignment="1">
      <alignment horizontal="center"/>
    </xf>
    <xf numFmtId="165" fontId="2" fillId="6" borderId="5" xfId="2" applyNumberFormat="1" applyFont="1" applyFill="1" applyBorder="1" applyAlignment="1">
      <alignment horizontal="center"/>
    </xf>
    <xf numFmtId="164" fontId="2" fillId="6" borderId="2" xfId="2" applyNumberFormat="1" applyFont="1" applyFill="1" applyBorder="1" applyAlignment="1">
      <alignment horizontal="center"/>
    </xf>
    <xf numFmtId="3" fontId="2" fillId="6" borderId="0" xfId="2" applyNumberFormat="1" applyFont="1" applyFill="1" applyBorder="1" applyAlignment="1">
      <alignment horizontal="center" wrapText="1"/>
    </xf>
    <xf numFmtId="3" fontId="2" fillId="6" borderId="4" xfId="2" applyNumberFormat="1" applyFont="1" applyFill="1" applyBorder="1" applyAlignment="1">
      <alignment horizontal="center"/>
    </xf>
    <xf numFmtId="166" fontId="2" fillId="6" borderId="0" xfId="2" applyNumberFormat="1" applyFont="1" applyFill="1" applyAlignment="1">
      <alignment horizontal="center"/>
    </xf>
    <xf numFmtId="3" fontId="2" fillId="6" borderId="5" xfId="2" applyNumberFormat="1" applyFont="1" applyFill="1" applyBorder="1" applyAlignment="1">
      <alignment horizontal="center"/>
    </xf>
    <xf numFmtId="0" fontId="2" fillId="6" borderId="4" xfId="2" applyFont="1" applyFill="1" applyBorder="1" applyAlignment="1">
      <alignment horizontal="center"/>
    </xf>
    <xf numFmtId="2" fontId="2" fillId="6" borderId="0" xfId="2" applyNumberFormat="1" applyFont="1" applyFill="1" applyBorder="1" applyAlignment="1">
      <alignment horizontal="center"/>
    </xf>
    <xf numFmtId="2" fontId="2" fillId="6" borderId="4" xfId="2" applyNumberFormat="1" applyFont="1" applyFill="1" applyBorder="1" applyAlignment="1">
      <alignment horizontal="center"/>
    </xf>
    <xf numFmtId="2" fontId="2" fillId="6" borderId="0" xfId="2" applyNumberFormat="1" applyFont="1" applyFill="1" applyAlignment="1">
      <alignment horizontal="left"/>
    </xf>
    <xf numFmtId="0" fontId="5" fillId="6" borderId="1" xfId="2" applyFont="1" applyFill="1" applyBorder="1"/>
    <xf numFmtId="0" fontId="5" fillId="0" borderId="6" xfId="0" applyFont="1" applyBorder="1" applyAlignment="1">
      <alignment vertical="center" wrapText="1"/>
    </xf>
    <xf numFmtId="0" fontId="5" fillId="0" borderId="6" xfId="0" applyFont="1" applyBorder="1" applyAlignment="1">
      <alignment horizontal="center" vertical="center" wrapText="1"/>
    </xf>
    <xf numFmtId="0" fontId="5" fillId="7" borderId="6" xfId="0" applyFont="1" applyFill="1" applyBorder="1" applyAlignment="1">
      <alignment horizontal="center" vertical="center" wrapText="1"/>
    </xf>
    <xf numFmtId="3" fontId="5" fillId="7" borderId="8" xfId="0"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3" fontId="5" fillId="7" borderId="9" xfId="0" applyNumberFormat="1" applyFont="1" applyFill="1" applyBorder="1" applyAlignment="1">
      <alignment horizontal="center" vertical="center" wrapText="1"/>
    </xf>
    <xf numFmtId="0" fontId="5" fillId="7" borderId="10" xfId="0" applyFont="1" applyFill="1" applyBorder="1" applyAlignment="1">
      <alignment horizontal="center" vertical="center" wrapText="1"/>
    </xf>
    <xf numFmtId="3" fontId="5" fillId="7" borderId="11" xfId="0" applyNumberFormat="1" applyFont="1" applyFill="1" applyBorder="1" applyAlignment="1">
      <alignment horizontal="center" vertical="center" wrapText="1"/>
    </xf>
    <xf numFmtId="3" fontId="5" fillId="0" borderId="8" xfId="0" applyNumberFormat="1" applyFont="1" applyBorder="1" applyAlignment="1">
      <alignment horizontal="center" vertical="center" wrapText="1"/>
    </xf>
    <xf numFmtId="0" fontId="5" fillId="0" borderId="9" xfId="0" applyFont="1" applyBorder="1" applyAlignment="1">
      <alignment horizontal="center" vertical="center" wrapText="1"/>
    </xf>
    <xf numFmtId="3" fontId="5" fillId="0" borderId="9" xfId="0" applyNumberFormat="1" applyFont="1" applyBorder="1" applyAlignment="1">
      <alignment horizontal="center" vertical="center" wrapText="1"/>
    </xf>
    <xf numFmtId="0" fontId="5" fillId="0" borderId="10" xfId="0" applyFont="1" applyBorder="1" applyAlignment="1">
      <alignment horizontal="center" vertical="center" wrapText="1"/>
    </xf>
    <xf numFmtId="3" fontId="5" fillId="0" borderId="11"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1" fontId="5" fillId="0" borderId="9" xfId="0" applyNumberFormat="1" applyFont="1" applyBorder="1" applyAlignment="1">
      <alignment horizontal="center" vertical="center" wrapText="1"/>
    </xf>
    <xf numFmtId="1" fontId="5" fillId="0" borderId="7" xfId="0" applyNumberFormat="1" applyFont="1" applyBorder="1" applyAlignment="1">
      <alignment horizontal="center" vertical="center" wrapText="1"/>
    </xf>
    <xf numFmtId="1" fontId="5" fillId="7" borderId="7" xfId="0" applyNumberFormat="1" applyFont="1" applyFill="1" applyBorder="1" applyAlignment="1">
      <alignment horizontal="center" vertical="center" wrapText="1"/>
    </xf>
    <xf numFmtId="1" fontId="6" fillId="8" borderId="9" xfId="0" applyNumberFormat="1" applyFont="1" applyFill="1" applyBorder="1" applyAlignment="1">
      <alignment horizontal="center" vertical="center" wrapText="1"/>
    </xf>
    <xf numFmtId="1" fontId="5" fillId="7" borderId="9" xfId="0" applyNumberFormat="1" applyFont="1" applyFill="1" applyBorder="1" applyAlignment="1">
      <alignment horizontal="center" vertical="center" wrapText="1"/>
    </xf>
    <xf numFmtId="3" fontId="7" fillId="0" borderId="12" xfId="0" applyNumberFormat="1" applyFont="1" applyBorder="1" applyAlignment="1">
      <alignment horizontal="center" vertical="center" wrapText="1"/>
    </xf>
    <xf numFmtId="3" fontId="7" fillId="7" borderId="12" xfId="0" applyNumberFormat="1" applyFont="1" applyFill="1" applyBorder="1" applyAlignment="1">
      <alignment horizontal="center" vertical="center" wrapText="1"/>
    </xf>
    <xf numFmtId="4" fontId="5" fillId="0" borderId="7" xfId="0" applyNumberFormat="1" applyFont="1" applyBorder="1" applyAlignment="1">
      <alignment horizontal="center" vertical="center" wrapText="1"/>
    </xf>
    <xf numFmtId="4" fontId="5" fillId="7" borderId="7" xfId="0" applyNumberFormat="1" applyFont="1" applyFill="1" applyBorder="1" applyAlignment="1">
      <alignment horizontal="center" vertical="center" wrapText="1"/>
    </xf>
    <xf numFmtId="2" fontId="5" fillId="0" borderId="6" xfId="0" applyNumberFormat="1" applyFont="1" applyBorder="1" applyAlignment="1">
      <alignment horizontal="center" vertical="center" wrapText="1"/>
    </xf>
    <xf numFmtId="2" fontId="5" fillId="7" borderId="6" xfId="0" applyNumberFormat="1" applyFont="1" applyFill="1" applyBorder="1" applyAlignment="1">
      <alignment horizontal="center" vertical="center" wrapText="1"/>
    </xf>
    <xf numFmtId="164" fontId="5" fillId="0" borderId="13" xfId="0" applyNumberFormat="1" applyFont="1" applyBorder="1" applyAlignment="1">
      <alignment horizontal="center"/>
    </xf>
    <xf numFmtId="164" fontId="5" fillId="0" borderId="14" xfId="1" applyNumberFormat="1" applyFont="1" applyBorder="1" applyAlignment="1">
      <alignment horizontal="center"/>
    </xf>
    <xf numFmtId="167" fontId="5" fillId="0" borderId="15" xfId="0" applyNumberFormat="1" applyFont="1" applyBorder="1" applyAlignment="1">
      <alignment horizontal="center"/>
    </xf>
    <xf numFmtId="0" fontId="5" fillId="0" borderId="14" xfId="0" applyFont="1" applyBorder="1" applyAlignment="1">
      <alignment horizontal="center"/>
    </xf>
    <xf numFmtId="167" fontId="5" fillId="0" borderId="15" xfId="3" applyNumberFormat="1" applyFont="1" applyBorder="1" applyAlignment="1">
      <alignment horizontal="center"/>
    </xf>
    <xf numFmtId="0" fontId="5" fillId="0" borderId="16" xfId="0" applyFont="1" applyBorder="1"/>
    <xf numFmtId="164" fontId="2" fillId="9" borderId="17" xfId="1" applyNumberFormat="1" applyFont="1" applyFill="1" applyBorder="1" applyAlignment="1">
      <alignment horizontal="center"/>
    </xf>
    <xf numFmtId="164" fontId="2" fillId="9" borderId="18" xfId="1" applyNumberFormat="1" applyFont="1" applyFill="1" applyBorder="1" applyAlignment="1">
      <alignment horizontal="center"/>
    </xf>
    <xf numFmtId="167" fontId="2" fillId="9" borderId="19" xfId="0" applyNumberFormat="1" applyFont="1" applyFill="1" applyBorder="1" applyAlignment="1">
      <alignment horizontal="center"/>
    </xf>
    <xf numFmtId="167" fontId="2" fillId="9" borderId="19" xfId="3" applyNumberFormat="1" applyFont="1" applyFill="1" applyBorder="1" applyAlignment="1">
      <alignment horizontal="center"/>
    </xf>
    <xf numFmtId="0" fontId="2" fillId="9" borderId="20" xfId="0" applyFont="1" applyFill="1" applyBorder="1"/>
    <xf numFmtId="164" fontId="2" fillId="0" borderId="21" xfId="1" applyNumberFormat="1" applyFont="1" applyBorder="1" applyAlignment="1">
      <alignment horizontal="center"/>
    </xf>
    <xf numFmtId="164" fontId="2" fillId="0" borderId="22" xfId="1" applyNumberFormat="1" applyFont="1" applyBorder="1" applyAlignment="1">
      <alignment horizontal="center"/>
    </xf>
    <xf numFmtId="167" fontId="2" fillId="0" borderId="23" xfId="0" applyNumberFormat="1" applyFont="1" applyBorder="1" applyAlignment="1">
      <alignment horizontal="center"/>
    </xf>
    <xf numFmtId="167" fontId="2" fillId="0" borderId="23" xfId="3" applyNumberFormat="1" applyFont="1" applyBorder="1" applyAlignment="1">
      <alignment horizontal="center"/>
    </xf>
    <xf numFmtId="0" fontId="2" fillId="0" borderId="24" xfId="0" applyFont="1" applyBorder="1"/>
    <xf numFmtId="164" fontId="2" fillId="3" borderId="25" xfId="1" applyNumberFormat="1" applyFont="1" applyFill="1" applyBorder="1" applyAlignment="1">
      <alignment horizontal="center"/>
    </xf>
    <xf numFmtId="164" fontId="2" fillId="3" borderId="26" xfId="1" applyNumberFormat="1" applyFont="1" applyFill="1" applyBorder="1" applyAlignment="1">
      <alignment horizontal="center"/>
    </xf>
    <xf numFmtId="167" fontId="2" fillId="3" borderId="27" xfId="0" applyNumberFormat="1" applyFont="1" applyFill="1" applyBorder="1" applyAlignment="1">
      <alignment horizontal="center"/>
    </xf>
    <xf numFmtId="167" fontId="2" fillId="3" borderId="27" xfId="3" applyNumberFormat="1" applyFont="1" applyFill="1" applyBorder="1" applyAlignment="1">
      <alignment horizontal="center"/>
    </xf>
    <xf numFmtId="0" fontId="2" fillId="3" borderId="28" xfId="0" applyFont="1" applyFill="1" applyBorder="1"/>
    <xf numFmtId="164" fontId="2" fillId="4" borderId="25" xfId="1" applyNumberFormat="1" applyFont="1" applyFill="1" applyBorder="1" applyAlignment="1">
      <alignment horizontal="center"/>
    </xf>
    <xf numFmtId="164" fontId="2" fillId="4" borderId="26" xfId="1" applyNumberFormat="1" applyFont="1" applyFill="1" applyBorder="1" applyAlignment="1">
      <alignment horizontal="center"/>
    </xf>
    <xf numFmtId="167" fontId="2" fillId="4" borderId="27" xfId="0" applyNumberFormat="1" applyFont="1" applyFill="1" applyBorder="1" applyAlignment="1">
      <alignment horizontal="center"/>
    </xf>
    <xf numFmtId="167" fontId="2" fillId="4" borderId="27" xfId="3" applyNumberFormat="1" applyFont="1" applyFill="1" applyBorder="1" applyAlignment="1">
      <alignment horizontal="center"/>
    </xf>
    <xf numFmtId="0" fontId="2" fillId="4" borderId="28" xfId="0" applyFont="1" applyFill="1" applyBorder="1"/>
    <xf numFmtId="164" fontId="2" fillId="5" borderId="29" xfId="1" applyNumberFormat="1" applyFont="1" applyFill="1" applyBorder="1" applyAlignment="1">
      <alignment horizontal="center"/>
    </xf>
    <xf numFmtId="164" fontId="2" fillId="5" borderId="30" xfId="1" applyNumberFormat="1" applyFont="1" applyFill="1" applyBorder="1" applyAlignment="1">
      <alignment horizontal="center"/>
    </xf>
    <xf numFmtId="167" fontId="2" fillId="5" borderId="31" xfId="0" applyNumberFormat="1" applyFont="1" applyFill="1" applyBorder="1" applyAlignment="1">
      <alignment horizontal="center"/>
    </xf>
    <xf numFmtId="167" fontId="2" fillId="5" borderId="31" xfId="3" applyNumberFormat="1" applyFont="1" applyFill="1" applyBorder="1" applyAlignment="1">
      <alignment horizontal="center"/>
    </xf>
    <xf numFmtId="0" fontId="2" fillId="5" borderId="32" xfId="0" applyFont="1" applyFill="1" applyBorder="1"/>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16" xfId="0" applyFont="1" applyBorder="1" applyAlignment="1">
      <alignment vertical="center" wrapText="1"/>
    </xf>
    <xf numFmtId="164" fontId="5" fillId="10" borderId="33" xfId="0" applyNumberFormat="1" applyFont="1" applyFill="1" applyBorder="1" applyAlignment="1">
      <alignment horizontal="center"/>
    </xf>
    <xf numFmtId="164" fontId="5" fillId="10" borderId="34" xfId="1" applyNumberFormat="1" applyFont="1" applyFill="1" applyBorder="1" applyAlignment="1">
      <alignment horizontal="center"/>
    </xf>
    <xf numFmtId="167" fontId="5" fillId="10" borderId="34" xfId="0" applyNumberFormat="1" applyFont="1" applyFill="1" applyBorder="1" applyAlignment="1">
      <alignment horizontal="center"/>
    </xf>
    <xf numFmtId="0" fontId="5" fillId="10" borderId="34" xfId="0" applyFont="1" applyFill="1" applyBorder="1" applyAlignment="1">
      <alignment horizontal="center"/>
    </xf>
    <xf numFmtId="167" fontId="5" fillId="10" borderId="34" xfId="3" applyNumberFormat="1" applyFont="1" applyFill="1" applyBorder="1" applyAlignment="1">
      <alignment horizontal="center"/>
    </xf>
    <xf numFmtId="0" fontId="5" fillId="10" borderId="16" xfId="0" applyFont="1" applyFill="1" applyBorder="1"/>
    <xf numFmtId="10" fontId="12" fillId="0" borderId="41" xfId="0" applyNumberFormat="1" applyFont="1" applyBorder="1" applyAlignment="1">
      <alignment horizontal="center"/>
    </xf>
    <xf numFmtId="10" fontId="12" fillId="0" borderId="42" xfId="0" applyNumberFormat="1" applyFont="1" applyBorder="1" applyAlignment="1">
      <alignment horizontal="center"/>
    </xf>
    <xf numFmtId="0" fontId="11" fillId="12" borderId="43" xfId="0" applyFont="1" applyFill="1" applyBorder="1" applyAlignment="1">
      <alignment horizontal="center"/>
    </xf>
    <xf numFmtId="0" fontId="11" fillId="12" borderId="44" xfId="0" applyFont="1" applyFill="1" applyBorder="1" applyAlignment="1">
      <alignment horizontal="center"/>
    </xf>
    <xf numFmtId="0" fontId="11" fillId="12" borderId="45" xfId="0" applyFont="1" applyFill="1" applyBorder="1" applyAlignment="1">
      <alignment horizontal="center"/>
    </xf>
    <xf numFmtId="0" fontId="13" fillId="0" borderId="46" xfId="0" applyFont="1" applyBorder="1"/>
    <xf numFmtId="0" fontId="11" fillId="12" borderId="47" xfId="0" applyFont="1" applyFill="1" applyBorder="1" applyAlignment="1">
      <alignment horizontal="center"/>
    </xf>
    <xf numFmtId="0" fontId="11" fillId="12" borderId="0" xfId="0" applyFont="1" applyFill="1" applyAlignment="1">
      <alignment horizontal="center"/>
    </xf>
    <xf numFmtId="10" fontId="12" fillId="0" borderId="48" xfId="0" applyNumberFormat="1" applyFont="1" applyBorder="1" applyAlignment="1">
      <alignment horizontal="center"/>
    </xf>
    <xf numFmtId="10" fontId="12" fillId="0" borderId="49" xfId="0" applyNumberFormat="1" applyFont="1" applyBorder="1" applyAlignment="1">
      <alignment horizontal="center"/>
    </xf>
    <xf numFmtId="0" fontId="11" fillId="12" borderId="50" xfId="0" applyFont="1" applyFill="1" applyBorder="1" applyAlignment="1">
      <alignment horizontal="center"/>
    </xf>
    <xf numFmtId="0" fontId="13" fillId="0" borderId="51" xfId="0" applyFont="1" applyBorder="1"/>
    <xf numFmtId="10" fontId="11" fillId="12" borderId="47" xfId="0" applyNumberFormat="1" applyFont="1" applyFill="1" applyBorder="1" applyAlignment="1">
      <alignment horizontal="center"/>
    </xf>
    <xf numFmtId="10" fontId="11" fillId="12" borderId="0" xfId="0" applyNumberFormat="1" applyFont="1" applyFill="1" applyAlignment="1">
      <alignment horizontal="center"/>
    </xf>
    <xf numFmtId="10" fontId="11" fillId="12" borderId="48" xfId="0" applyNumberFormat="1" applyFont="1" applyFill="1" applyBorder="1" applyAlignment="1">
      <alignment horizontal="center"/>
    </xf>
    <xf numFmtId="10" fontId="11" fillId="12" borderId="49" xfId="0" applyNumberFormat="1" applyFont="1" applyFill="1" applyBorder="1" applyAlignment="1">
      <alignment horizontal="center"/>
    </xf>
    <xf numFmtId="0" fontId="11" fillId="0" borderId="50" xfId="0" applyFont="1" applyBorder="1" applyAlignment="1">
      <alignment horizontal="center"/>
    </xf>
    <xf numFmtId="10" fontId="11" fillId="0" borderId="52" xfId="0" applyNumberFormat="1" applyFont="1" applyBorder="1" applyAlignment="1">
      <alignment horizontal="center"/>
    </xf>
    <xf numFmtId="10" fontId="11" fillId="13" borderId="53" xfId="0" applyNumberFormat="1" applyFont="1" applyFill="1" applyBorder="1" applyAlignment="1">
      <alignment horizontal="center"/>
    </xf>
    <xf numFmtId="10" fontId="11" fillId="0" borderId="54" xfId="0" applyNumberFormat="1" applyFont="1" applyBorder="1" applyAlignment="1">
      <alignment horizontal="center"/>
    </xf>
    <xf numFmtId="10" fontId="11" fillId="13" borderId="55" xfId="0" applyNumberFormat="1" applyFont="1" applyFill="1" applyBorder="1" applyAlignment="1">
      <alignment horizontal="center"/>
    </xf>
    <xf numFmtId="0" fontId="11" fillId="12" borderId="56" xfId="0" applyFont="1" applyFill="1" applyBorder="1" applyAlignment="1">
      <alignment horizontal="center"/>
    </xf>
    <xf numFmtId="0" fontId="13" fillId="0" borderId="57" xfId="0" applyFont="1" applyBorder="1"/>
    <xf numFmtId="0" fontId="13" fillId="0" borderId="41" xfId="0" applyFont="1" applyBorder="1" applyAlignment="1">
      <alignment horizontal="center" vertical="center" wrapText="1"/>
    </xf>
    <xf numFmtId="0" fontId="13" fillId="0" borderId="44" xfId="0" applyFont="1" applyBorder="1" applyAlignment="1">
      <alignment horizontal="center" vertical="center"/>
    </xf>
    <xf numFmtId="0" fontId="13" fillId="0" borderId="42" xfId="0" applyFont="1" applyBorder="1" applyAlignment="1">
      <alignment horizontal="center" vertical="center" wrapText="1"/>
    </xf>
    <xf numFmtId="0" fontId="13" fillId="0" borderId="45" xfId="0" applyFont="1" applyBorder="1" applyAlignment="1">
      <alignment horizontal="center" vertical="center"/>
    </xf>
    <xf numFmtId="0" fontId="11" fillId="12" borderId="46" xfId="0" applyFont="1" applyFill="1" applyBorder="1"/>
    <xf numFmtId="0" fontId="12" fillId="0" borderId="56" xfId="0" applyFont="1" applyBorder="1" applyAlignment="1">
      <alignment horizontal="center" vertical="center"/>
    </xf>
    <xf numFmtId="0" fontId="11" fillId="12" borderId="57" xfId="0" applyFont="1" applyFill="1" applyBorder="1"/>
    <xf numFmtId="49" fontId="2" fillId="0" borderId="0" xfId="0" applyNumberFormat="1" applyFont="1" applyAlignment="1">
      <alignment vertical="center"/>
    </xf>
    <xf numFmtId="49" fontId="4" fillId="0" borderId="0" xfId="4" applyNumberFormat="1" applyFont="1"/>
    <xf numFmtId="0" fontId="18" fillId="10" borderId="0" xfId="0" applyFont="1" applyFill="1"/>
    <xf numFmtId="0" fontId="19" fillId="0" borderId="0" xfId="0" applyFont="1"/>
    <xf numFmtId="0" fontId="0" fillId="0" borderId="0" xfId="0" applyAlignment="1">
      <alignment horizontal="center"/>
    </xf>
    <xf numFmtId="10" fontId="8" fillId="0" borderId="58" xfId="1" applyNumberFormat="1" applyFont="1" applyFill="1" applyBorder="1" applyAlignment="1">
      <alignment horizontal="center"/>
    </xf>
    <xf numFmtId="10" fontId="8" fillId="0" borderId="59" xfId="1" applyNumberFormat="1" applyFont="1" applyFill="1" applyBorder="1" applyAlignment="1">
      <alignment horizontal="center"/>
    </xf>
    <xf numFmtId="0" fontId="0" fillId="15" borderId="60" xfId="0" applyFill="1" applyBorder="1" applyAlignment="1">
      <alignment horizontal="center"/>
    </xf>
    <xf numFmtId="0" fontId="0" fillId="15" borderId="61" xfId="0" applyFill="1" applyBorder="1" applyAlignment="1">
      <alignment horizontal="center"/>
    </xf>
    <xf numFmtId="0" fontId="0" fillId="15" borderId="62" xfId="0" applyFill="1" applyBorder="1" applyAlignment="1">
      <alignment horizontal="center"/>
    </xf>
    <xf numFmtId="0" fontId="19" fillId="0" borderId="63" xfId="0" applyFont="1" applyBorder="1"/>
    <xf numFmtId="10" fontId="0" fillId="0" borderId="0" xfId="1" applyNumberFormat="1" applyFont="1" applyFill="1" applyBorder="1" applyAlignment="1">
      <alignment horizontal="center"/>
    </xf>
    <xf numFmtId="0" fontId="0" fillId="15" borderId="64" xfId="0" applyFill="1" applyBorder="1" applyAlignment="1">
      <alignment horizontal="center"/>
    </xf>
    <xf numFmtId="0" fontId="0" fillId="15" borderId="0" xfId="0" applyFill="1" applyAlignment="1">
      <alignment horizontal="center"/>
    </xf>
    <xf numFmtId="10" fontId="8" fillId="0" borderId="2" xfId="1" applyNumberFormat="1" applyFont="1" applyFill="1" applyBorder="1" applyAlignment="1">
      <alignment horizontal="center"/>
    </xf>
    <xf numFmtId="10" fontId="8" fillId="0" borderId="3" xfId="1" applyNumberFormat="1" applyFont="1" applyFill="1" applyBorder="1" applyAlignment="1">
      <alignment horizontal="center"/>
    </xf>
    <xf numFmtId="0" fontId="0" fillId="15" borderId="65" xfId="0" applyFill="1" applyBorder="1" applyAlignment="1">
      <alignment horizontal="center"/>
    </xf>
    <xf numFmtId="0" fontId="19" fillId="0" borderId="66" xfId="0" applyFont="1" applyBorder="1"/>
    <xf numFmtId="10" fontId="0" fillId="0" borderId="0" xfId="0" applyNumberFormat="1" applyAlignment="1">
      <alignment horizontal="center"/>
    </xf>
    <xf numFmtId="10" fontId="0" fillId="15" borderId="64" xfId="1" applyNumberFormat="1" applyFont="1" applyFill="1" applyBorder="1" applyAlignment="1">
      <alignment horizontal="center"/>
    </xf>
    <xf numFmtId="10" fontId="0" fillId="15" borderId="0" xfId="0" applyNumberFormat="1" applyFill="1" applyAlignment="1">
      <alignment horizontal="center"/>
    </xf>
    <xf numFmtId="10" fontId="0" fillId="15" borderId="2" xfId="1" applyNumberFormat="1" applyFont="1" applyFill="1" applyBorder="1" applyAlignment="1">
      <alignment horizontal="center"/>
    </xf>
    <xf numFmtId="10" fontId="0" fillId="15" borderId="3" xfId="0" applyNumberFormat="1" applyFill="1" applyBorder="1" applyAlignment="1">
      <alignment horizontal="center"/>
    </xf>
    <xf numFmtId="0" fontId="0" fillId="0" borderId="65" xfId="0" applyBorder="1" applyAlignment="1">
      <alignment horizontal="center"/>
    </xf>
    <xf numFmtId="10" fontId="0" fillId="0" borderId="67" xfId="1" applyNumberFormat="1" applyFont="1" applyFill="1" applyBorder="1" applyAlignment="1">
      <alignment horizontal="center"/>
    </xf>
    <xf numFmtId="10" fontId="0" fillId="0" borderId="69" xfId="1" applyNumberFormat="1" applyFont="1" applyFill="1" applyBorder="1" applyAlignment="1">
      <alignment horizontal="center"/>
    </xf>
    <xf numFmtId="0" fontId="0" fillId="15" borderId="71" xfId="0" applyFill="1" applyBorder="1" applyAlignment="1">
      <alignment horizontal="center"/>
    </xf>
    <xf numFmtId="0" fontId="19" fillId="0" borderId="72" xfId="0" applyFont="1" applyBorder="1"/>
    <xf numFmtId="0" fontId="19" fillId="0" borderId="0" xfId="0" applyFont="1" applyAlignment="1">
      <alignment horizontal="center"/>
    </xf>
    <xf numFmtId="0" fontId="19" fillId="0" borderId="58" xfId="0" applyFont="1" applyBorder="1" applyAlignment="1">
      <alignment horizontal="center" vertical="center" wrapText="1"/>
    </xf>
    <xf numFmtId="0" fontId="19" fillId="0" borderId="61" xfId="0" applyFont="1" applyBorder="1" applyAlignment="1">
      <alignment horizontal="center" vertical="center"/>
    </xf>
    <xf numFmtId="0" fontId="19" fillId="0" borderId="59" xfId="0" applyFont="1" applyBorder="1" applyAlignment="1">
      <alignment horizontal="center" vertical="center" wrapText="1"/>
    </xf>
    <xf numFmtId="0" fontId="19" fillId="0" borderId="62" xfId="0" applyFont="1" applyBorder="1" applyAlignment="1">
      <alignment horizontal="center" vertical="center"/>
    </xf>
    <xf numFmtId="0" fontId="0" fillId="15" borderId="63" xfId="0" applyFill="1" applyBorder="1"/>
    <xf numFmtId="0" fontId="8" fillId="0" borderId="71" xfId="0" applyFont="1" applyBorder="1" applyAlignment="1">
      <alignment horizontal="center" vertical="center"/>
    </xf>
    <xf numFmtId="0" fontId="0" fillId="15" borderId="72" xfId="0" applyFill="1" applyBorder="1"/>
    <xf numFmtId="0" fontId="21" fillId="0" borderId="0" xfId="0" applyFont="1"/>
    <xf numFmtId="1" fontId="0" fillId="0" borderId="0" xfId="0" applyNumberFormat="1"/>
    <xf numFmtId="2" fontId="0" fillId="0" borderId="0" xfId="0" applyNumberFormat="1"/>
    <xf numFmtId="4" fontId="2" fillId="6" borderId="5" xfId="2" applyNumberFormat="1" applyFont="1" applyFill="1" applyBorder="1" applyAlignment="1">
      <alignment horizontal="center"/>
    </xf>
    <xf numFmtId="2" fontId="2" fillId="16" borderId="0" xfId="0" applyNumberFormat="1" applyFont="1" applyFill="1" applyAlignment="1">
      <alignment horizontal="center"/>
    </xf>
    <xf numFmtId="2" fontId="24" fillId="0" borderId="0" xfId="0" applyNumberFormat="1" applyFont="1"/>
    <xf numFmtId="2" fontId="2" fillId="0" borderId="0" xfId="0" applyNumberFormat="1" applyFont="1" applyAlignment="1">
      <alignment horizontal="left"/>
    </xf>
    <xf numFmtId="3" fontId="0" fillId="0" borderId="0" xfId="0" applyNumberFormat="1"/>
    <xf numFmtId="10" fontId="0" fillId="17" borderId="68" xfId="0" applyNumberFormat="1" applyFill="1" applyBorder="1" applyAlignment="1">
      <alignment horizontal="center"/>
    </xf>
    <xf numFmtId="10" fontId="0" fillId="17" borderId="70" xfId="0" applyNumberFormat="1" applyFill="1" applyBorder="1" applyAlignment="1">
      <alignment horizontal="center"/>
    </xf>
    <xf numFmtId="2" fontId="2" fillId="18" borderId="0" xfId="0" applyNumberFormat="1" applyFont="1" applyFill="1"/>
    <xf numFmtId="2" fontId="2" fillId="18" borderId="0" xfId="0" applyNumberFormat="1" applyFont="1" applyFill="1" applyAlignment="1">
      <alignment horizontal="center"/>
    </xf>
    <xf numFmtId="2" fontId="2" fillId="18" borderId="4" xfId="0" applyNumberFormat="1" applyFont="1" applyFill="1" applyBorder="1" applyAlignment="1">
      <alignment horizontal="center"/>
    </xf>
    <xf numFmtId="0" fontId="2" fillId="18" borderId="0" xfId="0" applyFont="1" applyFill="1" applyAlignment="1">
      <alignment horizontal="center"/>
    </xf>
    <xf numFmtId="3" fontId="2" fillId="18" borderId="0" xfId="0" applyNumberFormat="1" applyFont="1" applyFill="1" applyAlignment="1">
      <alignment horizontal="center"/>
    </xf>
    <xf numFmtId="3" fontId="2" fillId="18" borderId="0" xfId="2" applyNumberFormat="1" applyFont="1" applyFill="1" applyBorder="1" applyAlignment="1">
      <alignment horizontal="center"/>
    </xf>
    <xf numFmtId="3" fontId="4" fillId="18" borderId="0" xfId="2" applyNumberFormat="1" applyFont="1" applyFill="1" applyBorder="1" applyAlignment="1">
      <alignment horizontal="center"/>
    </xf>
    <xf numFmtId="3" fontId="2" fillId="18" borderId="4" xfId="0" applyNumberFormat="1" applyFont="1" applyFill="1" applyBorder="1" applyAlignment="1">
      <alignment horizontal="center"/>
    </xf>
    <xf numFmtId="165" fontId="4" fillId="18" borderId="5" xfId="2" applyNumberFormat="1" applyFont="1" applyFill="1" applyBorder="1" applyAlignment="1">
      <alignment horizontal="center"/>
    </xf>
    <xf numFmtId="3" fontId="2" fillId="18" borderId="3" xfId="0" applyNumberFormat="1" applyFont="1" applyFill="1" applyBorder="1" applyAlignment="1">
      <alignment horizontal="center"/>
    </xf>
    <xf numFmtId="164" fontId="4" fillId="18" borderId="0" xfId="2" applyNumberFormat="1" applyFont="1" applyFill="1" applyBorder="1" applyAlignment="1">
      <alignment horizontal="center"/>
    </xf>
    <xf numFmtId="2" fontId="4" fillId="18" borderId="2" xfId="1" applyNumberFormat="1" applyFont="1" applyFill="1" applyBorder="1" applyAlignment="1">
      <alignment horizontal="center"/>
    </xf>
    <xf numFmtId="2" fontId="4" fillId="18" borderId="2" xfId="2" applyNumberFormat="1" applyFont="1" applyFill="1" applyBorder="1" applyAlignment="1">
      <alignment horizontal="center"/>
    </xf>
    <xf numFmtId="2" fontId="2" fillId="19" borderId="0" xfId="0" applyNumberFormat="1" applyFont="1" applyFill="1"/>
    <xf numFmtId="2" fontId="2" fillId="19" borderId="0" xfId="0" applyNumberFormat="1" applyFont="1" applyFill="1" applyAlignment="1">
      <alignment horizontal="center"/>
    </xf>
    <xf numFmtId="2" fontId="2" fillId="19" borderId="4" xfId="0" applyNumberFormat="1" applyFont="1" applyFill="1" applyBorder="1" applyAlignment="1">
      <alignment horizontal="center"/>
    </xf>
    <xf numFmtId="0" fontId="2" fillId="19" borderId="0" xfId="0" applyFont="1" applyFill="1" applyAlignment="1">
      <alignment horizontal="center"/>
    </xf>
    <xf numFmtId="0" fontId="2" fillId="19" borderId="4" xfId="0" applyFont="1" applyFill="1" applyBorder="1" applyAlignment="1">
      <alignment horizontal="center"/>
    </xf>
    <xf numFmtId="3" fontId="2" fillId="19" borderId="0" xfId="0" applyNumberFormat="1" applyFont="1" applyFill="1" applyAlignment="1">
      <alignment horizontal="center"/>
    </xf>
    <xf numFmtId="3" fontId="2" fillId="19" borderId="0" xfId="2" applyNumberFormat="1" applyFont="1" applyFill="1" applyBorder="1" applyAlignment="1">
      <alignment horizontal="center"/>
    </xf>
    <xf numFmtId="3" fontId="4" fillId="19" borderId="0" xfId="2" applyNumberFormat="1" applyFont="1" applyFill="1" applyBorder="1" applyAlignment="1">
      <alignment horizontal="center"/>
    </xf>
    <xf numFmtId="166" fontId="2" fillId="19" borderId="0" xfId="0" applyNumberFormat="1" applyFont="1" applyFill="1" applyAlignment="1">
      <alignment horizontal="center"/>
    </xf>
    <xf numFmtId="3" fontId="2" fillId="19" borderId="4" xfId="0" applyNumberFormat="1" applyFont="1" applyFill="1" applyBorder="1" applyAlignment="1">
      <alignment horizontal="center"/>
    </xf>
    <xf numFmtId="3" fontId="10" fillId="19" borderId="0" xfId="0" quotePrefix="1" applyNumberFormat="1" applyFont="1" applyFill="1" applyAlignment="1">
      <alignment horizontal="center"/>
    </xf>
    <xf numFmtId="164" fontId="2" fillId="19" borderId="0" xfId="1" applyNumberFormat="1" applyFont="1" applyFill="1" applyBorder="1" applyAlignment="1">
      <alignment horizontal="center"/>
    </xf>
    <xf numFmtId="165" fontId="4" fillId="19" borderId="5" xfId="2" applyNumberFormat="1" applyFont="1" applyFill="1" applyBorder="1" applyAlignment="1">
      <alignment horizontal="center"/>
    </xf>
    <xf numFmtId="3" fontId="2" fillId="19" borderId="3" xfId="0" applyNumberFormat="1" applyFont="1" applyFill="1" applyBorder="1" applyAlignment="1">
      <alignment horizontal="center"/>
    </xf>
    <xf numFmtId="164" fontId="4" fillId="19" borderId="0" xfId="2" applyNumberFormat="1" applyFont="1" applyFill="1" applyBorder="1" applyAlignment="1">
      <alignment horizontal="center"/>
    </xf>
    <xf numFmtId="2" fontId="4" fillId="19" borderId="2" xfId="1" applyNumberFormat="1" applyFont="1" applyFill="1" applyBorder="1" applyAlignment="1">
      <alignment horizontal="center"/>
    </xf>
    <xf numFmtId="2" fontId="4" fillId="19" borderId="2" xfId="2" applyNumberFormat="1" applyFont="1" applyFill="1" applyBorder="1" applyAlignment="1">
      <alignment horizontal="center"/>
    </xf>
    <xf numFmtId="168" fontId="2" fillId="19" borderId="0" xfId="0" applyNumberFormat="1" applyFont="1" applyFill="1" applyAlignment="1">
      <alignment horizontal="center"/>
    </xf>
    <xf numFmtId="3" fontId="25" fillId="19" borderId="0" xfId="0" quotePrefix="1" applyNumberFormat="1" applyFont="1" applyFill="1" applyAlignment="1">
      <alignment horizontal="center"/>
    </xf>
    <xf numFmtId="169" fontId="2" fillId="19" borderId="0" xfId="0" applyNumberFormat="1" applyFont="1" applyFill="1" applyAlignment="1">
      <alignment horizontal="center"/>
    </xf>
    <xf numFmtId="3" fontId="25" fillId="19" borderId="4" xfId="0" applyNumberFormat="1" applyFont="1" applyFill="1" applyBorder="1" applyAlignment="1">
      <alignment horizontal="center"/>
    </xf>
    <xf numFmtId="2" fontId="26" fillId="0" borderId="0" xfId="0" applyNumberFormat="1" applyFont="1"/>
    <xf numFmtId="0" fontId="2" fillId="19" borderId="1" xfId="0" applyFont="1" applyFill="1" applyBorder="1" applyAlignment="1">
      <alignment horizontal="center"/>
    </xf>
    <xf numFmtId="0" fontId="2" fillId="18" borderId="1" xfId="0" applyFont="1" applyFill="1" applyBorder="1" applyAlignment="1">
      <alignment horizontal="center"/>
    </xf>
    <xf numFmtId="4" fontId="25" fillId="19" borderId="5" xfId="2" applyNumberFormat="1" applyFont="1" applyFill="1" applyBorder="1" applyAlignment="1">
      <alignment horizontal="center"/>
    </xf>
    <xf numFmtId="0" fontId="25" fillId="19" borderId="4" xfId="0" applyFont="1" applyFill="1" applyBorder="1" applyAlignment="1">
      <alignment horizontal="center"/>
    </xf>
    <xf numFmtId="3" fontId="25" fillId="19" borderId="5" xfId="2" applyNumberFormat="1" applyFont="1" applyFill="1" applyBorder="1" applyAlignment="1">
      <alignment horizontal="center"/>
    </xf>
    <xf numFmtId="3" fontId="25" fillId="19" borderId="0" xfId="0" applyNumberFormat="1" applyFont="1" applyFill="1" applyAlignment="1">
      <alignment horizontal="center"/>
    </xf>
    <xf numFmtId="3" fontId="25" fillId="19" borderId="0" xfId="2" applyNumberFormat="1" applyFont="1" applyFill="1" applyBorder="1" applyAlignment="1">
      <alignment horizontal="center"/>
    </xf>
    <xf numFmtId="164" fontId="25" fillId="19" borderId="0" xfId="1" applyNumberFormat="1" applyFont="1" applyFill="1" applyBorder="1" applyAlignment="1">
      <alignment horizontal="center"/>
    </xf>
    <xf numFmtId="166" fontId="25" fillId="19" borderId="0" xfId="0" applyNumberFormat="1" applyFont="1" applyFill="1" applyAlignment="1">
      <alignment horizontal="center"/>
    </xf>
    <xf numFmtId="164" fontId="25" fillId="19" borderId="2" xfId="2" applyNumberFormat="1" applyFont="1" applyFill="1" applyBorder="1" applyAlignment="1">
      <alignment horizontal="center"/>
    </xf>
    <xf numFmtId="165" fontId="25" fillId="19" borderId="5" xfId="2" applyNumberFormat="1" applyFont="1" applyFill="1" applyBorder="1" applyAlignment="1">
      <alignment horizontal="center"/>
    </xf>
    <xf numFmtId="4" fontId="25" fillId="18" borderId="5" xfId="2" applyNumberFormat="1" applyFont="1" applyFill="1" applyBorder="1" applyAlignment="1">
      <alignment horizontal="center"/>
    </xf>
    <xf numFmtId="0" fontId="25" fillId="18" borderId="4" xfId="0" applyFont="1" applyFill="1" applyBorder="1" applyAlignment="1">
      <alignment horizontal="center"/>
    </xf>
    <xf numFmtId="3" fontId="25" fillId="18" borderId="5" xfId="2" applyNumberFormat="1" applyFont="1" applyFill="1" applyBorder="1" applyAlignment="1">
      <alignment horizontal="center"/>
    </xf>
    <xf numFmtId="3" fontId="25" fillId="18" borderId="0" xfId="0" applyNumberFormat="1" applyFont="1" applyFill="1" applyAlignment="1">
      <alignment horizontal="center"/>
    </xf>
    <xf numFmtId="3" fontId="25" fillId="18" borderId="0" xfId="2" applyNumberFormat="1" applyFont="1" applyFill="1" applyBorder="1" applyAlignment="1">
      <alignment horizontal="center"/>
    </xf>
    <xf numFmtId="164" fontId="25" fillId="18" borderId="0" xfId="1" applyNumberFormat="1" applyFont="1" applyFill="1" applyBorder="1" applyAlignment="1">
      <alignment horizontal="center"/>
    </xf>
    <xf numFmtId="166" fontId="25" fillId="18" borderId="0" xfId="0" applyNumberFormat="1" applyFont="1" applyFill="1" applyAlignment="1">
      <alignment horizontal="center"/>
    </xf>
    <xf numFmtId="3" fontId="25" fillId="18" borderId="4" xfId="0" applyNumberFormat="1" applyFont="1" applyFill="1" applyBorder="1" applyAlignment="1">
      <alignment horizontal="center"/>
    </xf>
    <xf numFmtId="3" fontId="25" fillId="18" borderId="0" xfId="0" quotePrefix="1" applyNumberFormat="1" applyFont="1" applyFill="1" applyAlignment="1">
      <alignment horizontal="center"/>
    </xf>
    <xf numFmtId="164" fontId="25" fillId="18" borderId="2" xfId="2" applyNumberFormat="1" applyFont="1" applyFill="1" applyBorder="1" applyAlignment="1">
      <alignment horizontal="center"/>
    </xf>
    <xf numFmtId="165" fontId="25" fillId="18" borderId="5" xfId="2" applyNumberFormat="1" applyFont="1" applyFill="1" applyBorder="1" applyAlignment="1">
      <alignment horizontal="center"/>
    </xf>
    <xf numFmtId="4" fontId="2" fillId="19" borderId="5" xfId="2" applyNumberFormat="1" applyFont="1" applyFill="1" applyBorder="1" applyAlignment="1">
      <alignment horizontal="center"/>
    </xf>
    <xf numFmtId="3" fontId="2" fillId="19" borderId="5" xfId="2" applyNumberFormat="1" applyFont="1" applyFill="1" applyBorder="1" applyAlignment="1">
      <alignment horizontal="center"/>
    </xf>
    <xf numFmtId="164" fontId="2" fillId="19" borderId="2" xfId="2" applyNumberFormat="1" applyFont="1" applyFill="1" applyBorder="1" applyAlignment="1">
      <alignment horizontal="center"/>
    </xf>
    <xf numFmtId="165" fontId="2" fillId="19" borderId="5" xfId="2" applyNumberFormat="1" applyFont="1" applyFill="1" applyBorder="1" applyAlignment="1">
      <alignment horizontal="center"/>
    </xf>
    <xf numFmtId="164" fontId="2" fillId="19" borderId="0" xfId="2" applyNumberFormat="1" applyFont="1" applyFill="1" applyBorder="1" applyAlignment="1">
      <alignment horizontal="center"/>
    </xf>
    <xf numFmtId="2" fontId="2" fillId="19" borderId="2" xfId="1" applyNumberFormat="1" applyFont="1" applyFill="1" applyBorder="1" applyAlignment="1">
      <alignment horizontal="center"/>
    </xf>
    <xf numFmtId="165" fontId="2" fillId="18" borderId="5" xfId="2" applyNumberFormat="1" applyFont="1" applyFill="1" applyBorder="1" applyAlignment="1">
      <alignment horizontal="center"/>
    </xf>
    <xf numFmtId="164" fontId="2" fillId="18" borderId="0" xfId="2" applyNumberFormat="1" applyFont="1" applyFill="1" applyBorder="1" applyAlignment="1">
      <alignment horizontal="center"/>
    </xf>
    <xf numFmtId="2" fontId="2" fillId="18" borderId="2" xfId="1" applyNumberFormat="1" applyFont="1" applyFill="1" applyBorder="1" applyAlignment="1">
      <alignment horizontal="center"/>
    </xf>
    <xf numFmtId="169" fontId="2" fillId="19" borderId="5" xfId="2" applyNumberFormat="1" applyFont="1" applyFill="1" applyBorder="1" applyAlignment="1">
      <alignment horizontal="center"/>
    </xf>
    <xf numFmtId="169" fontId="2" fillId="18" borderId="5" xfId="2" applyNumberFormat="1" applyFont="1" applyFill="1" applyBorder="1" applyAlignment="1">
      <alignment horizontal="center"/>
    </xf>
    <xf numFmtId="0" fontId="22" fillId="0" borderId="1" xfId="0" applyFont="1" applyBorder="1" applyAlignment="1">
      <alignment horizontal="left"/>
    </xf>
    <xf numFmtId="2" fontId="2" fillId="19" borderId="4" xfId="0" applyNumberFormat="1" applyFont="1" applyFill="1" applyBorder="1"/>
    <xf numFmtId="2" fontId="2" fillId="19" borderId="5" xfId="0" applyNumberFormat="1" applyFont="1" applyFill="1" applyBorder="1" applyAlignment="1">
      <alignment horizontal="center"/>
    </xf>
    <xf numFmtId="2" fontId="2" fillId="4" borderId="0" xfId="0" applyNumberFormat="1" applyFont="1" applyFill="1"/>
    <xf numFmtId="2" fontId="2" fillId="4" borderId="0" xfId="0" applyNumberFormat="1" applyFont="1" applyFill="1" applyAlignment="1">
      <alignment horizontal="center"/>
    </xf>
    <xf numFmtId="2" fontId="2" fillId="4" borderId="4" xfId="0" applyNumberFormat="1" applyFont="1" applyFill="1" applyBorder="1" applyAlignment="1">
      <alignment horizontal="center"/>
    </xf>
    <xf numFmtId="0" fontId="2" fillId="4" borderId="0" xfId="0" applyFont="1" applyFill="1" applyAlignment="1">
      <alignment horizontal="center"/>
    </xf>
    <xf numFmtId="3" fontId="2" fillId="4" borderId="5" xfId="2" applyNumberFormat="1" applyFont="1" applyFill="1" applyBorder="1" applyAlignment="1">
      <alignment horizontal="center"/>
    </xf>
    <xf numFmtId="4" fontId="25" fillId="4" borderId="5" xfId="2" applyNumberFormat="1" applyFont="1" applyFill="1" applyBorder="1" applyAlignment="1">
      <alignment horizontal="center"/>
    </xf>
    <xf numFmtId="0" fontId="25" fillId="4" borderId="4" xfId="0" applyFont="1" applyFill="1" applyBorder="1" applyAlignment="1">
      <alignment horizontal="center"/>
    </xf>
    <xf numFmtId="3" fontId="25" fillId="4" borderId="5" xfId="2" applyNumberFormat="1" applyFont="1" applyFill="1" applyBorder="1" applyAlignment="1">
      <alignment horizontal="center"/>
    </xf>
    <xf numFmtId="3" fontId="25" fillId="4" borderId="0" xfId="0" applyNumberFormat="1" applyFont="1" applyFill="1" applyAlignment="1">
      <alignment horizontal="center"/>
    </xf>
    <xf numFmtId="3" fontId="25" fillId="4" borderId="0" xfId="2" applyNumberFormat="1" applyFont="1" applyFill="1" applyBorder="1" applyAlignment="1">
      <alignment horizontal="center"/>
    </xf>
    <xf numFmtId="164" fontId="25" fillId="4" borderId="0" xfId="1" applyNumberFormat="1" applyFont="1" applyFill="1" applyBorder="1" applyAlignment="1">
      <alignment horizontal="center"/>
    </xf>
    <xf numFmtId="166" fontId="25" fillId="4" borderId="0" xfId="0" applyNumberFormat="1" applyFont="1" applyFill="1" applyAlignment="1">
      <alignment horizontal="center"/>
    </xf>
    <xf numFmtId="3" fontId="25" fillId="4" borderId="4" xfId="0" applyNumberFormat="1" applyFont="1" applyFill="1" applyBorder="1" applyAlignment="1">
      <alignment horizontal="center"/>
    </xf>
    <xf numFmtId="164" fontId="25" fillId="4" borderId="2" xfId="2" applyNumberFormat="1" applyFont="1" applyFill="1" applyBorder="1" applyAlignment="1">
      <alignment horizontal="center"/>
    </xf>
    <xf numFmtId="165" fontId="25" fillId="4" borderId="5" xfId="2" applyNumberFormat="1" applyFont="1" applyFill="1" applyBorder="1" applyAlignment="1">
      <alignment horizontal="center"/>
    </xf>
    <xf numFmtId="165" fontId="4" fillId="4" borderId="5" xfId="2" applyNumberFormat="1" applyFont="1" applyFill="1" applyBorder="1" applyAlignment="1">
      <alignment horizontal="center"/>
    </xf>
    <xf numFmtId="3" fontId="2" fillId="4" borderId="0" xfId="0" applyNumberFormat="1" applyFont="1" applyFill="1" applyAlignment="1">
      <alignment horizontal="center"/>
    </xf>
    <xf numFmtId="3" fontId="2" fillId="4" borderId="3" xfId="0" applyNumberFormat="1" applyFont="1" applyFill="1" applyBorder="1" applyAlignment="1">
      <alignment horizontal="center"/>
    </xf>
    <xf numFmtId="3" fontId="4" fillId="4" borderId="0" xfId="2" applyNumberFormat="1" applyFont="1" applyFill="1" applyBorder="1" applyAlignment="1">
      <alignment horizontal="center"/>
    </xf>
    <xf numFmtId="164" fontId="4" fillId="4" borderId="0" xfId="2" applyNumberFormat="1" applyFont="1" applyFill="1" applyBorder="1" applyAlignment="1">
      <alignment horizontal="center"/>
    </xf>
    <xf numFmtId="2" fontId="2" fillId="4" borderId="2" xfId="1" applyNumberFormat="1" applyFont="1" applyFill="1" applyBorder="1" applyAlignment="1">
      <alignment horizontal="center"/>
    </xf>
    <xf numFmtId="2" fontId="4" fillId="4" borderId="2" xfId="2" applyNumberFormat="1" applyFont="1" applyFill="1" applyBorder="1" applyAlignment="1">
      <alignment horizontal="center"/>
    </xf>
    <xf numFmtId="3" fontId="2" fillId="4" borderId="4" xfId="0" applyNumberFormat="1" applyFont="1" applyFill="1" applyBorder="1" applyAlignment="1">
      <alignment horizontal="center"/>
    </xf>
    <xf numFmtId="2" fontId="4" fillId="4" borderId="2" xfId="1" applyNumberFormat="1" applyFont="1" applyFill="1" applyBorder="1" applyAlignment="1">
      <alignment horizontal="center"/>
    </xf>
    <xf numFmtId="0" fontId="24" fillId="0" borderId="0" xfId="0" applyFont="1"/>
    <xf numFmtId="0" fontId="25" fillId="0" borderId="1" xfId="0" applyFont="1" applyBorder="1" applyAlignment="1">
      <alignment horizontal="left"/>
    </xf>
    <xf numFmtId="0" fontId="22" fillId="0" borderId="0" xfId="5"/>
    <xf numFmtId="0" fontId="23" fillId="0" borderId="0" xfId="5" applyFont="1"/>
    <xf numFmtId="0" fontId="23" fillId="0" borderId="0" xfId="5" applyFont="1" applyAlignment="1">
      <alignment horizontal="right"/>
    </xf>
    <xf numFmtId="0" fontId="28" fillId="0" borderId="0" xfId="5" applyFont="1"/>
    <xf numFmtId="0" fontId="23" fillId="20" borderId="0" xfId="5" applyFont="1" applyFill="1"/>
    <xf numFmtId="0" fontId="30" fillId="20" borderId="0" xfId="5" applyFont="1" applyFill="1"/>
    <xf numFmtId="0" fontId="31" fillId="0" borderId="0" xfId="5" applyFont="1" applyAlignment="1">
      <alignment horizontal="center"/>
    </xf>
    <xf numFmtId="0" fontId="32" fillId="0" borderId="0" xfId="5" applyFont="1"/>
    <xf numFmtId="0" fontId="31" fillId="0" borderId="0" xfId="5" applyFont="1"/>
    <xf numFmtId="0" fontId="16" fillId="0" borderId="73" xfId="0" applyFont="1" applyBorder="1" applyAlignment="1">
      <alignment horizontal="center" vertical="center" wrapText="1"/>
    </xf>
    <xf numFmtId="0" fontId="16" fillId="0" borderId="74" xfId="0" applyFont="1" applyBorder="1" applyAlignment="1">
      <alignment horizontal="center" vertical="center" wrapText="1"/>
    </xf>
    <xf numFmtId="0" fontId="16" fillId="0" borderId="75" xfId="0" applyFont="1" applyBorder="1" applyAlignment="1">
      <alignment horizontal="center" vertical="center" wrapText="1"/>
    </xf>
    <xf numFmtId="168" fontId="2" fillId="19" borderId="0" xfId="0" applyNumberFormat="1" applyFont="1" applyFill="1" applyAlignment="1">
      <alignment horizontal="left"/>
    </xf>
    <xf numFmtId="169" fontId="2" fillId="19" borderId="5" xfId="2" applyNumberFormat="1" applyFont="1" applyFill="1" applyBorder="1" applyAlignment="1">
      <alignment horizontal="left"/>
    </xf>
    <xf numFmtId="169" fontId="2" fillId="19" borderId="0" xfId="0" applyNumberFormat="1" applyFont="1" applyFill="1" applyAlignment="1">
      <alignment horizontal="left"/>
    </xf>
    <xf numFmtId="0" fontId="29" fillId="0" borderId="0" xfId="5" applyFont="1"/>
    <xf numFmtId="0" fontId="22" fillId="0" borderId="0" xfId="5"/>
    <xf numFmtId="0" fontId="28" fillId="0" borderId="0" xfId="5" applyFont="1"/>
    <xf numFmtId="0" fontId="23" fillId="0" borderId="0" xfId="5" applyFont="1"/>
    <xf numFmtId="0" fontId="32" fillId="0" borderId="0" xfId="5" applyFont="1"/>
    <xf numFmtId="0" fontId="10" fillId="0" borderId="0" xfId="5" applyFont="1"/>
    <xf numFmtId="0" fontId="8" fillId="0" borderId="70" xfId="0" applyFont="1" applyBorder="1" applyAlignment="1">
      <alignment horizontal="center" vertical="center"/>
    </xf>
    <xf numFmtId="0" fontId="8" fillId="0" borderId="69" xfId="0" applyFont="1" applyBorder="1" applyAlignment="1">
      <alignment horizontal="center" vertical="center"/>
    </xf>
    <xf numFmtId="0" fontId="8" fillId="0" borderId="68" xfId="0" applyFont="1" applyBorder="1" applyAlignment="1">
      <alignment horizontal="center" vertical="center"/>
    </xf>
    <xf numFmtId="0" fontId="8" fillId="0" borderId="67" xfId="0" applyFont="1" applyBorder="1" applyAlignment="1">
      <alignment horizontal="center" vertical="center"/>
    </xf>
    <xf numFmtId="0" fontId="12" fillId="0" borderId="55" xfId="0" applyFont="1" applyBorder="1" applyAlignment="1">
      <alignment horizontal="center" vertical="center"/>
    </xf>
    <xf numFmtId="0" fontId="15" fillId="0" borderId="54" xfId="0" applyFont="1" applyBorder="1"/>
    <xf numFmtId="0" fontId="12" fillId="0" borderId="53" xfId="0" applyFont="1" applyBorder="1" applyAlignment="1">
      <alignment horizontal="center" vertical="center"/>
    </xf>
    <xf numFmtId="0" fontId="15" fillId="0" borderId="52" xfId="0" applyFont="1" applyBorder="1"/>
    <xf numFmtId="10" fontId="19" fillId="17" borderId="61" xfId="0" applyNumberFormat="1" applyFont="1" applyFill="1" applyBorder="1" applyAlignment="1">
      <alignment horizontal="left" vertical="center"/>
    </xf>
    <xf numFmtId="10" fontId="19" fillId="17" borderId="59" xfId="0" applyNumberFormat="1" applyFont="1" applyFill="1" applyBorder="1" applyAlignment="1">
      <alignment horizontal="left" vertical="center"/>
    </xf>
    <xf numFmtId="49" fontId="16" fillId="14" borderId="42" xfId="0" applyNumberFormat="1" applyFont="1" applyFill="1" applyBorder="1" applyAlignment="1">
      <alignment horizontal="left" vertical="center"/>
    </xf>
    <xf numFmtId="0" fontId="9" fillId="9" borderId="40" xfId="0" applyFont="1" applyFill="1" applyBorder="1" applyAlignment="1">
      <alignment horizontal="left" vertical="center" wrapText="1"/>
    </xf>
    <xf numFmtId="0" fontId="9" fillId="9" borderId="39" xfId="0" applyFont="1" applyFill="1" applyBorder="1" applyAlignment="1">
      <alignment horizontal="left" vertical="center" wrapText="1"/>
    </xf>
    <xf numFmtId="0" fontId="9" fillId="9" borderId="38" xfId="0" applyFont="1" applyFill="1" applyBorder="1" applyAlignment="1">
      <alignment horizontal="left" vertical="center" wrapText="1"/>
    </xf>
    <xf numFmtId="0" fontId="9" fillId="9" borderId="3" xfId="0" applyFont="1" applyFill="1" applyBorder="1" applyAlignment="1">
      <alignment horizontal="left" vertical="center" wrapText="1"/>
    </xf>
    <xf numFmtId="0" fontId="9" fillId="9" borderId="0" xfId="0" applyFont="1" applyFill="1" applyAlignment="1">
      <alignment horizontal="left" vertical="center" wrapText="1"/>
    </xf>
    <xf numFmtId="0" fontId="9" fillId="9" borderId="2" xfId="0" applyFont="1" applyFill="1" applyBorder="1" applyAlignment="1">
      <alignment horizontal="left" vertical="center" wrapText="1"/>
    </xf>
    <xf numFmtId="0" fontId="9" fillId="9" borderId="37" xfId="0" applyFont="1" applyFill="1" applyBorder="1" applyAlignment="1">
      <alignment horizontal="left" vertical="center" wrapText="1"/>
    </xf>
    <xf numFmtId="0" fontId="9" fillId="9" borderId="36" xfId="0" applyFont="1" applyFill="1" applyBorder="1" applyAlignment="1">
      <alignment horizontal="left" vertical="center" wrapText="1"/>
    </xf>
    <xf numFmtId="0" fontId="9" fillId="9" borderId="35" xfId="0" applyFont="1" applyFill="1" applyBorder="1" applyAlignment="1">
      <alignment horizontal="left" vertical="center" wrapText="1"/>
    </xf>
    <xf numFmtId="0" fontId="5" fillId="11" borderId="16" xfId="0" applyFont="1" applyFill="1" applyBorder="1" applyAlignment="1">
      <alignment horizontal="center" vertical="center" wrapText="1"/>
    </xf>
    <xf numFmtId="0" fontId="5" fillId="11" borderId="34" xfId="0" applyFont="1" applyFill="1" applyBorder="1" applyAlignment="1">
      <alignment horizontal="center" vertical="center" wrapText="1"/>
    </xf>
    <xf numFmtId="0" fontId="5" fillId="11" borderId="76" xfId="0" applyFont="1" applyFill="1" applyBorder="1" applyAlignment="1">
      <alignment horizontal="center" vertical="center" wrapText="1"/>
    </xf>
    <xf numFmtId="0" fontId="5" fillId="11" borderId="77" xfId="0" applyFont="1" applyFill="1" applyBorder="1" applyAlignment="1">
      <alignment horizontal="center" vertical="center" wrapText="1"/>
    </xf>
    <xf numFmtId="2" fontId="2" fillId="19" borderId="0" xfId="0" applyNumberFormat="1" applyFont="1" applyFill="1" applyBorder="1"/>
    <xf numFmtId="2" fontId="2" fillId="19" borderId="0" xfId="0" applyNumberFormat="1" applyFont="1" applyFill="1" applyBorder="1" applyAlignment="1">
      <alignment horizontal="center"/>
    </xf>
  </cellXfs>
  <cellStyles count="6">
    <cellStyle name="Comma 2" xfId="3" xr:uid="{B6BB3F24-5814-0A48-BC4E-0900EA4D8679}"/>
    <cellStyle name="Good" xfId="2" builtinId="26"/>
    <cellStyle name="Hyperlink" xfId="4" builtinId="8"/>
    <cellStyle name="Normal" xfId="0" builtinId="0"/>
    <cellStyle name="Normal 2" xfId="5" xr:uid="{CAA590E9-5342-6149-A37C-D671AC0C58BC}"/>
    <cellStyle name="Percent" xfId="1" builtinId="5"/>
  </cellStyles>
  <dxfs count="0"/>
  <tableStyles count="0" defaultTableStyle="TableStyleMedium2" defaultPivotStyle="PivotStyleLight16"/>
  <colors>
    <mruColors>
      <color rgb="FFE6E600"/>
      <color rgb="FFA6A605"/>
      <color rgb="FFF3F3B6"/>
      <color rgb="FFC8F1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150.statcan.gc.ca/n1/daily-quotidien/171129/t001c-eng.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7754B-AA8A-2E47-BEE8-3D7C3951ED8A}">
  <sheetPr>
    <outlinePr summaryBelow="0" summaryRight="0"/>
  </sheetPr>
  <dimension ref="A1:R58"/>
  <sheetViews>
    <sheetView workbookViewId="0"/>
  </sheetViews>
  <sheetFormatPr defaultColWidth="12.7109375" defaultRowHeight="15.75" customHeight="1"/>
  <cols>
    <col min="1" max="1" width="12.7109375" style="268"/>
    <col min="2" max="2" width="26" style="268" customWidth="1"/>
    <col min="3" max="16384" width="12.7109375" style="268"/>
  </cols>
  <sheetData>
    <row r="1" spans="1:18" ht="12.75">
      <c r="A1" s="273" t="s">
        <v>151</v>
      </c>
      <c r="B1" s="272"/>
      <c r="C1" s="269"/>
      <c r="D1" s="269"/>
      <c r="E1" s="269"/>
      <c r="F1" s="269"/>
      <c r="G1" s="269"/>
      <c r="H1" s="269"/>
      <c r="I1" s="269"/>
      <c r="J1" s="269"/>
      <c r="K1" s="269"/>
      <c r="L1" s="269"/>
      <c r="M1" s="269"/>
      <c r="N1" s="269"/>
      <c r="O1" s="269"/>
      <c r="P1" s="269"/>
      <c r="Q1" s="269"/>
      <c r="R1" s="269"/>
    </row>
    <row r="2" spans="1:18" ht="12.75">
      <c r="A2" s="283" t="s">
        <v>203</v>
      </c>
      <c r="B2" s="284"/>
      <c r="C2" s="284"/>
      <c r="D2" s="284"/>
      <c r="E2" s="284"/>
      <c r="F2" s="284"/>
      <c r="G2" s="269"/>
      <c r="H2" s="269"/>
      <c r="I2" s="269"/>
      <c r="J2" s="269"/>
      <c r="K2" s="269"/>
      <c r="L2" s="269"/>
      <c r="M2" s="269"/>
      <c r="N2" s="269"/>
      <c r="O2" s="269"/>
      <c r="P2" s="269"/>
      <c r="Q2" s="269"/>
      <c r="R2" s="269"/>
    </row>
    <row r="3" spans="1:18" ht="12.75">
      <c r="A3" s="286" t="s">
        <v>202</v>
      </c>
      <c r="B3" s="284"/>
      <c r="C3" s="284"/>
      <c r="D3" s="269"/>
      <c r="E3" s="269"/>
      <c r="F3" s="269"/>
      <c r="G3" s="269"/>
      <c r="H3" s="269"/>
      <c r="I3" s="269"/>
      <c r="J3" s="269"/>
      <c r="K3" s="269"/>
      <c r="L3" s="269"/>
      <c r="M3" s="269"/>
      <c r="N3" s="269"/>
      <c r="O3" s="269"/>
      <c r="P3" s="269"/>
      <c r="Q3" s="269"/>
      <c r="R3" s="269"/>
    </row>
    <row r="4" spans="1:18" ht="12.75">
      <c r="A4" s="286" t="s">
        <v>217</v>
      </c>
      <c r="B4" s="284"/>
      <c r="C4" s="284"/>
      <c r="D4" s="284"/>
      <c r="E4" s="284"/>
      <c r="F4" s="284"/>
      <c r="G4" s="284"/>
      <c r="H4" s="269"/>
      <c r="I4" s="269"/>
      <c r="J4" s="269"/>
      <c r="K4" s="269"/>
      <c r="L4" s="269"/>
      <c r="M4" s="269"/>
      <c r="N4" s="269"/>
      <c r="O4" s="269"/>
      <c r="P4" s="269"/>
      <c r="Q4" s="269"/>
      <c r="R4" s="269"/>
    </row>
    <row r="5" spans="1:18" ht="12.75">
      <c r="A5" s="286" t="s">
        <v>201</v>
      </c>
      <c r="B5" s="284"/>
      <c r="C5" s="284"/>
      <c r="D5" s="284"/>
      <c r="E5" s="284"/>
      <c r="F5" s="284"/>
      <c r="G5" s="269"/>
      <c r="H5" s="269"/>
      <c r="I5" s="269"/>
      <c r="J5" s="269"/>
      <c r="K5" s="269"/>
      <c r="L5" s="269"/>
      <c r="M5" s="269"/>
      <c r="N5" s="269"/>
      <c r="O5" s="269"/>
      <c r="P5" s="269"/>
      <c r="Q5" s="269"/>
      <c r="R5" s="269"/>
    </row>
    <row r="6" spans="1:18" ht="12.75">
      <c r="A6" s="286" t="s">
        <v>200</v>
      </c>
      <c r="B6" s="284"/>
      <c r="C6" s="284"/>
      <c r="D6" s="284"/>
      <c r="E6" s="269"/>
      <c r="F6" s="269"/>
      <c r="G6" s="269"/>
      <c r="H6" s="269"/>
      <c r="I6" s="269"/>
      <c r="J6" s="269"/>
      <c r="K6" s="269"/>
      <c r="L6" s="269"/>
      <c r="M6" s="269"/>
      <c r="N6" s="269"/>
      <c r="O6" s="269"/>
      <c r="P6" s="269"/>
      <c r="Q6" s="269"/>
      <c r="R6" s="269"/>
    </row>
    <row r="7" spans="1:18" ht="12.75">
      <c r="A7" s="286" t="s">
        <v>199</v>
      </c>
      <c r="B7" s="284"/>
      <c r="C7" s="269"/>
      <c r="D7" s="269"/>
      <c r="E7" s="269"/>
      <c r="F7" s="269"/>
      <c r="G7" s="269"/>
      <c r="H7" s="269"/>
      <c r="I7" s="269"/>
      <c r="J7" s="269"/>
      <c r="K7" s="269"/>
      <c r="L7" s="269"/>
      <c r="M7" s="269"/>
      <c r="N7" s="269"/>
      <c r="O7" s="269"/>
      <c r="P7" s="269"/>
      <c r="Q7" s="269"/>
      <c r="R7" s="269"/>
    </row>
    <row r="8" spans="1:18" ht="12.75">
      <c r="A8" s="286" t="s">
        <v>198</v>
      </c>
      <c r="B8" s="284"/>
      <c r="C8" s="284"/>
      <c r="D8" s="284"/>
      <c r="E8" s="269"/>
      <c r="F8" s="269"/>
      <c r="G8" s="269"/>
      <c r="H8" s="269"/>
      <c r="I8" s="269"/>
      <c r="J8" s="269"/>
      <c r="K8" s="269"/>
      <c r="L8" s="269"/>
      <c r="M8" s="269"/>
      <c r="N8" s="269"/>
      <c r="O8" s="269"/>
      <c r="P8" s="269"/>
      <c r="Q8" s="269"/>
      <c r="R8" s="269"/>
    </row>
    <row r="9" spans="1:18" ht="12.75">
      <c r="A9" s="269"/>
      <c r="B9" s="269"/>
      <c r="C9" s="269"/>
      <c r="D9" s="269"/>
      <c r="E9" s="269"/>
      <c r="F9" s="269"/>
      <c r="G9" s="269"/>
      <c r="H9" s="269"/>
      <c r="I9" s="269"/>
      <c r="J9" s="269"/>
      <c r="K9" s="269"/>
      <c r="L9" s="269"/>
      <c r="M9" s="269"/>
      <c r="N9" s="269"/>
      <c r="O9" s="269"/>
      <c r="P9" s="269"/>
      <c r="Q9" s="269"/>
      <c r="R9" s="269"/>
    </row>
    <row r="10" spans="1:18" ht="12.75">
      <c r="A10" s="273" t="s">
        <v>216</v>
      </c>
      <c r="B10" s="272"/>
      <c r="C10" s="269"/>
      <c r="D10" s="269"/>
      <c r="E10" s="269"/>
      <c r="F10" s="269"/>
      <c r="G10" s="269"/>
      <c r="H10" s="269"/>
      <c r="I10" s="269"/>
      <c r="J10" s="269"/>
      <c r="K10" s="269"/>
      <c r="L10" s="269"/>
      <c r="M10" s="269"/>
      <c r="N10" s="269"/>
      <c r="O10" s="269"/>
      <c r="P10" s="269"/>
      <c r="Q10" s="269"/>
      <c r="R10" s="269"/>
    </row>
    <row r="11" spans="1:18" ht="12.75">
      <c r="A11" s="287" t="s">
        <v>215</v>
      </c>
      <c r="B11" s="284"/>
      <c r="C11" s="284"/>
      <c r="D11" s="284"/>
      <c r="E11" s="284"/>
      <c r="F11" s="276"/>
      <c r="G11" s="276"/>
      <c r="H11" s="276"/>
      <c r="I11" s="276"/>
      <c r="J11" s="276"/>
      <c r="K11" s="269"/>
      <c r="L11" s="269"/>
      <c r="M11" s="269"/>
      <c r="N11" s="269"/>
      <c r="O11" s="269"/>
      <c r="P11" s="269"/>
      <c r="Q11" s="269"/>
      <c r="R11" s="269"/>
    </row>
    <row r="12" spans="1:18" ht="12.75">
      <c r="A12" s="287" t="s">
        <v>214</v>
      </c>
      <c r="B12" s="284"/>
      <c r="C12" s="284"/>
      <c r="D12" s="284"/>
      <c r="E12" s="284"/>
      <c r="F12" s="284"/>
      <c r="G12" s="284"/>
      <c r="H12" s="284"/>
      <c r="I12" s="276"/>
      <c r="J12" s="276"/>
      <c r="K12" s="276"/>
      <c r="L12" s="276"/>
      <c r="M12" s="276"/>
      <c r="N12" s="269"/>
      <c r="O12" s="269"/>
      <c r="P12" s="269"/>
      <c r="Q12" s="269"/>
      <c r="R12" s="269"/>
    </row>
    <row r="13" spans="1:18" ht="12.75">
      <c r="A13" s="287" t="s">
        <v>213</v>
      </c>
      <c r="B13" s="284"/>
      <c r="C13" s="284"/>
      <c r="D13" s="284"/>
      <c r="E13" s="284"/>
      <c r="F13" s="284"/>
      <c r="G13" s="284"/>
      <c r="H13" s="284"/>
      <c r="I13" s="284"/>
      <c r="J13" s="284"/>
      <c r="K13" s="284"/>
      <c r="L13" s="284"/>
      <c r="M13" s="276"/>
      <c r="N13" s="276"/>
      <c r="O13" s="276"/>
      <c r="P13" s="276"/>
      <c r="Q13" s="276"/>
      <c r="R13" s="276"/>
    </row>
    <row r="14" spans="1:18" ht="12.75">
      <c r="A14" s="287" t="s">
        <v>212</v>
      </c>
      <c r="B14" s="284"/>
      <c r="C14" s="284"/>
      <c r="D14" s="284"/>
      <c r="E14" s="284"/>
      <c r="F14" s="284"/>
      <c r="G14" s="284"/>
      <c r="H14" s="284"/>
      <c r="I14" s="284"/>
      <c r="J14" s="284"/>
      <c r="K14" s="284"/>
      <c r="L14" s="276"/>
      <c r="M14" s="276"/>
      <c r="N14" s="276"/>
      <c r="O14" s="276"/>
      <c r="P14" s="276"/>
      <c r="Q14" s="276"/>
      <c r="R14" s="269"/>
    </row>
    <row r="15" spans="1:18" ht="12.75">
      <c r="A15" s="287" t="s">
        <v>150</v>
      </c>
      <c r="B15" s="284"/>
      <c r="C15" s="284"/>
      <c r="D15" s="284"/>
      <c r="E15" s="284"/>
      <c r="F15" s="284"/>
      <c r="G15" s="284"/>
      <c r="H15" s="284"/>
      <c r="I15" s="274"/>
      <c r="J15" s="274"/>
      <c r="K15" s="274"/>
      <c r="L15" s="274"/>
      <c r="M15" s="274"/>
      <c r="N15" s="274"/>
      <c r="O15" s="274"/>
      <c r="P15" s="274"/>
      <c r="Q15" s="274"/>
      <c r="R15" s="274"/>
    </row>
    <row r="16" spans="1:18" ht="12.75">
      <c r="A16" s="275"/>
      <c r="B16" s="274"/>
      <c r="C16" s="274"/>
      <c r="D16" s="274"/>
      <c r="E16" s="274"/>
      <c r="F16" s="274"/>
      <c r="G16" s="274"/>
      <c r="H16" s="274"/>
      <c r="I16" s="274"/>
      <c r="J16" s="274"/>
      <c r="K16" s="274"/>
      <c r="L16" s="274"/>
      <c r="M16" s="274"/>
      <c r="N16" s="274"/>
      <c r="O16" s="274"/>
      <c r="P16" s="274"/>
      <c r="Q16" s="274"/>
      <c r="R16" s="274"/>
    </row>
    <row r="17" spans="1:18" ht="12.75">
      <c r="A17" s="286" t="s">
        <v>197</v>
      </c>
      <c r="B17" s="284"/>
      <c r="C17" s="284"/>
      <c r="D17" s="284"/>
      <c r="E17" s="284"/>
      <c r="F17" s="284"/>
      <c r="G17" s="284"/>
      <c r="H17" s="284"/>
      <c r="I17" s="274"/>
      <c r="J17" s="274"/>
      <c r="K17" s="274"/>
      <c r="L17" s="274"/>
      <c r="M17" s="274"/>
      <c r="N17" s="274"/>
      <c r="O17" s="274"/>
      <c r="P17" s="274"/>
      <c r="Q17" s="274"/>
      <c r="R17" s="274"/>
    </row>
    <row r="18" spans="1:18" ht="12.75">
      <c r="A18" s="286" t="s">
        <v>196</v>
      </c>
      <c r="B18" s="284"/>
      <c r="C18" s="284"/>
      <c r="D18" s="284"/>
      <c r="E18" s="284"/>
      <c r="F18" s="269"/>
      <c r="G18" s="269"/>
      <c r="H18" s="269"/>
      <c r="I18" s="269"/>
      <c r="J18" s="269"/>
      <c r="K18" s="269"/>
      <c r="L18" s="269"/>
      <c r="M18" s="269"/>
      <c r="N18" s="269"/>
      <c r="O18" s="269"/>
      <c r="P18" s="269"/>
      <c r="Q18" s="269"/>
      <c r="R18" s="269"/>
    </row>
    <row r="19" spans="1:18" ht="12.75">
      <c r="A19" s="269"/>
      <c r="B19" s="269"/>
      <c r="C19" s="269"/>
      <c r="D19" s="269"/>
      <c r="E19" s="269"/>
      <c r="F19" s="269"/>
      <c r="G19" s="269"/>
      <c r="H19" s="269"/>
      <c r="I19" s="269"/>
      <c r="J19" s="269"/>
      <c r="K19" s="269"/>
      <c r="L19" s="269"/>
      <c r="M19" s="269"/>
      <c r="N19" s="269"/>
      <c r="O19" s="269"/>
      <c r="P19" s="269"/>
      <c r="Q19" s="269"/>
      <c r="R19" s="269"/>
    </row>
    <row r="20" spans="1:18" ht="12.75">
      <c r="A20" s="273" t="s">
        <v>149</v>
      </c>
      <c r="B20" s="272"/>
      <c r="C20" s="269"/>
      <c r="D20" s="269"/>
      <c r="E20" s="269"/>
      <c r="F20" s="269"/>
      <c r="G20" s="269"/>
      <c r="H20" s="269"/>
      <c r="I20" s="269"/>
      <c r="J20" s="269"/>
      <c r="K20" s="269"/>
      <c r="L20" s="269"/>
      <c r="M20" s="269"/>
      <c r="N20" s="269"/>
      <c r="O20" s="269"/>
      <c r="P20" s="269"/>
      <c r="Q20" s="269"/>
      <c r="R20" s="269"/>
    </row>
    <row r="21" spans="1:18" ht="12.75">
      <c r="A21" s="269" t="s">
        <v>148</v>
      </c>
      <c r="B21" s="286" t="s">
        <v>147</v>
      </c>
      <c r="C21" s="284"/>
      <c r="D21" s="284"/>
      <c r="E21" s="284"/>
      <c r="F21" s="284"/>
      <c r="G21" s="269"/>
      <c r="H21" s="269"/>
      <c r="I21" s="269"/>
      <c r="J21" s="269"/>
      <c r="K21" s="269"/>
      <c r="L21" s="269"/>
      <c r="M21" s="269"/>
      <c r="N21" s="269"/>
      <c r="O21" s="269"/>
      <c r="P21" s="269"/>
      <c r="Q21" s="269"/>
      <c r="R21" s="269"/>
    </row>
    <row r="22" spans="1:18" ht="12.75">
      <c r="A22" s="269"/>
      <c r="B22" s="269"/>
      <c r="C22" s="269"/>
      <c r="D22" s="269"/>
      <c r="E22" s="269"/>
      <c r="F22" s="269"/>
      <c r="G22" s="269"/>
      <c r="H22" s="269"/>
      <c r="I22" s="269"/>
      <c r="J22" s="269"/>
      <c r="K22" s="269"/>
      <c r="L22" s="269"/>
      <c r="M22" s="269"/>
      <c r="N22" s="269"/>
      <c r="O22" s="269"/>
      <c r="P22" s="269"/>
      <c r="Q22" s="269"/>
      <c r="R22" s="269"/>
    </row>
    <row r="23" spans="1:18" ht="15">
      <c r="A23" s="269" t="s">
        <v>146</v>
      </c>
      <c r="B23" s="285" t="s">
        <v>145</v>
      </c>
      <c r="C23" s="284"/>
      <c r="D23" s="284"/>
      <c r="E23" s="284"/>
      <c r="F23" s="284"/>
      <c r="G23" s="284"/>
      <c r="H23" s="284"/>
      <c r="I23" s="284"/>
      <c r="J23" s="284"/>
      <c r="K23" s="284"/>
      <c r="L23" s="269"/>
      <c r="M23" s="269"/>
      <c r="N23" s="269"/>
      <c r="O23" s="269"/>
      <c r="P23" s="269"/>
      <c r="Q23" s="269"/>
      <c r="R23" s="269"/>
    </row>
    <row r="24" spans="1:18" ht="15">
      <c r="A24" s="269"/>
      <c r="B24" s="271"/>
      <c r="C24" s="269"/>
      <c r="D24" s="269"/>
      <c r="E24" s="269"/>
      <c r="F24" s="269"/>
      <c r="G24" s="269"/>
      <c r="H24" s="269"/>
      <c r="I24" s="269"/>
      <c r="J24" s="269"/>
      <c r="K24" s="269"/>
      <c r="L24" s="269"/>
      <c r="M24" s="269"/>
      <c r="N24" s="269"/>
      <c r="O24" s="269"/>
      <c r="P24" s="269"/>
      <c r="Q24" s="269"/>
      <c r="R24" s="269"/>
    </row>
    <row r="25" spans="1:18" ht="15">
      <c r="A25" s="269" t="s">
        <v>211</v>
      </c>
      <c r="B25" s="285" t="s">
        <v>195</v>
      </c>
      <c r="C25" s="284"/>
      <c r="D25" s="284"/>
      <c r="E25" s="284"/>
      <c r="F25" s="284"/>
      <c r="G25" s="284"/>
      <c r="H25" s="284"/>
      <c r="I25" s="269"/>
      <c r="J25" s="269"/>
      <c r="K25" s="269"/>
      <c r="L25" s="269"/>
      <c r="M25" s="269"/>
      <c r="N25" s="269"/>
      <c r="O25" s="269"/>
      <c r="P25" s="269"/>
      <c r="Q25" s="269"/>
      <c r="R25" s="269"/>
    </row>
    <row r="26" spans="1:18" ht="12.75">
      <c r="A26" s="269"/>
      <c r="B26" s="269"/>
      <c r="C26" s="269"/>
      <c r="D26" s="269"/>
      <c r="E26" s="269"/>
      <c r="F26" s="269"/>
      <c r="G26" s="269"/>
      <c r="H26" s="269"/>
      <c r="I26" s="269"/>
      <c r="J26" s="269"/>
      <c r="K26" s="269"/>
      <c r="L26" s="269"/>
      <c r="M26" s="269"/>
      <c r="N26" s="269"/>
      <c r="O26" s="269"/>
      <c r="P26" s="269"/>
      <c r="Q26" s="269"/>
      <c r="R26" s="269"/>
    </row>
    <row r="27" spans="1:18" ht="12.75">
      <c r="A27" s="269" t="s">
        <v>144</v>
      </c>
      <c r="B27" s="286" t="s">
        <v>143</v>
      </c>
      <c r="C27" s="284"/>
      <c r="D27" s="284"/>
      <c r="E27" s="284"/>
      <c r="F27" s="284"/>
      <c r="G27" s="284"/>
      <c r="H27" s="284"/>
      <c r="I27" s="269"/>
      <c r="J27" s="269"/>
      <c r="K27" s="269"/>
      <c r="L27" s="269"/>
      <c r="M27" s="269"/>
      <c r="N27" s="269"/>
      <c r="O27" s="269"/>
      <c r="P27" s="269"/>
      <c r="Q27" s="269"/>
      <c r="R27" s="269"/>
    </row>
    <row r="28" spans="1:18" ht="12.75">
      <c r="A28" s="269"/>
      <c r="B28" s="286" t="s">
        <v>142</v>
      </c>
      <c r="C28" s="284"/>
      <c r="D28" s="284"/>
      <c r="E28" s="269"/>
      <c r="F28" s="269"/>
      <c r="G28" s="269"/>
      <c r="H28" s="269"/>
      <c r="I28" s="269"/>
      <c r="J28" s="269"/>
      <c r="K28" s="269"/>
      <c r="L28" s="269"/>
      <c r="M28" s="269"/>
      <c r="N28" s="269"/>
      <c r="O28" s="269"/>
      <c r="P28" s="269"/>
      <c r="Q28" s="269"/>
      <c r="R28" s="269"/>
    </row>
    <row r="29" spans="1:18" ht="12.75">
      <c r="A29" s="269"/>
      <c r="B29" s="286" t="s">
        <v>141</v>
      </c>
      <c r="C29" s="284"/>
      <c r="D29" s="269"/>
      <c r="E29" s="269"/>
      <c r="F29" s="269"/>
      <c r="G29" s="269"/>
      <c r="H29" s="269"/>
      <c r="I29" s="269"/>
      <c r="J29" s="269"/>
      <c r="K29" s="269"/>
      <c r="L29" s="269"/>
      <c r="M29" s="269"/>
      <c r="N29" s="269"/>
      <c r="O29" s="269"/>
      <c r="P29" s="269"/>
      <c r="Q29" s="269"/>
      <c r="R29" s="269"/>
    </row>
    <row r="30" spans="1:18" ht="12.75">
      <c r="A30" s="269"/>
      <c r="B30" s="269"/>
      <c r="C30" s="269"/>
      <c r="D30" s="269"/>
      <c r="E30" s="269"/>
      <c r="F30" s="269"/>
      <c r="G30" s="269"/>
      <c r="H30" s="269"/>
      <c r="I30" s="269"/>
      <c r="J30" s="269"/>
      <c r="K30" s="269"/>
      <c r="L30" s="269"/>
      <c r="M30" s="269"/>
      <c r="N30" s="269"/>
      <c r="O30" s="269"/>
      <c r="P30" s="269"/>
      <c r="Q30" s="269"/>
      <c r="R30" s="269"/>
    </row>
    <row r="31" spans="1:18" ht="15">
      <c r="A31" s="269" t="s">
        <v>210</v>
      </c>
      <c r="B31" s="285" t="s">
        <v>209</v>
      </c>
      <c r="C31" s="284"/>
      <c r="D31" s="284"/>
      <c r="E31" s="284"/>
      <c r="F31" s="284"/>
      <c r="G31" s="284"/>
      <c r="H31" s="269"/>
      <c r="I31" s="269"/>
      <c r="J31" s="269"/>
      <c r="K31" s="269"/>
      <c r="L31" s="269"/>
      <c r="M31" s="269"/>
      <c r="N31" s="269"/>
      <c r="O31" s="269"/>
      <c r="P31" s="269"/>
      <c r="Q31" s="269"/>
      <c r="R31" s="269"/>
    </row>
    <row r="32" spans="1:18" ht="12.75">
      <c r="A32" s="269"/>
      <c r="B32" s="269"/>
      <c r="C32" s="269"/>
      <c r="D32" s="269"/>
      <c r="E32" s="269"/>
      <c r="F32" s="269"/>
      <c r="G32" s="269"/>
      <c r="H32" s="269"/>
      <c r="I32" s="269"/>
      <c r="J32" s="269"/>
      <c r="K32" s="269"/>
      <c r="L32" s="269"/>
      <c r="M32" s="269"/>
      <c r="N32" s="269"/>
      <c r="O32" s="269"/>
      <c r="P32" s="269"/>
      <c r="Q32" s="269"/>
      <c r="R32" s="269"/>
    </row>
    <row r="33" spans="1:18" ht="12.75">
      <c r="A33" s="269" t="s">
        <v>194</v>
      </c>
      <c r="B33" s="288" t="s">
        <v>193</v>
      </c>
      <c r="C33" s="284"/>
      <c r="D33" s="284"/>
      <c r="E33" s="284"/>
      <c r="F33" s="284"/>
      <c r="G33" s="284"/>
      <c r="H33" s="269"/>
      <c r="I33" s="269"/>
      <c r="J33" s="269"/>
      <c r="K33" s="269"/>
      <c r="L33" s="269"/>
      <c r="M33" s="269"/>
      <c r="N33" s="269"/>
      <c r="O33" s="269"/>
      <c r="P33" s="269"/>
      <c r="Q33" s="269"/>
      <c r="R33" s="269"/>
    </row>
    <row r="34" spans="1:18" ht="12.75">
      <c r="A34" s="269"/>
      <c r="B34" s="286" t="s">
        <v>192</v>
      </c>
      <c r="C34" s="284"/>
      <c r="D34" s="284"/>
      <c r="E34" s="284"/>
      <c r="F34" s="284"/>
      <c r="G34" s="284"/>
      <c r="H34" s="284"/>
      <c r="I34" s="269"/>
      <c r="J34" s="269"/>
      <c r="K34" s="269"/>
      <c r="L34" s="269"/>
      <c r="M34" s="269"/>
      <c r="N34" s="269"/>
      <c r="O34" s="269"/>
      <c r="P34" s="269"/>
      <c r="Q34" s="269"/>
      <c r="R34" s="269"/>
    </row>
    <row r="35" spans="1:18" ht="12.75">
      <c r="A35" s="269"/>
      <c r="B35" s="286" t="s">
        <v>191</v>
      </c>
      <c r="C35" s="284"/>
      <c r="D35" s="284"/>
      <c r="E35" s="269"/>
      <c r="F35" s="269"/>
      <c r="G35" s="269"/>
      <c r="H35" s="269"/>
      <c r="I35" s="269"/>
      <c r="J35" s="269"/>
      <c r="K35" s="269"/>
      <c r="L35" s="269"/>
      <c r="M35" s="269"/>
      <c r="N35" s="269"/>
      <c r="O35" s="269"/>
      <c r="P35" s="269"/>
      <c r="Q35" s="269"/>
      <c r="R35" s="269"/>
    </row>
    <row r="36" spans="1:18" ht="12.75">
      <c r="A36" s="269"/>
      <c r="B36" s="269"/>
      <c r="C36" s="269"/>
      <c r="D36" s="269"/>
      <c r="E36" s="269"/>
      <c r="F36" s="269"/>
      <c r="G36" s="269"/>
      <c r="H36" s="269"/>
      <c r="I36" s="269"/>
      <c r="J36" s="269"/>
      <c r="K36" s="269"/>
      <c r="L36" s="269"/>
      <c r="M36" s="269"/>
      <c r="N36" s="269"/>
      <c r="O36" s="269"/>
      <c r="P36" s="269"/>
      <c r="Q36" s="269"/>
      <c r="R36" s="269"/>
    </row>
    <row r="37" spans="1:18" ht="12.75">
      <c r="A37" s="269" t="s">
        <v>140</v>
      </c>
      <c r="B37" s="286" t="s">
        <v>190</v>
      </c>
      <c r="C37" s="284"/>
      <c r="D37" s="284"/>
      <c r="E37" s="284"/>
      <c r="F37" s="284"/>
      <c r="G37" s="284"/>
      <c r="H37" s="269"/>
      <c r="I37" s="269"/>
      <c r="J37" s="269"/>
      <c r="K37" s="269"/>
      <c r="L37" s="269"/>
      <c r="M37" s="269"/>
      <c r="N37" s="269"/>
      <c r="O37" s="269"/>
      <c r="P37" s="269"/>
      <c r="Q37" s="269"/>
      <c r="R37" s="269"/>
    </row>
    <row r="38" spans="1:18" ht="12.75">
      <c r="A38" s="269"/>
      <c r="B38" s="269"/>
      <c r="C38" s="269"/>
      <c r="D38" s="269"/>
      <c r="E38" s="269"/>
      <c r="F38" s="269"/>
      <c r="G38" s="269"/>
      <c r="H38" s="269"/>
      <c r="I38" s="269"/>
      <c r="J38" s="269"/>
      <c r="K38" s="269"/>
      <c r="L38" s="269"/>
      <c r="M38" s="269"/>
      <c r="N38" s="269"/>
      <c r="O38" s="269"/>
      <c r="P38" s="269"/>
      <c r="Q38" s="269"/>
      <c r="R38" s="269"/>
    </row>
    <row r="39" spans="1:18" ht="12.75">
      <c r="A39" s="269" t="s">
        <v>208</v>
      </c>
      <c r="B39" s="286" t="s">
        <v>189</v>
      </c>
      <c r="C39" s="284"/>
      <c r="D39" s="284"/>
      <c r="E39" s="284"/>
      <c r="F39" s="284"/>
      <c r="G39" s="284"/>
      <c r="H39" s="269"/>
      <c r="I39" s="269"/>
      <c r="J39" s="269"/>
      <c r="K39" s="269"/>
      <c r="L39" s="269"/>
      <c r="M39" s="269"/>
      <c r="N39" s="269"/>
      <c r="O39" s="269"/>
      <c r="P39" s="269"/>
      <c r="Q39" s="269"/>
      <c r="R39" s="269"/>
    </row>
    <row r="40" spans="1:18" ht="12.75">
      <c r="A40" s="269"/>
      <c r="B40" s="269"/>
      <c r="C40" s="269"/>
      <c r="D40" s="269"/>
      <c r="E40" s="269"/>
      <c r="F40" s="269"/>
      <c r="G40" s="269"/>
      <c r="H40" s="269"/>
      <c r="I40" s="269"/>
      <c r="J40" s="269"/>
      <c r="K40" s="269"/>
      <c r="L40" s="269"/>
      <c r="M40" s="269"/>
      <c r="N40" s="269"/>
      <c r="O40" s="269"/>
      <c r="P40" s="269"/>
      <c r="Q40" s="269"/>
      <c r="R40" s="269"/>
    </row>
    <row r="41" spans="1:18" ht="12.75">
      <c r="A41" s="269"/>
      <c r="B41" s="269"/>
      <c r="C41" s="269"/>
      <c r="D41" s="269"/>
      <c r="E41" s="269"/>
      <c r="F41" s="269"/>
      <c r="G41" s="269"/>
      <c r="H41" s="269"/>
      <c r="I41" s="269"/>
      <c r="J41" s="269"/>
      <c r="K41" s="269"/>
      <c r="L41" s="269"/>
      <c r="M41" s="269"/>
      <c r="N41" s="269"/>
      <c r="O41" s="269"/>
      <c r="P41" s="269"/>
      <c r="Q41" s="269"/>
      <c r="R41" s="269"/>
    </row>
    <row r="42" spans="1:18" ht="12.75">
      <c r="A42" s="273" t="s">
        <v>139</v>
      </c>
      <c r="B42" s="272"/>
      <c r="C42" s="269"/>
      <c r="D42" s="269"/>
      <c r="E42" s="269"/>
      <c r="F42" s="269"/>
      <c r="G42" s="269"/>
      <c r="H42" s="269"/>
      <c r="I42" s="269"/>
      <c r="J42" s="269"/>
      <c r="K42" s="269"/>
      <c r="L42" s="269"/>
      <c r="M42" s="269"/>
      <c r="N42" s="269"/>
      <c r="O42" s="269"/>
      <c r="P42" s="269"/>
      <c r="Q42" s="269"/>
      <c r="R42" s="269"/>
    </row>
    <row r="43" spans="1:18" ht="12.75">
      <c r="A43" s="286" t="s">
        <v>207</v>
      </c>
      <c r="B43" s="284"/>
      <c r="C43" s="284"/>
      <c r="D43" s="284"/>
      <c r="E43" s="284"/>
      <c r="F43" s="284"/>
      <c r="G43" s="284"/>
      <c r="H43" s="284"/>
      <c r="I43" s="284"/>
      <c r="J43" s="284"/>
      <c r="K43" s="284"/>
      <c r="L43" s="284"/>
      <c r="M43" s="269"/>
      <c r="N43" s="269"/>
      <c r="O43" s="269"/>
      <c r="P43" s="269"/>
      <c r="Q43" s="269"/>
      <c r="R43" s="269"/>
    </row>
    <row r="44" spans="1:18" ht="12.75">
      <c r="A44" s="283" t="s">
        <v>206</v>
      </c>
      <c r="B44" s="284"/>
      <c r="C44" s="284"/>
      <c r="D44" s="284"/>
      <c r="E44" s="284"/>
      <c r="F44" s="284"/>
      <c r="G44" s="284"/>
      <c r="H44" s="284"/>
      <c r="I44" s="284"/>
      <c r="J44" s="269"/>
      <c r="K44" s="269"/>
      <c r="L44" s="269"/>
      <c r="M44" s="269"/>
      <c r="N44" s="269"/>
      <c r="O44" s="269"/>
      <c r="P44" s="269"/>
      <c r="Q44" s="269"/>
      <c r="R44" s="269"/>
    </row>
    <row r="45" spans="1:18" ht="15">
      <c r="A45" s="285" t="s">
        <v>205</v>
      </c>
      <c r="B45" s="284"/>
      <c r="C45" s="284"/>
      <c r="D45" s="284"/>
      <c r="E45" s="284"/>
      <c r="F45" s="284"/>
      <c r="G45" s="284"/>
      <c r="H45" s="284"/>
      <c r="I45" s="284"/>
      <c r="J45" s="269"/>
      <c r="K45" s="269"/>
      <c r="L45" s="269"/>
      <c r="M45" s="269"/>
      <c r="N45" s="269"/>
      <c r="O45" s="269"/>
      <c r="P45" s="269"/>
      <c r="Q45" s="269"/>
      <c r="R45" s="269"/>
    </row>
    <row r="46" spans="1:18" ht="12.75">
      <c r="A46" s="269"/>
      <c r="B46" s="269"/>
      <c r="C46" s="269"/>
      <c r="D46" s="269"/>
      <c r="E46" s="269"/>
      <c r="F46" s="269"/>
      <c r="G46" s="269"/>
      <c r="H46" s="269"/>
      <c r="I46" s="269"/>
      <c r="J46" s="269"/>
      <c r="K46" s="269"/>
      <c r="L46" s="269"/>
      <c r="M46" s="269"/>
      <c r="N46" s="269"/>
      <c r="O46" s="269"/>
      <c r="P46" s="269"/>
      <c r="Q46" s="269"/>
      <c r="R46" s="269"/>
    </row>
    <row r="47" spans="1:18" ht="12.75">
      <c r="A47" s="269"/>
      <c r="B47" s="269"/>
      <c r="C47" s="269"/>
      <c r="D47" s="269"/>
      <c r="E47" s="269"/>
      <c r="F47" s="269"/>
      <c r="G47" s="269"/>
      <c r="H47" s="269"/>
      <c r="I47" s="269"/>
      <c r="J47" s="269"/>
      <c r="K47" s="269"/>
      <c r="L47" s="269"/>
      <c r="M47" s="269"/>
      <c r="N47" s="269"/>
      <c r="O47" s="269"/>
      <c r="P47" s="269"/>
      <c r="Q47" s="269"/>
      <c r="R47" s="269"/>
    </row>
    <row r="48" spans="1:18" ht="12.75">
      <c r="A48" s="269"/>
      <c r="B48" s="269"/>
      <c r="C48" s="269"/>
      <c r="D48" s="269"/>
      <c r="E48" s="269"/>
      <c r="F48" s="269"/>
      <c r="G48" s="269"/>
      <c r="H48" s="269"/>
      <c r="I48" s="269"/>
      <c r="J48" s="269"/>
      <c r="K48" s="269"/>
      <c r="L48" s="269"/>
      <c r="M48" s="269"/>
      <c r="N48" s="269"/>
      <c r="O48" s="269"/>
      <c r="P48" s="269"/>
      <c r="Q48" s="269"/>
      <c r="R48" s="269"/>
    </row>
    <row r="49" spans="1:18" ht="12.75">
      <c r="A49" s="269"/>
      <c r="B49" s="269"/>
      <c r="C49" s="269"/>
      <c r="D49" s="269"/>
      <c r="E49" s="269"/>
      <c r="F49" s="269"/>
      <c r="G49" s="269"/>
      <c r="H49" s="269"/>
      <c r="I49" s="269"/>
      <c r="J49" s="269"/>
      <c r="K49" s="269"/>
      <c r="L49" s="269"/>
      <c r="M49" s="269"/>
      <c r="N49" s="269"/>
      <c r="O49" s="269"/>
      <c r="P49" s="269"/>
      <c r="Q49" s="269"/>
      <c r="R49" s="269"/>
    </row>
    <row r="50" spans="1:18" ht="12.75">
      <c r="A50" s="269"/>
      <c r="B50" s="269"/>
      <c r="C50" s="269"/>
      <c r="D50" s="269"/>
      <c r="E50" s="269"/>
      <c r="F50" s="269"/>
      <c r="G50" s="269"/>
      <c r="H50" s="269"/>
      <c r="I50" s="269"/>
      <c r="J50" s="269"/>
      <c r="K50" s="269"/>
      <c r="L50" s="269"/>
      <c r="M50" s="269"/>
      <c r="N50" s="269"/>
      <c r="O50" s="269"/>
      <c r="P50" s="269"/>
      <c r="Q50" s="269"/>
      <c r="R50" s="269"/>
    </row>
    <row r="51" spans="1:18" ht="12.75">
      <c r="A51" s="269"/>
      <c r="B51" s="269"/>
      <c r="C51" s="269"/>
      <c r="D51" s="269"/>
      <c r="E51" s="269"/>
      <c r="F51" s="269"/>
      <c r="G51" s="269"/>
      <c r="H51" s="269"/>
      <c r="I51" s="269"/>
      <c r="J51" s="269"/>
      <c r="K51" s="269"/>
      <c r="L51" s="269"/>
      <c r="M51" s="269"/>
      <c r="N51" s="269"/>
      <c r="O51" s="269"/>
      <c r="P51" s="269"/>
      <c r="Q51" s="269"/>
      <c r="R51" s="269"/>
    </row>
    <row r="52" spans="1:18" ht="12.75">
      <c r="A52" s="269"/>
      <c r="B52" s="269"/>
      <c r="C52" s="269"/>
      <c r="D52" s="269"/>
      <c r="E52" s="269"/>
      <c r="F52" s="269"/>
      <c r="G52" s="269"/>
      <c r="H52" s="269"/>
      <c r="I52" s="269"/>
      <c r="J52" s="269"/>
      <c r="K52" s="269"/>
      <c r="L52" s="269"/>
      <c r="M52" s="269"/>
      <c r="N52" s="269"/>
      <c r="O52" s="269"/>
      <c r="P52" s="269"/>
      <c r="Q52" s="269"/>
      <c r="R52" s="269"/>
    </row>
    <row r="53" spans="1:18" ht="12.75">
      <c r="A53" s="269"/>
      <c r="B53" s="269"/>
      <c r="C53" s="269"/>
      <c r="D53" s="269"/>
      <c r="E53" s="269"/>
      <c r="F53" s="269"/>
      <c r="G53" s="269"/>
      <c r="H53" s="269"/>
      <c r="I53" s="269"/>
      <c r="J53" s="269"/>
      <c r="K53" s="269"/>
      <c r="L53" s="269"/>
      <c r="M53" s="269"/>
      <c r="N53" s="269"/>
      <c r="O53" s="269"/>
      <c r="P53" s="269"/>
      <c r="Q53" s="269"/>
      <c r="R53" s="269"/>
    </row>
    <row r="54" spans="1:18" ht="12.75">
      <c r="A54" s="269"/>
      <c r="B54" s="269"/>
      <c r="C54" s="269"/>
      <c r="D54" s="269"/>
      <c r="E54" s="269"/>
      <c r="F54" s="269"/>
      <c r="G54" s="269"/>
      <c r="H54" s="269"/>
      <c r="I54" s="269"/>
      <c r="J54" s="269"/>
      <c r="K54" s="269"/>
      <c r="L54" s="269"/>
      <c r="M54" s="269"/>
      <c r="N54" s="269"/>
      <c r="O54" s="269"/>
      <c r="P54" s="269"/>
      <c r="Q54" s="269"/>
      <c r="R54" s="269"/>
    </row>
    <row r="55" spans="1:18" ht="12.75">
      <c r="A55" s="269"/>
      <c r="B55" s="269"/>
      <c r="C55" s="269"/>
      <c r="D55" s="269"/>
      <c r="E55" s="269"/>
      <c r="F55" s="269"/>
      <c r="G55" s="269"/>
      <c r="H55" s="269"/>
      <c r="I55" s="269"/>
      <c r="J55" s="269"/>
      <c r="K55" s="269"/>
      <c r="L55" s="269"/>
      <c r="M55" s="269"/>
      <c r="N55" s="269"/>
      <c r="O55" s="269"/>
      <c r="P55" s="269"/>
      <c r="Q55" s="269"/>
      <c r="R55" s="269"/>
    </row>
    <row r="56" spans="1:18" ht="12.75">
      <c r="A56" s="269"/>
      <c r="B56" s="269"/>
      <c r="C56" s="269"/>
      <c r="D56" s="269"/>
      <c r="E56" s="269"/>
      <c r="F56" s="269"/>
      <c r="G56" s="269"/>
      <c r="H56" s="269"/>
      <c r="I56" s="269"/>
      <c r="J56" s="269"/>
      <c r="K56" s="269"/>
      <c r="L56" s="269"/>
      <c r="M56" s="269"/>
      <c r="N56" s="269"/>
      <c r="O56" s="269"/>
      <c r="P56" s="269"/>
      <c r="Q56" s="269"/>
      <c r="R56" s="269"/>
    </row>
    <row r="57" spans="1:18" ht="12.75">
      <c r="A57" s="269"/>
      <c r="B57" s="269"/>
      <c r="C57" s="269"/>
      <c r="D57" s="269"/>
      <c r="E57" s="269"/>
      <c r="F57" s="269"/>
      <c r="G57" s="269"/>
      <c r="H57" s="269"/>
      <c r="I57" s="269"/>
      <c r="J57" s="269"/>
      <c r="K57" s="269"/>
      <c r="L57" s="269"/>
      <c r="M57" s="269"/>
      <c r="N57" s="269"/>
      <c r="O57" s="269"/>
      <c r="P57" s="269"/>
      <c r="Q57" s="269"/>
      <c r="R57" s="269"/>
    </row>
    <row r="58" spans="1:18" ht="12.75">
      <c r="A58" s="270"/>
      <c r="B58" s="269"/>
      <c r="C58" s="269"/>
      <c r="D58" s="269"/>
      <c r="E58" s="269"/>
      <c r="F58" s="269"/>
      <c r="G58" s="269"/>
      <c r="H58" s="269"/>
      <c r="I58" s="269"/>
      <c r="J58" s="269"/>
      <c r="K58" s="269"/>
      <c r="L58" s="269"/>
      <c r="M58" s="269"/>
      <c r="N58" s="269"/>
      <c r="O58" s="269"/>
      <c r="P58" s="269"/>
      <c r="Q58" s="269"/>
      <c r="R58" s="269"/>
    </row>
  </sheetData>
  <mergeCells count="29">
    <mergeCell ref="A7:B7"/>
    <mergeCell ref="A8:D8"/>
    <mergeCell ref="A11:E11"/>
    <mergeCell ref="A12:H12"/>
    <mergeCell ref="A13:L13"/>
    <mergeCell ref="A2:F2"/>
    <mergeCell ref="A3:C3"/>
    <mergeCell ref="A4:G4"/>
    <mergeCell ref="A5:F5"/>
    <mergeCell ref="A6:D6"/>
    <mergeCell ref="A14:K14"/>
    <mergeCell ref="A15:H15"/>
    <mergeCell ref="A17:H17"/>
    <mergeCell ref="A18:E18"/>
    <mergeCell ref="B33:G33"/>
    <mergeCell ref="A44:I44"/>
    <mergeCell ref="A45:I45"/>
    <mergeCell ref="B21:F21"/>
    <mergeCell ref="B23:K23"/>
    <mergeCell ref="B25:H25"/>
    <mergeCell ref="B27:H27"/>
    <mergeCell ref="B28:D28"/>
    <mergeCell ref="B29:C29"/>
    <mergeCell ref="B31:G31"/>
    <mergeCell ref="B34:H34"/>
    <mergeCell ref="B35:D35"/>
    <mergeCell ref="B37:G37"/>
    <mergeCell ref="B39:G39"/>
    <mergeCell ref="A43:L43"/>
  </mergeCells>
  <hyperlinks>
    <hyperlink ref="A2" r:id="rId1" xr:uid="{F6B70D2A-62FD-8047-85CB-4F1BEE8510C1}"/>
    <hyperlink ref="B23" r:id="rId2" xr:uid="{571AD5F4-A668-E443-9BDD-504068D571B2}"/>
    <hyperlink ref="B25" r:id="rId3" xr:uid="{C38DF582-A17F-0E42-9260-697B29751D6C}"/>
    <hyperlink ref="B31" r:id="rId4" xr:uid="{D373D13A-B470-5847-9A85-A92A82A970CC}"/>
    <hyperlink ref="A44" r:id="rId5" xr:uid="{ED2AF137-777D-3A4D-BE74-8916E527D64B}"/>
    <hyperlink ref="A45" r:id="rId6" xr:uid="{DCEA55B2-EA89-3D48-B16E-3B3584686B1D}"/>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A340DA-52F3-EE4A-90E2-B11598C199AE}">
  <dimension ref="A1:N30"/>
  <sheetViews>
    <sheetView zoomScaleNormal="100" workbookViewId="0">
      <selection activeCell="E33" sqref="E33"/>
    </sheetView>
  </sheetViews>
  <sheetFormatPr defaultColWidth="11.42578125" defaultRowHeight="15"/>
  <sheetData>
    <row r="1" spans="1:14">
      <c r="A1" s="161" t="s">
        <v>91</v>
      </c>
      <c r="B1" s="161" t="s">
        <v>93</v>
      </c>
      <c r="C1" s="161" t="s">
        <v>152</v>
      </c>
      <c r="D1" s="161" t="s">
        <v>94</v>
      </c>
      <c r="E1" s="161" t="s">
        <v>95</v>
      </c>
      <c r="F1" s="161" t="s">
        <v>96</v>
      </c>
      <c r="G1" s="161" t="s">
        <v>97</v>
      </c>
      <c r="H1" s="161" t="s">
        <v>98</v>
      </c>
      <c r="I1" s="161" t="s">
        <v>99</v>
      </c>
      <c r="J1" s="161" t="s">
        <v>100</v>
      </c>
      <c r="K1" s="161" t="s">
        <v>101</v>
      </c>
      <c r="L1" s="161" t="s">
        <v>102</v>
      </c>
      <c r="M1" s="161" t="s">
        <v>103</v>
      </c>
      <c r="N1" s="161" t="s">
        <v>104</v>
      </c>
    </row>
    <row r="2" spans="1:14">
      <c r="A2" s="4" t="s">
        <v>110</v>
      </c>
      <c r="B2" s="4">
        <v>100418</v>
      </c>
      <c r="C2" s="4">
        <v>90564</v>
      </c>
      <c r="D2" s="4">
        <v>42285</v>
      </c>
      <c r="E2" s="4">
        <v>39982</v>
      </c>
      <c r="F2" s="4">
        <v>958.8</v>
      </c>
      <c r="G2" s="4">
        <v>104.73</v>
      </c>
      <c r="H2" s="4">
        <v>49495</v>
      </c>
      <c r="I2" s="4">
        <v>41360</v>
      </c>
      <c r="J2" s="4">
        <v>2695</v>
      </c>
      <c r="K2" s="4">
        <v>2230</v>
      </c>
      <c r="L2" s="4">
        <v>1935</v>
      </c>
      <c r="M2" s="4">
        <v>465</v>
      </c>
      <c r="N2" s="4">
        <v>810</v>
      </c>
    </row>
    <row r="3" spans="1:14">
      <c r="A3" s="167">
        <v>8300001.0099999998</v>
      </c>
      <c r="B3" s="4">
        <v>2612</v>
      </c>
      <c r="C3" s="4">
        <v>1837</v>
      </c>
      <c r="D3" s="4">
        <v>1087</v>
      </c>
      <c r="E3" s="4">
        <v>1040</v>
      </c>
      <c r="F3" s="4">
        <v>1380.2</v>
      </c>
      <c r="G3" s="4">
        <v>1.89</v>
      </c>
      <c r="H3" s="4">
        <v>1360</v>
      </c>
      <c r="I3" s="4">
        <v>1170</v>
      </c>
      <c r="J3" s="4">
        <v>75</v>
      </c>
      <c r="K3" s="4">
        <v>40</v>
      </c>
      <c r="L3" s="4">
        <v>20</v>
      </c>
      <c r="M3" s="4">
        <v>25</v>
      </c>
      <c r="N3" s="4">
        <v>25</v>
      </c>
    </row>
    <row r="4" spans="1:14">
      <c r="A4" s="167">
        <v>8300001.0199999996</v>
      </c>
      <c r="B4" s="4">
        <v>6939</v>
      </c>
      <c r="C4" s="4">
        <v>7138</v>
      </c>
      <c r="D4" s="4">
        <v>2528</v>
      </c>
      <c r="E4" s="4">
        <v>2489</v>
      </c>
      <c r="F4" s="4">
        <v>2649.7</v>
      </c>
      <c r="G4" s="4">
        <v>2.62</v>
      </c>
      <c r="H4" s="4">
        <v>3290</v>
      </c>
      <c r="I4" s="4">
        <v>2905</v>
      </c>
      <c r="J4" s="4">
        <v>120</v>
      </c>
      <c r="K4" s="4">
        <v>100</v>
      </c>
      <c r="L4" s="4">
        <v>80</v>
      </c>
      <c r="M4" s="4">
        <v>20</v>
      </c>
      <c r="N4" s="4">
        <v>70</v>
      </c>
    </row>
    <row r="5" spans="1:14">
      <c r="A5" s="167">
        <v>8300001.0300000003</v>
      </c>
      <c r="B5" s="4">
        <v>5680</v>
      </c>
      <c r="C5" s="4">
        <v>5665</v>
      </c>
      <c r="D5" s="4">
        <v>1998</v>
      </c>
      <c r="E5" s="4">
        <v>1935</v>
      </c>
      <c r="F5" s="4">
        <v>2899.7</v>
      </c>
      <c r="G5" s="4">
        <v>1.96</v>
      </c>
      <c r="H5" s="4">
        <v>2935</v>
      </c>
      <c r="I5" s="4">
        <v>2635</v>
      </c>
      <c r="J5" s="4">
        <v>110</v>
      </c>
      <c r="K5" s="4">
        <v>90</v>
      </c>
      <c r="L5" s="4">
        <v>50</v>
      </c>
      <c r="M5" s="4">
        <v>30</v>
      </c>
      <c r="N5" s="4">
        <v>25</v>
      </c>
    </row>
    <row r="6" spans="1:14">
      <c r="A6" s="167">
        <v>8300001.04</v>
      </c>
      <c r="B6" s="4">
        <v>6151</v>
      </c>
      <c r="C6" s="4">
        <v>6010</v>
      </c>
      <c r="D6" s="4">
        <v>2169</v>
      </c>
      <c r="E6" s="4">
        <v>2109</v>
      </c>
      <c r="F6" s="4">
        <v>1333.7</v>
      </c>
      <c r="G6" s="4">
        <v>4.6100000000000003</v>
      </c>
      <c r="H6" s="4">
        <v>3165</v>
      </c>
      <c r="I6" s="4">
        <v>2835</v>
      </c>
      <c r="J6" s="4">
        <v>140</v>
      </c>
      <c r="K6" s="4">
        <v>40</v>
      </c>
      <c r="L6" s="4">
        <v>45</v>
      </c>
      <c r="M6" s="4">
        <v>15</v>
      </c>
      <c r="N6" s="4">
        <v>85</v>
      </c>
    </row>
    <row r="7" spans="1:14">
      <c r="A7" s="167">
        <v>8300002</v>
      </c>
      <c r="B7" s="4">
        <v>2619</v>
      </c>
      <c r="C7" s="4">
        <v>2607</v>
      </c>
      <c r="D7" s="4">
        <v>1350</v>
      </c>
      <c r="E7" s="4">
        <v>1227</v>
      </c>
      <c r="F7" s="4">
        <v>629.20000000000005</v>
      </c>
      <c r="G7" s="4">
        <v>4.16</v>
      </c>
      <c r="H7" s="4">
        <v>1320</v>
      </c>
      <c r="I7" s="4">
        <v>970</v>
      </c>
      <c r="J7" s="4">
        <v>75</v>
      </c>
      <c r="K7" s="4">
        <v>125</v>
      </c>
      <c r="L7" s="4">
        <v>130</v>
      </c>
      <c r="M7" s="4">
        <v>10</v>
      </c>
      <c r="N7" s="4">
        <v>15</v>
      </c>
    </row>
    <row r="8" spans="1:14">
      <c r="A8" s="167">
        <v>8300003</v>
      </c>
      <c r="B8" s="4">
        <v>5597</v>
      </c>
      <c r="C8" s="4">
        <v>5070</v>
      </c>
      <c r="D8" s="4">
        <v>2326</v>
      </c>
      <c r="E8" s="4">
        <v>2091</v>
      </c>
      <c r="F8" s="4">
        <v>1337.1</v>
      </c>
      <c r="G8" s="4">
        <v>4.1900000000000004</v>
      </c>
      <c r="H8" s="4">
        <v>2620</v>
      </c>
      <c r="I8" s="4">
        <v>2100</v>
      </c>
      <c r="J8" s="4">
        <v>150</v>
      </c>
      <c r="K8" s="4">
        <v>105</v>
      </c>
      <c r="L8" s="4">
        <v>135</v>
      </c>
      <c r="M8" s="4">
        <v>45</v>
      </c>
      <c r="N8" s="4">
        <v>85</v>
      </c>
    </row>
    <row r="9" spans="1:14">
      <c r="A9" s="167">
        <v>8300004</v>
      </c>
      <c r="B9" s="4">
        <v>2708</v>
      </c>
      <c r="C9" s="4">
        <v>2705</v>
      </c>
      <c r="D9" s="4">
        <v>1954</v>
      </c>
      <c r="E9" s="4">
        <v>1722</v>
      </c>
      <c r="F9" s="4">
        <v>2309</v>
      </c>
      <c r="G9" s="4">
        <v>1.17</v>
      </c>
      <c r="H9" s="4">
        <v>1320</v>
      </c>
      <c r="I9" s="4">
        <v>865</v>
      </c>
      <c r="J9" s="4">
        <v>70</v>
      </c>
      <c r="K9" s="4">
        <v>95</v>
      </c>
      <c r="L9" s="4">
        <v>245</v>
      </c>
      <c r="M9" s="4">
        <v>15</v>
      </c>
      <c r="N9" s="4">
        <v>30</v>
      </c>
    </row>
    <row r="10" spans="1:14">
      <c r="A10" s="167">
        <v>8300005</v>
      </c>
      <c r="B10" s="4">
        <v>2550</v>
      </c>
      <c r="C10" s="4">
        <v>2487</v>
      </c>
      <c r="D10" s="4">
        <v>1155</v>
      </c>
      <c r="E10" s="4">
        <v>1078</v>
      </c>
      <c r="F10" s="4">
        <v>1644.4</v>
      </c>
      <c r="G10" s="4">
        <v>1.55</v>
      </c>
      <c r="H10" s="4">
        <v>1275</v>
      </c>
      <c r="I10" s="4">
        <v>1070</v>
      </c>
      <c r="J10" s="4">
        <v>70</v>
      </c>
      <c r="K10" s="4">
        <v>35</v>
      </c>
      <c r="L10" s="4">
        <v>50</v>
      </c>
      <c r="M10" s="4">
        <v>20</v>
      </c>
      <c r="N10" s="4">
        <v>25</v>
      </c>
    </row>
    <row r="11" spans="1:14">
      <c r="A11" s="167">
        <v>8300006</v>
      </c>
      <c r="B11" s="4">
        <v>4028</v>
      </c>
      <c r="C11" s="4">
        <v>4372</v>
      </c>
      <c r="D11" s="4">
        <v>1711</v>
      </c>
      <c r="E11" s="4">
        <v>1614</v>
      </c>
      <c r="F11" s="4">
        <v>2993</v>
      </c>
      <c r="G11" s="4">
        <v>1.35</v>
      </c>
      <c r="H11" s="4">
        <v>2045</v>
      </c>
      <c r="I11" s="4">
        <v>1735</v>
      </c>
      <c r="J11" s="4">
        <v>110</v>
      </c>
      <c r="K11" s="4">
        <v>120</v>
      </c>
      <c r="L11" s="4">
        <v>45</v>
      </c>
      <c r="M11" s="4">
        <v>20</v>
      </c>
      <c r="N11" s="4">
        <v>15</v>
      </c>
    </row>
    <row r="12" spans="1:14">
      <c r="A12" s="167">
        <v>8300007</v>
      </c>
      <c r="B12" s="4">
        <v>2983</v>
      </c>
      <c r="C12" s="4">
        <v>3008</v>
      </c>
      <c r="D12" s="4">
        <v>1170</v>
      </c>
      <c r="E12" s="4">
        <v>1145</v>
      </c>
      <c r="F12" s="4">
        <v>2300.6</v>
      </c>
      <c r="G12" s="4">
        <v>1.3</v>
      </c>
      <c r="H12" s="4">
        <v>1445</v>
      </c>
      <c r="I12" s="4">
        <v>1220</v>
      </c>
      <c r="J12" s="4">
        <v>70</v>
      </c>
      <c r="K12" s="4">
        <v>50</v>
      </c>
      <c r="L12" s="4">
        <v>55</v>
      </c>
      <c r="M12" s="4">
        <v>25</v>
      </c>
      <c r="N12" s="4">
        <v>25</v>
      </c>
    </row>
    <row r="13" spans="1:14">
      <c r="A13" s="167">
        <v>8300008.0099999998</v>
      </c>
      <c r="B13" s="4">
        <v>8147</v>
      </c>
      <c r="C13" s="4">
        <v>3851</v>
      </c>
      <c r="D13" s="4">
        <v>3235</v>
      </c>
      <c r="E13" s="4">
        <v>3043</v>
      </c>
      <c r="F13" s="4">
        <v>388.6</v>
      </c>
      <c r="G13" s="4">
        <v>20.96</v>
      </c>
      <c r="H13" s="4">
        <v>4285</v>
      </c>
      <c r="I13" s="4">
        <v>3890</v>
      </c>
      <c r="J13" s="4">
        <v>150</v>
      </c>
      <c r="K13" s="4">
        <v>120</v>
      </c>
      <c r="L13" s="4">
        <v>55</v>
      </c>
      <c r="M13" s="4">
        <v>20</v>
      </c>
      <c r="N13" s="4">
        <v>50</v>
      </c>
    </row>
    <row r="14" spans="1:14">
      <c r="A14" s="167">
        <v>8300008.0199999996</v>
      </c>
      <c r="B14" s="4">
        <v>3736</v>
      </c>
      <c r="C14" s="4">
        <v>3785</v>
      </c>
      <c r="D14" s="4">
        <v>1403</v>
      </c>
      <c r="E14" s="4">
        <v>1395</v>
      </c>
      <c r="F14" s="4">
        <v>2777.5</v>
      </c>
      <c r="G14" s="4">
        <v>1.35</v>
      </c>
      <c r="H14" s="4">
        <v>1800</v>
      </c>
      <c r="I14" s="4">
        <v>1630</v>
      </c>
      <c r="J14" s="4">
        <v>70</v>
      </c>
      <c r="K14" s="4">
        <v>40</v>
      </c>
      <c r="L14" s="4">
        <v>25</v>
      </c>
      <c r="M14" s="4">
        <v>0</v>
      </c>
      <c r="N14" s="4">
        <v>35</v>
      </c>
    </row>
    <row r="15" spans="1:14">
      <c r="A15" s="167">
        <v>8300008.0300000003</v>
      </c>
      <c r="B15" s="4">
        <v>4037</v>
      </c>
      <c r="C15" s="4">
        <v>4059</v>
      </c>
      <c r="D15" s="4">
        <v>1466</v>
      </c>
      <c r="E15" s="4">
        <v>1445</v>
      </c>
      <c r="F15" s="4">
        <v>3093</v>
      </c>
      <c r="G15" s="4">
        <v>1.31</v>
      </c>
      <c r="H15" s="4">
        <v>2115</v>
      </c>
      <c r="I15" s="4">
        <v>1850</v>
      </c>
      <c r="J15" s="4">
        <v>90</v>
      </c>
      <c r="K15" s="4">
        <v>105</v>
      </c>
      <c r="L15" s="4">
        <v>25</v>
      </c>
      <c r="M15" s="4">
        <v>0</v>
      </c>
      <c r="N15" s="4">
        <v>30</v>
      </c>
    </row>
    <row r="16" spans="1:14">
      <c r="A16" s="167">
        <v>8300009</v>
      </c>
      <c r="B16" s="4">
        <v>6237</v>
      </c>
      <c r="C16" s="4">
        <v>4126</v>
      </c>
      <c r="D16" s="4">
        <v>2550</v>
      </c>
      <c r="E16" s="4">
        <v>2449</v>
      </c>
      <c r="F16" s="4">
        <v>921.9</v>
      </c>
      <c r="G16" s="4">
        <v>6.77</v>
      </c>
      <c r="H16" s="4">
        <v>2865</v>
      </c>
      <c r="I16" s="4">
        <v>2530</v>
      </c>
      <c r="J16" s="4">
        <v>145</v>
      </c>
      <c r="K16" s="4">
        <v>75</v>
      </c>
      <c r="L16" s="4">
        <v>55</v>
      </c>
      <c r="M16" s="4">
        <v>25</v>
      </c>
      <c r="N16" s="4">
        <v>35</v>
      </c>
    </row>
    <row r="17" spans="1:14">
      <c r="A17" s="167">
        <v>8300010</v>
      </c>
      <c r="B17" s="4">
        <v>4700</v>
      </c>
      <c r="C17" s="4">
        <v>4395</v>
      </c>
      <c r="D17" s="4">
        <v>2940</v>
      </c>
      <c r="E17" s="4">
        <v>2652</v>
      </c>
      <c r="F17" s="4">
        <v>917.1</v>
      </c>
      <c r="G17" s="4">
        <v>5.12</v>
      </c>
      <c r="H17" s="4">
        <v>2235</v>
      </c>
      <c r="I17" s="4">
        <v>1490</v>
      </c>
      <c r="J17" s="4">
        <v>150</v>
      </c>
      <c r="K17" s="4">
        <v>215</v>
      </c>
      <c r="L17" s="4">
        <v>310</v>
      </c>
      <c r="M17" s="4">
        <v>35</v>
      </c>
      <c r="N17" s="4">
        <v>45</v>
      </c>
    </row>
    <row r="18" spans="1:14">
      <c r="A18" s="167">
        <v>8300011</v>
      </c>
      <c r="B18" s="4">
        <v>3424</v>
      </c>
      <c r="C18" s="4">
        <v>3054</v>
      </c>
      <c r="D18" s="4">
        <v>1738</v>
      </c>
      <c r="E18" s="4">
        <v>1528</v>
      </c>
      <c r="F18" s="4">
        <v>3065.1</v>
      </c>
      <c r="G18" s="4">
        <v>1.1200000000000001</v>
      </c>
      <c r="H18" s="4">
        <v>1725</v>
      </c>
      <c r="I18" s="4">
        <v>1285</v>
      </c>
      <c r="J18" s="4">
        <v>125</v>
      </c>
      <c r="K18" s="4">
        <v>155</v>
      </c>
      <c r="L18" s="4">
        <v>110</v>
      </c>
      <c r="M18" s="4">
        <v>25</v>
      </c>
      <c r="N18" s="4">
        <v>25</v>
      </c>
    </row>
    <row r="19" spans="1:14">
      <c r="A19" s="167">
        <v>8300012</v>
      </c>
      <c r="B19" s="4">
        <v>5984</v>
      </c>
      <c r="C19" s="4">
        <v>5829</v>
      </c>
      <c r="D19" s="4">
        <v>2349</v>
      </c>
      <c r="E19" s="4">
        <v>2253</v>
      </c>
      <c r="F19" s="4">
        <v>1062.3</v>
      </c>
      <c r="G19" s="4">
        <v>5.63</v>
      </c>
      <c r="H19" s="4">
        <v>2890</v>
      </c>
      <c r="I19" s="4">
        <v>2470</v>
      </c>
      <c r="J19" s="4">
        <v>170</v>
      </c>
      <c r="K19" s="4">
        <v>95</v>
      </c>
      <c r="L19" s="4">
        <v>85</v>
      </c>
      <c r="M19" s="4">
        <v>10</v>
      </c>
      <c r="N19" s="4">
        <v>55</v>
      </c>
    </row>
    <row r="20" spans="1:14">
      <c r="A20" s="167">
        <v>8300013</v>
      </c>
      <c r="B20" s="4">
        <v>4246</v>
      </c>
      <c r="C20" s="4">
        <v>3830</v>
      </c>
      <c r="D20" s="4">
        <v>1869</v>
      </c>
      <c r="E20" s="4">
        <v>1765</v>
      </c>
      <c r="F20" s="4">
        <v>2904.4</v>
      </c>
      <c r="G20" s="4">
        <v>1.46</v>
      </c>
      <c r="H20" s="4">
        <v>1915</v>
      </c>
      <c r="I20" s="4">
        <v>1490</v>
      </c>
      <c r="J20" s="4">
        <v>165</v>
      </c>
      <c r="K20" s="4">
        <v>125</v>
      </c>
      <c r="L20" s="4">
        <v>115</v>
      </c>
      <c r="M20" s="4">
        <v>15</v>
      </c>
      <c r="N20" s="4">
        <v>0</v>
      </c>
    </row>
    <row r="21" spans="1:14">
      <c r="A21" s="167">
        <v>8300014</v>
      </c>
      <c r="B21" s="4">
        <v>1832</v>
      </c>
      <c r="C21" s="4">
        <v>1725</v>
      </c>
      <c r="D21" s="4">
        <v>861</v>
      </c>
      <c r="E21" s="4">
        <v>801</v>
      </c>
      <c r="F21" s="4">
        <v>261.8</v>
      </c>
      <c r="G21" s="4">
        <v>7</v>
      </c>
      <c r="H21" s="4">
        <v>780</v>
      </c>
      <c r="I21" s="4">
        <v>615</v>
      </c>
      <c r="J21" s="4">
        <v>65</v>
      </c>
      <c r="K21" s="4">
        <v>25</v>
      </c>
      <c r="L21" s="4">
        <v>45</v>
      </c>
      <c r="M21" s="4">
        <v>0</v>
      </c>
      <c r="N21" s="4">
        <v>20</v>
      </c>
    </row>
    <row r="22" spans="1:14">
      <c r="A22" s="167">
        <v>8300015</v>
      </c>
      <c r="B22" s="4">
        <v>3552</v>
      </c>
      <c r="C22" s="4">
        <v>3407</v>
      </c>
      <c r="D22" s="4">
        <v>1521</v>
      </c>
      <c r="E22" s="4">
        <v>1449</v>
      </c>
      <c r="F22" s="4">
        <v>2043.1</v>
      </c>
      <c r="G22" s="4">
        <v>1.74</v>
      </c>
      <c r="H22" s="4">
        <v>1670</v>
      </c>
      <c r="I22" s="4">
        <v>1265</v>
      </c>
      <c r="J22" s="4">
        <v>115</v>
      </c>
      <c r="K22" s="4">
        <v>135</v>
      </c>
      <c r="L22" s="4">
        <v>80</v>
      </c>
      <c r="M22" s="4">
        <v>40</v>
      </c>
      <c r="N22" s="4">
        <v>35</v>
      </c>
    </row>
    <row r="23" spans="1:14">
      <c r="A23" s="167">
        <v>8300016.0099999998</v>
      </c>
      <c r="B23" s="4">
        <v>4024</v>
      </c>
      <c r="C23" s="4">
        <v>3433</v>
      </c>
      <c r="D23" s="4">
        <v>1644</v>
      </c>
      <c r="E23" s="4">
        <v>1598</v>
      </c>
      <c r="F23" s="4">
        <v>166.6</v>
      </c>
      <c r="G23" s="4">
        <v>24.15</v>
      </c>
      <c r="H23" s="4">
        <v>2210</v>
      </c>
      <c r="I23" s="4">
        <v>1895</v>
      </c>
      <c r="J23" s="4">
        <v>125</v>
      </c>
      <c r="K23" s="4">
        <v>105</v>
      </c>
      <c r="L23" s="4">
        <v>35</v>
      </c>
      <c r="M23" s="4">
        <v>20</v>
      </c>
      <c r="N23" s="4">
        <v>30</v>
      </c>
    </row>
    <row r="24" spans="1:14">
      <c r="A24" s="167">
        <v>8300016.0199999996</v>
      </c>
      <c r="B24" s="4">
        <v>4255</v>
      </c>
      <c r="C24" s="4">
        <v>4050</v>
      </c>
      <c r="D24" s="4">
        <v>1526</v>
      </c>
      <c r="E24" s="4">
        <v>1497</v>
      </c>
      <c r="F24" s="4">
        <v>2266.1999999999998</v>
      </c>
      <c r="G24" s="4">
        <v>1.88</v>
      </c>
      <c r="H24" s="4">
        <v>2195</v>
      </c>
      <c r="I24" s="4">
        <v>1865</v>
      </c>
      <c r="J24" s="4">
        <v>150</v>
      </c>
      <c r="K24" s="4">
        <v>100</v>
      </c>
      <c r="L24" s="4">
        <v>45</v>
      </c>
      <c r="M24" s="4">
        <v>15</v>
      </c>
      <c r="N24" s="4">
        <v>20</v>
      </c>
    </row>
    <row r="25" spans="1:14">
      <c r="A25" s="167">
        <v>8300016.0300000003</v>
      </c>
      <c r="B25" s="4">
        <v>4377</v>
      </c>
      <c r="C25" s="4">
        <v>4121</v>
      </c>
      <c r="D25" s="4">
        <v>1735</v>
      </c>
      <c r="E25" s="4">
        <v>1657</v>
      </c>
      <c r="F25" s="4">
        <v>3015.3</v>
      </c>
      <c r="G25" s="4">
        <v>1.45</v>
      </c>
      <c r="H25" s="4">
        <v>2035</v>
      </c>
      <c r="I25" s="4">
        <v>1570</v>
      </c>
      <c r="J25" s="4">
        <v>190</v>
      </c>
      <c r="K25" s="4">
        <v>140</v>
      </c>
      <c r="L25" s="4">
        <v>95</v>
      </c>
      <c r="M25" s="4">
        <v>10</v>
      </c>
      <c r="N25" s="4">
        <v>25</v>
      </c>
    </row>
    <row r="26" spans="1:14">
      <c r="A26" s="4"/>
      <c r="B26" s="4"/>
      <c r="C26" s="4"/>
      <c r="D26" s="4"/>
      <c r="E26" s="4"/>
      <c r="F26" s="4"/>
      <c r="G26" s="4"/>
      <c r="H26" s="4"/>
      <c r="I26" s="4"/>
      <c r="J26" s="4"/>
      <c r="K26" s="4"/>
      <c r="L26" s="4"/>
      <c r="M26" s="4"/>
      <c r="N26" s="4"/>
    </row>
    <row r="27" spans="1:14">
      <c r="A27" s="4"/>
      <c r="B27" s="4"/>
      <c r="C27" s="4"/>
      <c r="D27" s="4"/>
      <c r="E27" s="4"/>
      <c r="F27" s="4"/>
      <c r="G27" s="4"/>
      <c r="H27" s="4"/>
      <c r="I27" s="4"/>
      <c r="J27" s="4"/>
      <c r="K27" s="4"/>
      <c r="L27" s="4"/>
      <c r="M27" s="4"/>
      <c r="N27" s="4"/>
    </row>
    <row r="28" spans="1:14">
      <c r="A28" s="4"/>
      <c r="B28" s="4"/>
      <c r="C28" s="4"/>
      <c r="D28" s="4"/>
      <c r="E28" s="4"/>
      <c r="F28" s="4"/>
      <c r="G28" s="4"/>
      <c r="H28" s="4"/>
      <c r="I28" s="4"/>
      <c r="J28" s="4"/>
      <c r="K28" s="4"/>
      <c r="L28" s="4"/>
      <c r="M28" s="4"/>
      <c r="N28" s="4"/>
    </row>
    <row r="29" spans="1:14">
      <c r="A29" s="4"/>
      <c r="B29" s="4"/>
      <c r="C29" s="4"/>
      <c r="D29" s="4"/>
      <c r="E29" s="4"/>
      <c r="F29" s="4"/>
      <c r="G29" s="4"/>
      <c r="H29" s="4"/>
      <c r="I29" s="4"/>
      <c r="J29" s="4"/>
      <c r="K29" s="4"/>
      <c r="L29" s="4"/>
      <c r="M29" s="4"/>
      <c r="N29" s="4"/>
    </row>
    <row r="30" spans="1:14">
      <c r="A30" s="4"/>
      <c r="B30" s="4"/>
      <c r="C30" s="4"/>
      <c r="D30" s="4"/>
      <c r="E30" s="4"/>
      <c r="F30" s="4"/>
      <c r="G30" s="4"/>
      <c r="H30" s="4"/>
      <c r="I30" s="4"/>
      <c r="J30" s="4"/>
      <c r="K30" s="4"/>
      <c r="L30" s="4"/>
      <c r="M30" s="4"/>
      <c r="N30" s="4"/>
    </row>
  </sheetData>
  <pageMargins left="0.7" right="0.7" top="0.75" bottom="0.75" header="0.3" footer="0.3"/>
  <pageSetup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8DA59-8558-5440-8D8E-A6BF90C06626}">
  <dimension ref="A1:N30"/>
  <sheetViews>
    <sheetView zoomScale="119" workbookViewId="0">
      <selection activeCell="F38" sqref="F38"/>
    </sheetView>
  </sheetViews>
  <sheetFormatPr defaultColWidth="11.42578125" defaultRowHeight="15"/>
  <sheetData>
    <row r="1" spans="1:14">
      <c r="A1" s="161" t="s">
        <v>91</v>
      </c>
      <c r="B1" s="161" t="s">
        <v>92</v>
      </c>
      <c r="C1" s="161" t="s">
        <v>93</v>
      </c>
      <c r="D1" s="161" t="s">
        <v>94</v>
      </c>
      <c r="E1" s="161" t="s">
        <v>95</v>
      </c>
      <c r="F1" s="161" t="s">
        <v>96</v>
      </c>
      <c r="G1" s="161" t="s">
        <v>97</v>
      </c>
      <c r="H1" s="161" t="s">
        <v>98</v>
      </c>
      <c r="I1" s="161" t="s">
        <v>99</v>
      </c>
      <c r="J1" s="161" t="s">
        <v>100</v>
      </c>
      <c r="K1" s="161" t="s">
        <v>101</v>
      </c>
      <c r="L1" s="161" t="s">
        <v>102</v>
      </c>
      <c r="M1" s="161" t="s">
        <v>103</v>
      </c>
      <c r="N1" s="161" t="s">
        <v>104</v>
      </c>
    </row>
    <row r="2" spans="1:14">
      <c r="A2" s="4" t="s">
        <v>110</v>
      </c>
      <c r="B2" s="4">
        <v>100844</v>
      </c>
      <c r="C2" s="4">
        <v>100418</v>
      </c>
      <c r="D2" s="4">
        <v>43404</v>
      </c>
      <c r="E2" s="4">
        <v>40512</v>
      </c>
      <c r="F2" s="4">
        <v>966.5</v>
      </c>
      <c r="G2" s="4">
        <v>104.34</v>
      </c>
      <c r="H2" s="4">
        <v>40625</v>
      </c>
      <c r="I2" s="4">
        <v>34640</v>
      </c>
      <c r="J2" s="4">
        <v>2735</v>
      </c>
      <c r="K2" s="4">
        <v>1030</v>
      </c>
      <c r="L2" s="4">
        <v>1320</v>
      </c>
      <c r="M2" s="4">
        <v>265</v>
      </c>
      <c r="N2" s="4">
        <v>625</v>
      </c>
    </row>
    <row r="3" spans="1:14">
      <c r="A3" s="4" t="s">
        <v>111</v>
      </c>
      <c r="B3" s="4">
        <v>2363</v>
      </c>
      <c r="C3" s="4">
        <v>2612</v>
      </c>
      <c r="D3" s="4">
        <v>1025</v>
      </c>
      <c r="E3" s="4">
        <v>965</v>
      </c>
      <c r="F3" s="4">
        <v>1193.2</v>
      </c>
      <c r="G3" s="4">
        <v>1.98</v>
      </c>
      <c r="H3" s="4">
        <v>935</v>
      </c>
      <c r="I3" s="4">
        <v>830</v>
      </c>
      <c r="J3" s="4">
        <v>30</v>
      </c>
      <c r="K3" s="4">
        <v>20</v>
      </c>
      <c r="L3" s="4">
        <v>30</v>
      </c>
      <c r="M3" s="4">
        <v>0</v>
      </c>
      <c r="N3" s="4">
        <v>25</v>
      </c>
    </row>
    <row r="4" spans="1:14">
      <c r="A4" s="4" t="s">
        <v>112</v>
      </c>
      <c r="B4" s="4">
        <v>3588</v>
      </c>
      <c r="C4" s="4">
        <v>3803</v>
      </c>
      <c r="D4" s="4">
        <v>1323</v>
      </c>
      <c r="E4" s="4">
        <v>1285</v>
      </c>
      <c r="F4" s="4">
        <v>2864.9</v>
      </c>
      <c r="G4" s="4">
        <v>1.25</v>
      </c>
      <c r="H4" s="4">
        <v>1540</v>
      </c>
      <c r="I4" s="4">
        <v>1400</v>
      </c>
      <c r="J4" s="4">
        <v>45</v>
      </c>
      <c r="K4" s="4">
        <v>45</v>
      </c>
      <c r="L4" s="4">
        <v>10</v>
      </c>
      <c r="M4" s="4">
        <v>15</v>
      </c>
      <c r="N4" s="4">
        <v>25</v>
      </c>
    </row>
    <row r="5" spans="1:14">
      <c r="A5" s="4" t="s">
        <v>113</v>
      </c>
      <c r="B5" s="4">
        <v>3577</v>
      </c>
      <c r="C5" s="4">
        <v>2333</v>
      </c>
      <c r="D5" s="4">
        <v>1376</v>
      </c>
      <c r="E5" s="4">
        <v>1309</v>
      </c>
      <c r="F5" s="4">
        <v>3255.4</v>
      </c>
      <c r="G5" s="4">
        <v>1.1000000000000001</v>
      </c>
      <c r="H5" s="4">
        <v>1700</v>
      </c>
      <c r="I5" s="4">
        <v>1545</v>
      </c>
      <c r="J5" s="4">
        <v>90</v>
      </c>
      <c r="K5" s="4">
        <v>25</v>
      </c>
      <c r="L5" s="4">
        <v>20</v>
      </c>
      <c r="M5" s="4">
        <v>0</v>
      </c>
      <c r="N5" s="4">
        <v>20</v>
      </c>
    </row>
    <row r="6" spans="1:14">
      <c r="A6" s="4" t="s">
        <v>114</v>
      </c>
      <c r="B6" s="4">
        <v>4190</v>
      </c>
      <c r="C6" s="4">
        <v>4383</v>
      </c>
      <c r="D6" s="4">
        <v>1566</v>
      </c>
      <c r="E6" s="4">
        <v>1500</v>
      </c>
      <c r="F6" s="4">
        <v>1063.4000000000001</v>
      </c>
      <c r="G6" s="4">
        <v>3.94</v>
      </c>
      <c r="H6" s="4">
        <v>1830</v>
      </c>
      <c r="I6" s="4">
        <v>1685</v>
      </c>
      <c r="J6" s="4">
        <v>85</v>
      </c>
      <c r="K6" s="4">
        <v>15</v>
      </c>
      <c r="L6" s="4">
        <v>30</v>
      </c>
      <c r="M6" s="4">
        <v>0</v>
      </c>
      <c r="N6" s="4">
        <v>15</v>
      </c>
    </row>
    <row r="7" spans="1:14">
      <c r="A7" s="4" t="s">
        <v>115</v>
      </c>
      <c r="B7" s="4">
        <v>3951</v>
      </c>
      <c r="C7" s="4">
        <v>3726</v>
      </c>
      <c r="D7" s="4">
        <v>1510</v>
      </c>
      <c r="E7" s="4">
        <v>1423</v>
      </c>
      <c r="F7" s="4">
        <v>2733.3</v>
      </c>
      <c r="G7" s="4">
        <v>1.45</v>
      </c>
      <c r="H7" s="4">
        <v>1710</v>
      </c>
      <c r="I7" s="4">
        <v>1540</v>
      </c>
      <c r="J7" s="4">
        <v>80</v>
      </c>
      <c r="K7" s="4">
        <v>20</v>
      </c>
      <c r="L7" s="4">
        <v>15</v>
      </c>
      <c r="M7" s="4">
        <v>0</v>
      </c>
      <c r="N7" s="4">
        <v>50</v>
      </c>
    </row>
    <row r="8" spans="1:14">
      <c r="A8" s="4" t="s">
        <v>116</v>
      </c>
      <c r="B8" s="4">
        <v>2760</v>
      </c>
      <c r="C8" s="4">
        <v>2987</v>
      </c>
      <c r="D8" s="4">
        <v>1089</v>
      </c>
      <c r="E8" s="4">
        <v>1067</v>
      </c>
      <c r="F8" s="4">
        <v>2146.4</v>
      </c>
      <c r="G8" s="4">
        <v>1.29</v>
      </c>
      <c r="H8" s="4">
        <v>1045</v>
      </c>
      <c r="I8" s="4">
        <v>960</v>
      </c>
      <c r="J8" s="4">
        <v>45</v>
      </c>
      <c r="K8" s="4">
        <v>10</v>
      </c>
      <c r="L8" s="4">
        <v>10</v>
      </c>
      <c r="M8" s="4">
        <v>10</v>
      </c>
      <c r="N8" s="4">
        <v>10</v>
      </c>
    </row>
    <row r="9" spans="1:14">
      <c r="A9" s="4" t="s">
        <v>117</v>
      </c>
      <c r="B9" s="4">
        <v>3766</v>
      </c>
      <c r="C9" s="4">
        <v>3952</v>
      </c>
      <c r="D9" s="4">
        <v>1455</v>
      </c>
      <c r="E9" s="4">
        <v>1420</v>
      </c>
      <c r="F9" s="4">
        <v>2917.1</v>
      </c>
      <c r="G9" s="4">
        <v>1.29</v>
      </c>
      <c r="H9" s="4">
        <v>1575</v>
      </c>
      <c r="I9" s="4">
        <v>1405</v>
      </c>
      <c r="J9" s="4">
        <v>65</v>
      </c>
      <c r="K9" s="4">
        <v>35</v>
      </c>
      <c r="L9" s="4">
        <v>35</v>
      </c>
      <c r="M9" s="4">
        <v>15</v>
      </c>
      <c r="N9" s="4">
        <v>25</v>
      </c>
    </row>
    <row r="10" spans="1:14">
      <c r="A10" s="4" t="s">
        <v>118</v>
      </c>
      <c r="B10" s="4">
        <v>2618</v>
      </c>
      <c r="C10" s="4">
        <v>2619</v>
      </c>
      <c r="D10" s="4">
        <v>1338</v>
      </c>
      <c r="E10" s="4">
        <v>1225</v>
      </c>
      <c r="F10" s="4">
        <v>645.5</v>
      </c>
      <c r="G10" s="4">
        <v>4.0599999999999996</v>
      </c>
      <c r="H10" s="4">
        <v>1200</v>
      </c>
      <c r="I10" s="4">
        <v>855</v>
      </c>
      <c r="J10" s="4">
        <v>130</v>
      </c>
      <c r="K10" s="4">
        <v>65</v>
      </c>
      <c r="L10" s="4">
        <v>135</v>
      </c>
      <c r="M10" s="4">
        <v>0</v>
      </c>
      <c r="N10" s="4">
        <v>0</v>
      </c>
    </row>
    <row r="11" spans="1:14">
      <c r="A11" s="4" t="s">
        <v>119</v>
      </c>
      <c r="B11" s="4">
        <v>5752</v>
      </c>
      <c r="C11" s="4">
        <v>5653</v>
      </c>
      <c r="D11" s="4">
        <v>2369</v>
      </c>
      <c r="E11" s="4">
        <v>2086</v>
      </c>
      <c r="F11" s="4">
        <v>1091</v>
      </c>
      <c r="G11" s="4">
        <v>5.27</v>
      </c>
      <c r="H11" s="4">
        <v>2140</v>
      </c>
      <c r="I11" s="4">
        <v>1825</v>
      </c>
      <c r="J11" s="4">
        <v>160</v>
      </c>
      <c r="K11" s="4">
        <v>50</v>
      </c>
      <c r="L11" s="4">
        <v>70</v>
      </c>
      <c r="M11" s="4">
        <v>20</v>
      </c>
      <c r="N11" s="4">
        <v>25</v>
      </c>
    </row>
    <row r="12" spans="1:14">
      <c r="A12" s="4" t="s">
        <v>120</v>
      </c>
      <c r="B12" s="4">
        <v>2596</v>
      </c>
      <c r="C12" s="4">
        <v>2708</v>
      </c>
      <c r="D12" s="4">
        <v>1978</v>
      </c>
      <c r="E12" s="4">
        <v>1654</v>
      </c>
      <c r="F12" s="4">
        <v>2238.9</v>
      </c>
      <c r="G12" s="4">
        <v>1.1599999999999999</v>
      </c>
      <c r="H12" s="4">
        <v>930</v>
      </c>
      <c r="I12" s="4">
        <v>660</v>
      </c>
      <c r="J12" s="4">
        <v>40</v>
      </c>
      <c r="K12" s="4">
        <v>55</v>
      </c>
      <c r="L12" s="4">
        <v>155</v>
      </c>
      <c r="M12" s="4">
        <v>10</v>
      </c>
      <c r="N12" s="4">
        <v>0</v>
      </c>
    </row>
    <row r="13" spans="1:14">
      <c r="A13" s="4" t="s">
        <v>121</v>
      </c>
      <c r="B13" s="4">
        <v>2443</v>
      </c>
      <c r="C13" s="4">
        <v>2550</v>
      </c>
      <c r="D13" s="4">
        <v>1130</v>
      </c>
      <c r="E13" s="4">
        <v>1052</v>
      </c>
      <c r="F13" s="4">
        <v>1544.7</v>
      </c>
      <c r="G13" s="4">
        <v>1.58</v>
      </c>
      <c r="H13" s="4">
        <v>980</v>
      </c>
      <c r="I13" s="4">
        <v>825</v>
      </c>
      <c r="J13" s="4">
        <v>50</v>
      </c>
      <c r="K13" s="4">
        <v>10</v>
      </c>
      <c r="L13" s="4">
        <v>45</v>
      </c>
      <c r="M13" s="4">
        <v>15</v>
      </c>
      <c r="N13" s="4">
        <v>35</v>
      </c>
    </row>
    <row r="14" spans="1:14">
      <c r="A14" s="4" t="s">
        <v>122</v>
      </c>
      <c r="B14" s="4">
        <v>4110</v>
      </c>
      <c r="C14" s="4">
        <v>4028</v>
      </c>
      <c r="D14" s="4">
        <v>1706</v>
      </c>
      <c r="E14" s="4">
        <v>1634</v>
      </c>
      <c r="F14" s="4">
        <v>3054.2</v>
      </c>
      <c r="G14" s="4">
        <v>1.35</v>
      </c>
      <c r="H14" s="4">
        <v>1535</v>
      </c>
      <c r="I14" s="4">
        <v>1290</v>
      </c>
      <c r="J14" s="4">
        <v>115</v>
      </c>
      <c r="K14" s="4">
        <v>45</v>
      </c>
      <c r="L14" s="4">
        <v>45</v>
      </c>
      <c r="M14" s="4">
        <v>10</v>
      </c>
      <c r="N14" s="4">
        <v>35</v>
      </c>
    </row>
    <row r="15" spans="1:14">
      <c r="A15" s="4" t="s">
        <v>123</v>
      </c>
      <c r="B15" s="4">
        <v>2989</v>
      </c>
      <c r="C15" s="4">
        <v>2983</v>
      </c>
      <c r="D15" s="4">
        <v>1163</v>
      </c>
      <c r="E15" s="4">
        <v>1127</v>
      </c>
      <c r="F15" s="4">
        <v>2314</v>
      </c>
      <c r="G15" s="4">
        <v>1.29</v>
      </c>
      <c r="H15" s="4">
        <v>1165</v>
      </c>
      <c r="I15" s="4">
        <v>1050</v>
      </c>
      <c r="J15" s="4">
        <v>50</v>
      </c>
      <c r="K15" s="4">
        <v>35</v>
      </c>
      <c r="L15" s="4">
        <v>10</v>
      </c>
      <c r="M15" s="4">
        <v>10</v>
      </c>
      <c r="N15" s="4">
        <v>10</v>
      </c>
    </row>
    <row r="16" spans="1:14">
      <c r="A16" s="4" t="s">
        <v>124</v>
      </c>
      <c r="B16" s="4">
        <v>3507</v>
      </c>
      <c r="C16" s="4">
        <v>3736</v>
      </c>
      <c r="D16" s="4">
        <v>1402</v>
      </c>
      <c r="E16" s="4">
        <v>1375</v>
      </c>
      <c r="F16" s="4">
        <v>2609.6</v>
      </c>
      <c r="G16" s="4">
        <v>1.34</v>
      </c>
      <c r="H16" s="4">
        <v>1375</v>
      </c>
      <c r="I16" s="4">
        <v>1255</v>
      </c>
      <c r="J16" s="4">
        <v>50</v>
      </c>
      <c r="K16" s="4">
        <v>25</v>
      </c>
      <c r="L16" s="4">
        <v>0</v>
      </c>
      <c r="M16" s="4">
        <v>10</v>
      </c>
      <c r="N16" s="4">
        <v>25</v>
      </c>
    </row>
    <row r="17" spans="1:14">
      <c r="A17" s="4" t="s">
        <v>125</v>
      </c>
      <c r="B17" s="4">
        <v>4153</v>
      </c>
      <c r="C17" s="4">
        <v>4037</v>
      </c>
      <c r="D17" s="4">
        <v>1461</v>
      </c>
      <c r="E17" s="4">
        <v>1426</v>
      </c>
      <c r="F17" s="4">
        <v>3241.7</v>
      </c>
      <c r="G17" s="4">
        <v>1.28</v>
      </c>
      <c r="H17" s="4">
        <v>1765</v>
      </c>
      <c r="I17" s="4">
        <v>1535</v>
      </c>
      <c r="J17" s="4">
        <v>110</v>
      </c>
      <c r="K17" s="4">
        <v>30</v>
      </c>
      <c r="L17" s="4">
        <v>30</v>
      </c>
      <c r="M17" s="4">
        <v>15</v>
      </c>
      <c r="N17" s="4">
        <v>45</v>
      </c>
    </row>
    <row r="18" spans="1:14">
      <c r="A18" s="4" t="s">
        <v>126</v>
      </c>
      <c r="B18" s="4">
        <v>3818</v>
      </c>
      <c r="C18" s="4">
        <v>2295</v>
      </c>
      <c r="D18" s="4">
        <v>1377</v>
      </c>
      <c r="E18" s="4">
        <v>1276</v>
      </c>
      <c r="F18" s="4">
        <v>208</v>
      </c>
      <c r="G18" s="4">
        <v>18.350000000000001</v>
      </c>
      <c r="H18" s="4">
        <v>1625</v>
      </c>
      <c r="I18" s="4">
        <v>1460</v>
      </c>
      <c r="J18" s="4">
        <v>80</v>
      </c>
      <c r="K18" s="4">
        <v>45</v>
      </c>
      <c r="L18" s="4">
        <v>10</v>
      </c>
      <c r="M18" s="4">
        <v>0</v>
      </c>
      <c r="N18" s="4">
        <v>25</v>
      </c>
    </row>
    <row r="19" spans="1:14">
      <c r="A19" s="4" t="s">
        <v>127</v>
      </c>
      <c r="B19" s="4">
        <v>3255</v>
      </c>
      <c r="C19" s="4">
        <v>3438</v>
      </c>
      <c r="D19" s="4">
        <v>1284</v>
      </c>
      <c r="E19" s="4">
        <v>1270</v>
      </c>
      <c r="F19" s="4">
        <v>2536</v>
      </c>
      <c r="G19" s="4">
        <v>1.28</v>
      </c>
      <c r="H19" s="4">
        <v>1275</v>
      </c>
      <c r="I19" s="4">
        <v>1180</v>
      </c>
      <c r="J19" s="4">
        <v>45</v>
      </c>
      <c r="K19" s="4">
        <v>15</v>
      </c>
      <c r="L19" s="4">
        <v>30</v>
      </c>
      <c r="M19" s="4">
        <v>10</v>
      </c>
      <c r="N19" s="4">
        <v>0</v>
      </c>
    </row>
    <row r="20" spans="1:14">
      <c r="A20" s="4" t="s">
        <v>128</v>
      </c>
      <c r="B20" s="4">
        <v>2529</v>
      </c>
      <c r="C20" s="4">
        <v>2044</v>
      </c>
      <c r="D20" s="4">
        <v>930</v>
      </c>
      <c r="E20" s="4">
        <v>900</v>
      </c>
      <c r="F20" s="4">
        <v>478.2</v>
      </c>
      <c r="G20" s="4">
        <v>5.29</v>
      </c>
      <c r="H20" s="4">
        <v>1170</v>
      </c>
      <c r="I20" s="4">
        <v>1030</v>
      </c>
      <c r="J20" s="4">
        <v>60</v>
      </c>
      <c r="K20" s="4">
        <v>0</v>
      </c>
      <c r="L20" s="4">
        <v>45</v>
      </c>
      <c r="M20" s="4">
        <v>25</v>
      </c>
      <c r="N20" s="4">
        <v>10</v>
      </c>
    </row>
    <row r="21" spans="1:14">
      <c r="A21" s="4" t="s">
        <v>129</v>
      </c>
      <c r="B21" s="4">
        <v>3638</v>
      </c>
      <c r="C21" s="4">
        <v>4171</v>
      </c>
      <c r="D21" s="4">
        <v>1719</v>
      </c>
      <c r="E21" s="4">
        <v>1621</v>
      </c>
      <c r="F21" s="4">
        <v>2395.3000000000002</v>
      </c>
      <c r="G21" s="4">
        <v>1.52</v>
      </c>
      <c r="H21" s="4">
        <v>1345</v>
      </c>
      <c r="I21" s="4">
        <v>1180</v>
      </c>
      <c r="J21" s="4">
        <v>60</v>
      </c>
      <c r="K21" s="4">
        <v>50</v>
      </c>
      <c r="L21" s="4">
        <v>40</v>
      </c>
      <c r="M21" s="4">
        <v>10</v>
      </c>
      <c r="N21" s="4">
        <v>0</v>
      </c>
    </row>
    <row r="22" spans="1:14">
      <c r="A22" s="4" t="s">
        <v>130</v>
      </c>
      <c r="B22" s="4">
        <v>4539</v>
      </c>
      <c r="C22" s="4">
        <v>4722</v>
      </c>
      <c r="D22" s="4">
        <v>2990</v>
      </c>
      <c r="E22" s="4">
        <v>2604</v>
      </c>
      <c r="F22" s="4">
        <v>854.3</v>
      </c>
      <c r="G22" s="4">
        <v>5.31</v>
      </c>
      <c r="H22" s="4">
        <v>1290</v>
      </c>
      <c r="I22" s="4">
        <v>970</v>
      </c>
      <c r="J22" s="4">
        <v>80</v>
      </c>
      <c r="K22" s="4">
        <v>60</v>
      </c>
      <c r="L22" s="4">
        <v>135</v>
      </c>
      <c r="M22" s="4">
        <v>10</v>
      </c>
      <c r="N22" s="4">
        <v>35</v>
      </c>
    </row>
    <row r="23" spans="1:14">
      <c r="A23" s="4" t="s">
        <v>131</v>
      </c>
      <c r="B23" s="4">
        <v>3493</v>
      </c>
      <c r="C23" s="4">
        <v>3586</v>
      </c>
      <c r="D23" s="4">
        <v>1817</v>
      </c>
      <c r="E23" s="4">
        <v>1633</v>
      </c>
      <c r="F23" s="4">
        <v>3086.2</v>
      </c>
      <c r="G23" s="4">
        <v>1.1299999999999999</v>
      </c>
      <c r="H23" s="4">
        <v>1250</v>
      </c>
      <c r="I23" s="4">
        <v>865</v>
      </c>
      <c r="J23" s="4">
        <v>175</v>
      </c>
      <c r="K23" s="4">
        <v>65</v>
      </c>
      <c r="L23" s="4">
        <v>115</v>
      </c>
      <c r="M23" s="4">
        <v>15</v>
      </c>
      <c r="N23" s="4">
        <v>20</v>
      </c>
    </row>
    <row r="24" spans="1:14">
      <c r="A24" s="4" t="s">
        <v>132</v>
      </c>
      <c r="B24" s="4">
        <v>5817</v>
      </c>
      <c r="C24" s="4">
        <v>5928</v>
      </c>
      <c r="D24" s="4">
        <v>2311</v>
      </c>
      <c r="E24" s="4">
        <v>2197</v>
      </c>
      <c r="F24" s="4">
        <v>1386.2</v>
      </c>
      <c r="G24" s="4">
        <v>4.2</v>
      </c>
      <c r="H24" s="4">
        <v>2350</v>
      </c>
      <c r="I24" s="4">
        <v>2050</v>
      </c>
      <c r="J24" s="4">
        <v>170</v>
      </c>
      <c r="K24" s="4">
        <v>60</v>
      </c>
      <c r="L24" s="4">
        <v>45</v>
      </c>
      <c r="M24" s="4">
        <v>0</v>
      </c>
      <c r="N24" s="4">
        <v>25</v>
      </c>
    </row>
    <row r="25" spans="1:14">
      <c r="A25" s="4" t="s">
        <v>133</v>
      </c>
      <c r="B25" s="4">
        <v>3738</v>
      </c>
      <c r="C25" s="4">
        <v>4084</v>
      </c>
      <c r="D25" s="4">
        <v>1776</v>
      </c>
      <c r="E25" s="4">
        <v>1598</v>
      </c>
      <c r="F25" s="4">
        <v>2657.7</v>
      </c>
      <c r="G25" s="4">
        <v>1.41</v>
      </c>
      <c r="H25" s="4">
        <v>1650</v>
      </c>
      <c r="I25" s="4">
        <v>1310</v>
      </c>
      <c r="J25" s="4">
        <v>170</v>
      </c>
      <c r="K25" s="4">
        <v>75</v>
      </c>
      <c r="L25" s="4">
        <v>65</v>
      </c>
      <c r="M25" s="4">
        <v>0</v>
      </c>
      <c r="N25" s="4">
        <v>25</v>
      </c>
    </row>
    <row r="26" spans="1:14">
      <c r="A26" s="4" t="s">
        <v>134</v>
      </c>
      <c r="B26" s="4">
        <v>1735</v>
      </c>
      <c r="C26" s="4">
        <v>1832</v>
      </c>
      <c r="D26" s="4">
        <v>855</v>
      </c>
      <c r="E26" s="4">
        <v>786</v>
      </c>
      <c r="F26" s="4">
        <v>257.2</v>
      </c>
      <c r="G26" s="4">
        <v>6.75</v>
      </c>
      <c r="H26" s="4">
        <v>480</v>
      </c>
      <c r="I26" s="4">
        <v>360</v>
      </c>
      <c r="J26" s="4">
        <v>55</v>
      </c>
      <c r="K26" s="4">
        <v>10</v>
      </c>
      <c r="L26" s="4">
        <v>30</v>
      </c>
      <c r="M26" s="4">
        <v>20</v>
      </c>
      <c r="N26" s="4">
        <v>10</v>
      </c>
    </row>
    <row r="27" spans="1:14">
      <c r="A27" s="4" t="s">
        <v>135</v>
      </c>
      <c r="B27" s="4">
        <v>3467</v>
      </c>
      <c r="C27" s="4">
        <v>3796</v>
      </c>
      <c r="D27" s="4">
        <v>1632</v>
      </c>
      <c r="E27" s="4">
        <v>1519</v>
      </c>
      <c r="F27" s="4">
        <v>1905.4</v>
      </c>
      <c r="G27" s="4">
        <v>1.82</v>
      </c>
      <c r="H27" s="4">
        <v>1390</v>
      </c>
      <c r="I27" s="4">
        <v>1120</v>
      </c>
      <c r="J27" s="4">
        <v>115</v>
      </c>
      <c r="K27" s="4">
        <v>35</v>
      </c>
      <c r="L27" s="4">
        <v>70</v>
      </c>
      <c r="M27" s="4">
        <v>20</v>
      </c>
      <c r="N27" s="4">
        <v>25</v>
      </c>
    </row>
    <row r="28" spans="1:14">
      <c r="A28" s="4" t="s">
        <v>136</v>
      </c>
      <c r="B28" s="4">
        <v>4148</v>
      </c>
      <c r="C28" s="4">
        <v>4024</v>
      </c>
      <c r="D28" s="4">
        <v>1643</v>
      </c>
      <c r="E28" s="4">
        <v>1529</v>
      </c>
      <c r="F28" s="4">
        <v>169.5</v>
      </c>
      <c r="G28" s="4">
        <v>24.48</v>
      </c>
      <c r="H28" s="4">
        <v>1945</v>
      </c>
      <c r="I28" s="4">
        <v>1600</v>
      </c>
      <c r="J28" s="4">
        <v>190</v>
      </c>
      <c r="K28" s="4">
        <v>60</v>
      </c>
      <c r="L28" s="4">
        <v>45</v>
      </c>
      <c r="M28" s="4">
        <v>0</v>
      </c>
      <c r="N28" s="4">
        <v>45</v>
      </c>
    </row>
    <row r="29" spans="1:14">
      <c r="A29" s="4" t="s">
        <v>137</v>
      </c>
      <c r="B29" s="4">
        <v>4403</v>
      </c>
      <c r="C29" s="4">
        <v>4255</v>
      </c>
      <c r="D29" s="4">
        <v>1533</v>
      </c>
      <c r="E29" s="4">
        <v>1493</v>
      </c>
      <c r="F29" s="4">
        <v>2429.5</v>
      </c>
      <c r="G29" s="4">
        <v>1.81</v>
      </c>
      <c r="H29" s="4">
        <v>1965</v>
      </c>
      <c r="I29" s="4">
        <v>1695</v>
      </c>
      <c r="J29" s="4">
        <v>195</v>
      </c>
      <c r="K29" s="4">
        <v>35</v>
      </c>
      <c r="L29" s="4">
        <v>15</v>
      </c>
      <c r="M29" s="4">
        <v>0</v>
      </c>
      <c r="N29" s="4">
        <v>20</v>
      </c>
    </row>
    <row r="30" spans="1:14">
      <c r="A30" s="4" t="s">
        <v>138</v>
      </c>
      <c r="B30" s="4">
        <v>3901</v>
      </c>
      <c r="C30" s="4">
        <v>4133</v>
      </c>
      <c r="D30" s="4">
        <v>1646</v>
      </c>
      <c r="E30" s="4">
        <v>1538</v>
      </c>
      <c r="F30" s="4">
        <v>2847.2</v>
      </c>
      <c r="G30" s="4">
        <v>1.37</v>
      </c>
      <c r="H30" s="4">
        <v>1450</v>
      </c>
      <c r="I30" s="4">
        <v>1165</v>
      </c>
      <c r="J30" s="4">
        <v>185</v>
      </c>
      <c r="K30" s="4">
        <v>30</v>
      </c>
      <c r="L30" s="4">
        <v>35</v>
      </c>
      <c r="M30" s="4">
        <v>15</v>
      </c>
      <c r="N30" s="4">
        <v>20</v>
      </c>
    </row>
  </sheetData>
  <pageMargins left="0.7" right="0.7" top="0.75" bottom="0.75" header="0.3" footer="0.3"/>
  <pageSetup orientation="portrait" horizontalDpi="0"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7427A-5739-C340-8837-4B26552A51F1}">
  <dimension ref="A1:D34"/>
  <sheetViews>
    <sheetView workbookViewId="0">
      <selection activeCell="B31" sqref="B31:D32"/>
    </sheetView>
  </sheetViews>
  <sheetFormatPr defaultColWidth="11.42578125" defaultRowHeight="15"/>
  <sheetData>
    <row r="1" spans="1:4">
      <c r="A1" s="162" t="s">
        <v>105</v>
      </c>
      <c r="B1" t="s">
        <v>106</v>
      </c>
      <c r="C1" t="s">
        <v>107</v>
      </c>
      <c r="D1" t="s">
        <v>108</v>
      </c>
    </row>
    <row r="2" spans="1:4">
      <c r="A2" s="163">
        <v>8300001.0099999998</v>
      </c>
      <c r="B2">
        <v>8300001.0099999998</v>
      </c>
      <c r="C2">
        <v>1</v>
      </c>
      <c r="D2">
        <v>1</v>
      </c>
    </row>
    <row r="3" spans="1:4">
      <c r="A3" s="163">
        <v>8300001.0300000003</v>
      </c>
      <c r="B3">
        <v>8300001.0499999998</v>
      </c>
      <c r="C3">
        <v>0.67320111000000005</v>
      </c>
      <c r="D3">
        <v>0.66134344</v>
      </c>
    </row>
    <row r="4" spans="1:4">
      <c r="A4" s="163">
        <v>8300001.0300000003</v>
      </c>
      <c r="B4">
        <v>8300001.0599999996</v>
      </c>
      <c r="C4">
        <v>0.32679889000000001</v>
      </c>
      <c r="D4">
        <v>0.33865656</v>
      </c>
    </row>
    <row r="5" spans="1:4">
      <c r="A5" s="166">
        <v>8300008.0099999998</v>
      </c>
      <c r="B5" s="163">
        <v>8300001.0599999996</v>
      </c>
      <c r="C5" s="128">
        <v>5.9366910000000002E-2</v>
      </c>
      <c r="D5" s="128">
        <v>6.146737E-2</v>
      </c>
    </row>
    <row r="6" spans="1:4">
      <c r="A6" s="163">
        <v>8300001.04</v>
      </c>
      <c r="B6">
        <v>8300001.0700000003</v>
      </c>
      <c r="C6">
        <v>0.71256618999999999</v>
      </c>
      <c r="D6">
        <v>0.72245174999999995</v>
      </c>
    </row>
    <row r="7" spans="1:4">
      <c r="A7" s="163">
        <v>8300001.04</v>
      </c>
      <c r="B7">
        <v>8300001.0800000001</v>
      </c>
      <c r="C7">
        <v>0.28743381000000001</v>
      </c>
      <c r="D7">
        <v>0.27754825</v>
      </c>
    </row>
    <row r="8" spans="1:4">
      <c r="A8" s="166">
        <v>8300008.0099999998</v>
      </c>
      <c r="B8" s="163">
        <v>8300001.0800000001</v>
      </c>
      <c r="C8" s="128">
        <v>9.5962450000000005E-2</v>
      </c>
      <c r="D8" s="128">
        <v>8.6944839999999995E-2</v>
      </c>
    </row>
    <row r="9" spans="1:4">
      <c r="A9" s="163">
        <v>8300001.0199999996</v>
      </c>
      <c r="B9">
        <v>8300001.0899999999</v>
      </c>
      <c r="C9">
        <v>0.44588244999999999</v>
      </c>
      <c r="D9">
        <v>0.45765397000000002</v>
      </c>
    </row>
    <row r="10" spans="1:4">
      <c r="A10" s="163">
        <v>8300001.0199999996</v>
      </c>
      <c r="B10" s="163">
        <v>8300001.0999999996</v>
      </c>
      <c r="C10">
        <v>0.55411754999999996</v>
      </c>
      <c r="D10">
        <v>0.54234603000000003</v>
      </c>
    </row>
    <row r="11" spans="1:4">
      <c r="A11" s="163">
        <v>8300002</v>
      </c>
      <c r="B11" s="163">
        <v>8300002</v>
      </c>
      <c r="C11">
        <v>1</v>
      </c>
      <c r="D11">
        <v>1</v>
      </c>
    </row>
    <row r="12" spans="1:4">
      <c r="A12" s="163">
        <v>8300003</v>
      </c>
      <c r="B12" s="163">
        <v>8300003</v>
      </c>
      <c r="C12">
        <v>1</v>
      </c>
      <c r="D12">
        <v>1</v>
      </c>
    </row>
    <row r="13" spans="1:4">
      <c r="A13" s="163">
        <v>8300004</v>
      </c>
      <c r="B13" s="163">
        <v>8300004</v>
      </c>
      <c r="C13">
        <v>1</v>
      </c>
      <c r="D13">
        <v>1</v>
      </c>
    </row>
    <row r="14" spans="1:4">
      <c r="A14" s="163">
        <v>8300005</v>
      </c>
      <c r="B14" s="163">
        <v>8300005</v>
      </c>
      <c r="C14">
        <v>1</v>
      </c>
      <c r="D14">
        <v>1</v>
      </c>
    </row>
    <row r="15" spans="1:4">
      <c r="A15" s="163">
        <v>8300006</v>
      </c>
      <c r="B15" s="163">
        <v>8300006</v>
      </c>
      <c r="C15">
        <v>1</v>
      </c>
      <c r="D15">
        <v>1</v>
      </c>
    </row>
    <row r="16" spans="1:4">
      <c r="A16" s="163">
        <v>8300007</v>
      </c>
      <c r="B16" s="163">
        <v>8300007</v>
      </c>
      <c r="C16">
        <v>1</v>
      </c>
      <c r="D16">
        <v>1</v>
      </c>
    </row>
    <row r="17" spans="1:4">
      <c r="A17" s="163">
        <v>8300008.0199999996</v>
      </c>
      <c r="B17" s="163">
        <v>8300008.0199999996</v>
      </c>
      <c r="C17">
        <v>1</v>
      </c>
      <c r="D17">
        <v>1</v>
      </c>
    </row>
    <row r="18" spans="1:4">
      <c r="A18" s="163">
        <v>8300008.0300000003</v>
      </c>
      <c r="B18" s="163">
        <v>8300008.0300000003</v>
      </c>
      <c r="C18">
        <v>1</v>
      </c>
      <c r="D18">
        <v>1</v>
      </c>
    </row>
    <row r="19" spans="1:4">
      <c r="A19" s="166">
        <v>8300008.0099999998</v>
      </c>
      <c r="B19" s="163">
        <v>8300008.04</v>
      </c>
      <c r="C19" s="128">
        <v>0.42237195999999999</v>
      </c>
      <c r="D19" s="128">
        <v>0.45527602</v>
      </c>
    </row>
    <row r="20" spans="1:4">
      <c r="A20" s="166">
        <v>8300008.0099999998</v>
      </c>
      <c r="B20" s="163">
        <v>8300008.0499999998</v>
      </c>
      <c r="C20" s="128">
        <v>0.42229866999999999</v>
      </c>
      <c r="D20" s="128">
        <v>0.39631176000000001</v>
      </c>
    </row>
    <row r="21" spans="1:4">
      <c r="A21" s="163">
        <v>8300009</v>
      </c>
      <c r="B21" s="163">
        <v>8300009.0099999998</v>
      </c>
      <c r="C21">
        <v>0.33064560999999998</v>
      </c>
      <c r="D21">
        <v>0.29514884000000002</v>
      </c>
    </row>
    <row r="22" spans="1:4">
      <c r="A22" s="163">
        <v>8300009</v>
      </c>
      <c r="B22" s="163">
        <v>8300009.0199999996</v>
      </c>
      <c r="C22">
        <v>0.66935438999999997</v>
      </c>
      <c r="D22">
        <v>0.70485116000000003</v>
      </c>
    </row>
    <row r="23" spans="1:4">
      <c r="A23" s="163">
        <v>8300010</v>
      </c>
      <c r="B23" s="163">
        <v>8300010</v>
      </c>
      <c r="C23">
        <v>1</v>
      </c>
      <c r="D23">
        <v>1</v>
      </c>
    </row>
    <row r="24" spans="1:4">
      <c r="A24" s="163">
        <v>8300011</v>
      </c>
      <c r="B24" s="163">
        <v>8300011</v>
      </c>
      <c r="C24">
        <v>1</v>
      </c>
      <c r="D24">
        <v>1</v>
      </c>
    </row>
    <row r="25" spans="1:4">
      <c r="A25" s="205">
        <v>8300013</v>
      </c>
      <c r="B25" s="163">
        <v>8300011</v>
      </c>
      <c r="C25">
        <v>5.0378779999999998E-2</v>
      </c>
      <c r="D25">
        <v>5.344086E-2</v>
      </c>
    </row>
    <row r="26" spans="1:4">
      <c r="A26" s="163">
        <v>8300012</v>
      </c>
      <c r="B26" s="163">
        <v>8300012</v>
      </c>
      <c r="C26">
        <v>0.95124028000000005</v>
      </c>
      <c r="D26">
        <v>0.95124028000000005</v>
      </c>
    </row>
    <row r="27" spans="1:4">
      <c r="A27" s="205">
        <v>8300013</v>
      </c>
      <c r="B27" s="163">
        <v>8300013</v>
      </c>
      <c r="C27">
        <v>0.94962122000000004</v>
      </c>
      <c r="D27">
        <v>0.94655913999999997</v>
      </c>
    </row>
    <row r="28" spans="1:4">
      <c r="A28" s="163">
        <v>8300014</v>
      </c>
      <c r="B28" s="163">
        <v>8300014</v>
      </c>
      <c r="C28">
        <v>1</v>
      </c>
      <c r="D28">
        <v>1</v>
      </c>
    </row>
    <row r="29" spans="1:4">
      <c r="A29" s="163">
        <v>8300015</v>
      </c>
      <c r="B29" s="163">
        <v>8300015</v>
      </c>
      <c r="C29">
        <v>1</v>
      </c>
      <c r="D29">
        <v>1</v>
      </c>
    </row>
    <row r="30" spans="1:4">
      <c r="A30" s="163">
        <v>8300016.0300000003</v>
      </c>
      <c r="B30" s="163">
        <v>8300015</v>
      </c>
      <c r="C30">
        <v>5.5752129999999997E-2</v>
      </c>
      <c r="D30">
        <v>6.8017449999999993E-2</v>
      </c>
    </row>
    <row r="31" spans="1:4">
      <c r="A31" s="163">
        <v>8300012</v>
      </c>
      <c r="B31" s="163">
        <v>8300016.0099999998</v>
      </c>
      <c r="C31">
        <v>4.8759719999999999E-2</v>
      </c>
      <c r="D31">
        <v>4.8759719999999999E-2</v>
      </c>
    </row>
    <row r="32" spans="1:4">
      <c r="A32" s="163">
        <v>8300016.0099999998</v>
      </c>
      <c r="B32" s="163">
        <v>8300016.0099999998</v>
      </c>
      <c r="C32">
        <v>1</v>
      </c>
      <c r="D32">
        <v>1</v>
      </c>
    </row>
    <row r="33" spans="1:4">
      <c r="A33" s="163">
        <v>8300016.0199999996</v>
      </c>
      <c r="B33" s="163">
        <v>8300016.0199999996</v>
      </c>
      <c r="C33">
        <v>1</v>
      </c>
      <c r="D33">
        <v>1</v>
      </c>
    </row>
    <row r="34" spans="1:4">
      <c r="A34" s="163">
        <v>8300016.0300000003</v>
      </c>
      <c r="B34" s="163">
        <v>8300016.0300000003</v>
      </c>
      <c r="C34">
        <v>0.94424786999999999</v>
      </c>
      <c r="D34">
        <v>0.93198254999999997</v>
      </c>
    </row>
  </sheetData>
  <autoFilter ref="A1:D34" xr:uid="{2677427A-5739-C340-8837-4B26552A51F1}">
    <sortState xmlns:xlrd2="http://schemas.microsoft.com/office/spreadsheetml/2017/richdata2" ref="A2:D34">
      <sortCondition ref="B1:B34"/>
    </sortState>
  </autoFilter>
  <sortState xmlns:xlrd2="http://schemas.microsoft.com/office/spreadsheetml/2017/richdata2" ref="A2:D34">
    <sortCondition ref="B3:B34"/>
  </sortState>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9B17-5464-9949-977F-1E94261A7AEA}">
  <dimension ref="A1:BK48"/>
  <sheetViews>
    <sheetView tabSelected="1" zoomScaleNormal="100" workbookViewId="0">
      <selection activeCell="C6" sqref="C6"/>
    </sheetView>
  </sheetViews>
  <sheetFormatPr defaultColWidth="11.42578125" defaultRowHeight="15"/>
  <cols>
    <col min="1" max="1" width="22.42578125" customWidth="1"/>
    <col min="2" max="62" width="11.140625" customWidth="1"/>
    <col min="63" max="63" width="34.85546875" customWidth="1"/>
  </cols>
  <sheetData>
    <row r="1" spans="1:63" ht="65.25" thickTop="1" thickBot="1">
      <c r="A1" s="29" t="s">
        <v>64</v>
      </c>
      <c r="B1" s="54" t="s">
        <v>63</v>
      </c>
      <c r="C1" s="53" t="s">
        <v>62</v>
      </c>
      <c r="D1" s="54" t="s">
        <v>61</v>
      </c>
      <c r="E1" s="54" t="s">
        <v>60</v>
      </c>
      <c r="F1" s="54" t="s">
        <v>59</v>
      </c>
      <c r="G1" s="52" t="s">
        <v>58</v>
      </c>
      <c r="H1" s="51" t="s">
        <v>57</v>
      </c>
      <c r="I1" s="50" t="s">
        <v>56</v>
      </c>
      <c r="J1" s="49" t="s">
        <v>55</v>
      </c>
      <c r="K1" s="48" t="s">
        <v>54</v>
      </c>
      <c r="L1" s="48" t="s">
        <v>234</v>
      </c>
      <c r="M1" s="44" t="s">
        <v>53</v>
      </c>
      <c r="N1" s="44" t="s">
        <v>52</v>
      </c>
      <c r="O1" s="34" t="s">
        <v>51</v>
      </c>
      <c r="P1" s="34" t="s">
        <v>50</v>
      </c>
      <c r="Q1" s="34" t="s">
        <v>49</v>
      </c>
      <c r="R1" s="39" t="s">
        <v>48</v>
      </c>
      <c r="S1" s="46" t="s">
        <v>47</v>
      </c>
      <c r="T1" s="46" t="s">
        <v>233</v>
      </c>
      <c r="U1" s="45" t="s">
        <v>46</v>
      </c>
      <c r="V1" s="34" t="s">
        <v>45</v>
      </c>
      <c r="W1" s="47" t="s">
        <v>44</v>
      </c>
      <c r="X1" s="46" t="s">
        <v>43</v>
      </c>
      <c r="Y1" s="46" t="s">
        <v>232</v>
      </c>
      <c r="Z1" s="45" t="s">
        <v>42</v>
      </c>
      <c r="AA1" s="34" t="s">
        <v>41</v>
      </c>
      <c r="AB1" s="33" t="s">
        <v>40</v>
      </c>
      <c r="AC1" s="43" t="s">
        <v>39</v>
      </c>
      <c r="AD1" s="42" t="s">
        <v>38</v>
      </c>
      <c r="AE1" s="39" t="s">
        <v>37</v>
      </c>
      <c r="AF1" s="41" t="s">
        <v>36</v>
      </c>
      <c r="AG1" s="39" t="s">
        <v>35</v>
      </c>
      <c r="AH1" s="39" t="s">
        <v>34</v>
      </c>
      <c r="AI1" s="38" t="s">
        <v>33</v>
      </c>
      <c r="AJ1" s="40" t="s">
        <v>32</v>
      </c>
      <c r="AK1" s="41" t="s">
        <v>31</v>
      </c>
      <c r="AL1" s="38" t="s">
        <v>30</v>
      </c>
      <c r="AM1" s="40" t="s">
        <v>29</v>
      </c>
      <c r="AN1" s="39" t="s">
        <v>28</v>
      </c>
      <c r="AO1" s="39" t="s">
        <v>27</v>
      </c>
      <c r="AP1" s="39" t="s">
        <v>26</v>
      </c>
      <c r="AQ1" s="38" t="s">
        <v>25</v>
      </c>
      <c r="AR1" s="38" t="s">
        <v>24</v>
      </c>
      <c r="AS1" s="37" t="s">
        <v>23</v>
      </c>
      <c r="AT1" s="34" t="s">
        <v>22</v>
      </c>
      <c r="AU1" s="36" t="s">
        <v>21</v>
      </c>
      <c r="AV1" s="34" t="s">
        <v>20</v>
      </c>
      <c r="AW1" s="34" t="s">
        <v>19</v>
      </c>
      <c r="AX1" s="33" t="s">
        <v>18</v>
      </c>
      <c r="AY1" s="35" t="s">
        <v>17</v>
      </c>
      <c r="AZ1" s="36" t="s">
        <v>16</v>
      </c>
      <c r="BA1" s="33" t="s">
        <v>15</v>
      </c>
      <c r="BB1" s="35" t="s">
        <v>14</v>
      </c>
      <c r="BC1" s="34" t="s">
        <v>13</v>
      </c>
      <c r="BD1" s="34" t="s">
        <v>12</v>
      </c>
      <c r="BE1" s="34" t="s">
        <v>11</v>
      </c>
      <c r="BF1" s="33" t="s">
        <v>10</v>
      </c>
      <c r="BG1" s="33" t="s">
        <v>9</v>
      </c>
      <c r="BH1" s="32" t="s">
        <v>8</v>
      </c>
      <c r="BI1" s="31" t="s">
        <v>7</v>
      </c>
      <c r="BJ1" s="30" t="s">
        <v>6</v>
      </c>
      <c r="BK1" s="29" t="s">
        <v>5</v>
      </c>
    </row>
    <row r="2" spans="1:63" ht="15.75" thickTop="1">
      <c r="A2" s="28" t="s">
        <v>4</v>
      </c>
      <c r="B2" s="27">
        <v>8300001</v>
      </c>
      <c r="C2" s="165">
        <v>8300001</v>
      </c>
      <c r="D2" s="26"/>
      <c r="E2" s="25"/>
      <c r="F2" s="23"/>
      <c r="G2" s="164">
        <v>104.34</v>
      </c>
      <c r="H2" s="24">
        <v>104.73</v>
      </c>
      <c r="I2" s="23">
        <v>10434</v>
      </c>
      <c r="J2" s="23">
        <v>10473</v>
      </c>
      <c r="K2" s="11">
        <v>100844</v>
      </c>
      <c r="L2" s="11">
        <v>100418</v>
      </c>
      <c r="M2" s="11">
        <v>100418</v>
      </c>
      <c r="N2" s="11">
        <v>90564</v>
      </c>
      <c r="O2" s="14">
        <v>426</v>
      </c>
      <c r="P2" s="15">
        <v>4.2422673225915673E-3</v>
      </c>
      <c r="Q2" s="22">
        <v>966.5</v>
      </c>
      <c r="R2" s="22">
        <v>958.8</v>
      </c>
      <c r="S2" s="21">
        <v>43404</v>
      </c>
      <c r="T2" s="20">
        <v>42285</v>
      </c>
      <c r="U2" s="21">
        <v>42285</v>
      </c>
      <c r="V2" s="14">
        <v>1119</v>
      </c>
      <c r="W2" s="15">
        <v>2.6463284852784676E-2</v>
      </c>
      <c r="X2" s="11">
        <v>40512</v>
      </c>
      <c r="Y2" s="20">
        <v>39982</v>
      </c>
      <c r="Z2" s="21">
        <v>39982</v>
      </c>
      <c r="AA2" s="14">
        <v>530</v>
      </c>
      <c r="AB2" s="19">
        <v>1.325596518433295E-2</v>
      </c>
      <c r="AC2" s="18">
        <v>3.8826912018401378</v>
      </c>
      <c r="AD2" s="18">
        <v>3.8176262770934786</v>
      </c>
      <c r="AE2" s="11">
        <v>49495</v>
      </c>
      <c r="AF2" s="16">
        <v>41360</v>
      </c>
      <c r="AG2" s="14">
        <v>2695</v>
      </c>
      <c r="AH2" s="14">
        <v>44055</v>
      </c>
      <c r="AI2" s="15">
        <v>0.89008990807152233</v>
      </c>
      <c r="AJ2" s="12">
        <v>1.0001010203050813</v>
      </c>
      <c r="AK2" s="11">
        <v>2230</v>
      </c>
      <c r="AL2" s="13">
        <v>4.5055056066269319E-2</v>
      </c>
      <c r="AM2" s="12">
        <v>1.0012234681393182</v>
      </c>
      <c r="AN2" s="11">
        <v>1935</v>
      </c>
      <c r="AO2" s="11">
        <v>465</v>
      </c>
      <c r="AP2" s="14">
        <v>2400</v>
      </c>
      <c r="AQ2" s="13">
        <v>4.8489746439034247E-2</v>
      </c>
      <c r="AR2" s="12">
        <v>0.99978858637184009</v>
      </c>
      <c r="AS2" s="11">
        <v>810</v>
      </c>
      <c r="AT2" s="17">
        <v>40625</v>
      </c>
      <c r="AU2" s="16">
        <v>34640</v>
      </c>
      <c r="AV2" s="14">
        <v>2735</v>
      </c>
      <c r="AW2" s="14">
        <v>37375</v>
      </c>
      <c r="AX2" s="15">
        <v>0.92</v>
      </c>
      <c r="AY2" s="12">
        <v>1</v>
      </c>
      <c r="AZ2" s="11">
        <v>1030</v>
      </c>
      <c r="BA2" s="13">
        <v>2.5353846153846154E-2</v>
      </c>
      <c r="BB2" s="12">
        <v>1.0001517220452132</v>
      </c>
      <c r="BC2" s="11">
        <v>1320</v>
      </c>
      <c r="BD2" s="11">
        <v>265</v>
      </c>
      <c r="BE2" s="14">
        <v>1585</v>
      </c>
      <c r="BF2" s="13">
        <v>3.9015384615384618E-2</v>
      </c>
      <c r="BG2" s="12">
        <v>1.0003944773175544</v>
      </c>
      <c r="BH2" s="11">
        <v>625</v>
      </c>
      <c r="BI2" s="10" t="s">
        <v>4</v>
      </c>
      <c r="BJ2" s="10" t="s">
        <v>4</v>
      </c>
      <c r="BK2" s="9"/>
    </row>
    <row r="3" spans="1:63">
      <c r="A3" s="5" t="s">
        <v>184</v>
      </c>
      <c r="B3" s="184" t="s">
        <v>111</v>
      </c>
      <c r="C3" s="185">
        <v>8300001.0099999998</v>
      </c>
      <c r="D3" s="186"/>
      <c r="E3" s="187"/>
      <c r="F3" s="229"/>
      <c r="G3" s="228">
        <v>1.98</v>
      </c>
      <c r="H3" s="188">
        <v>1.89</v>
      </c>
      <c r="I3" s="229">
        <v>198</v>
      </c>
      <c r="J3" s="229">
        <v>189</v>
      </c>
      <c r="K3" s="189">
        <v>2363</v>
      </c>
      <c r="L3" s="189">
        <v>2612</v>
      </c>
      <c r="M3" s="189">
        <v>2612</v>
      </c>
      <c r="N3" s="189">
        <v>1837</v>
      </c>
      <c r="O3" s="190">
        <v>-249</v>
      </c>
      <c r="P3" s="195">
        <v>-9.5329249617151612E-2</v>
      </c>
      <c r="Q3" s="192">
        <v>1193.2</v>
      </c>
      <c r="R3" s="192">
        <v>1380.2</v>
      </c>
      <c r="S3" s="193">
        <v>1025</v>
      </c>
      <c r="T3" s="194">
        <v>1087</v>
      </c>
      <c r="U3" s="193">
        <v>1087</v>
      </c>
      <c r="V3" s="190">
        <v>-62</v>
      </c>
      <c r="W3" s="195">
        <v>-5.7037718491260353E-2</v>
      </c>
      <c r="X3" s="189">
        <v>965</v>
      </c>
      <c r="Y3" s="194">
        <v>1040</v>
      </c>
      <c r="Z3" s="193">
        <v>1040</v>
      </c>
      <c r="AA3" s="190">
        <v>-75</v>
      </c>
      <c r="AB3" s="230">
        <v>-7.2115384615384609E-2</v>
      </c>
      <c r="AC3" s="231">
        <v>4.8737373737373737</v>
      </c>
      <c r="AD3" s="231">
        <v>5.5026455026455023</v>
      </c>
      <c r="AE3" s="189">
        <v>1360</v>
      </c>
      <c r="AF3" s="197">
        <v>1170</v>
      </c>
      <c r="AG3" s="189">
        <v>75</v>
      </c>
      <c r="AH3" s="190">
        <v>1245</v>
      </c>
      <c r="AI3" s="232">
        <v>0.9154411764705882</v>
      </c>
      <c r="AJ3" s="233">
        <v>1.0285855915399866</v>
      </c>
      <c r="AK3" s="189">
        <v>40</v>
      </c>
      <c r="AL3" s="198">
        <v>2.9411764705882353E-2</v>
      </c>
      <c r="AM3" s="200">
        <v>0.65359477124183007</v>
      </c>
      <c r="AN3" s="189">
        <v>20</v>
      </c>
      <c r="AO3" s="189">
        <v>25</v>
      </c>
      <c r="AP3" s="191">
        <v>45</v>
      </c>
      <c r="AQ3" s="198">
        <v>3.3088235294117647E-2</v>
      </c>
      <c r="AR3" s="200">
        <v>0.68223165554881748</v>
      </c>
      <c r="AS3" s="189">
        <v>25</v>
      </c>
      <c r="AT3" s="193">
        <v>935</v>
      </c>
      <c r="AU3" s="197">
        <v>830</v>
      </c>
      <c r="AV3" s="189">
        <v>30</v>
      </c>
      <c r="AW3" s="191">
        <v>860</v>
      </c>
      <c r="AX3" s="198">
        <v>0.9197860962566845</v>
      </c>
      <c r="AY3" s="199">
        <v>0.99976749593117875</v>
      </c>
      <c r="AZ3" s="189">
        <v>20</v>
      </c>
      <c r="BA3" s="198">
        <v>2.1390374331550801E-2</v>
      </c>
      <c r="BB3" s="200">
        <v>0.84380174877912428</v>
      </c>
      <c r="BC3" s="189">
        <v>30</v>
      </c>
      <c r="BD3" s="189">
        <v>0</v>
      </c>
      <c r="BE3" s="191">
        <v>30</v>
      </c>
      <c r="BF3" s="198">
        <v>3.2085561497326207E-2</v>
      </c>
      <c r="BG3" s="200">
        <v>0.82270670505964627</v>
      </c>
      <c r="BH3" s="189">
        <v>25</v>
      </c>
      <c r="BI3" s="206" t="s">
        <v>1</v>
      </c>
      <c r="BJ3" s="6" t="s">
        <v>1</v>
      </c>
      <c r="BK3" s="1"/>
    </row>
    <row r="4" spans="1:63">
      <c r="A4" s="5" t="s">
        <v>185</v>
      </c>
      <c r="B4" s="313" t="s">
        <v>112</v>
      </c>
      <c r="C4" s="314">
        <v>8300001.0300000003</v>
      </c>
      <c r="D4" s="186">
        <v>8300001.0300000003</v>
      </c>
      <c r="E4" s="201">
        <v>0.67320111000000005</v>
      </c>
      <c r="F4" s="237">
        <v>0.66134344</v>
      </c>
      <c r="G4" s="228">
        <v>1.25</v>
      </c>
      <c r="H4" s="188">
        <v>1.96</v>
      </c>
      <c r="I4" s="229">
        <v>125</v>
      </c>
      <c r="J4" s="229">
        <v>196</v>
      </c>
      <c r="K4" s="189">
        <v>3588</v>
      </c>
      <c r="L4" s="189">
        <v>3823.7823048</v>
      </c>
      <c r="M4" s="189">
        <v>5680</v>
      </c>
      <c r="N4" s="189">
        <v>5665</v>
      </c>
      <c r="O4" s="190">
        <v>-235.78230480000002</v>
      </c>
      <c r="P4" s="195">
        <v>-6.1662062849138173E-2</v>
      </c>
      <c r="Q4" s="192">
        <v>2864.9</v>
      </c>
      <c r="R4" s="192">
        <v>2899.7</v>
      </c>
      <c r="S4" s="193">
        <v>1323</v>
      </c>
      <c r="T4" s="189">
        <v>1321.36419312</v>
      </c>
      <c r="U4" s="193">
        <v>1998</v>
      </c>
      <c r="V4" s="190">
        <v>1.6358068800000183</v>
      </c>
      <c r="W4" s="195">
        <v>1.2379682214163511E-3</v>
      </c>
      <c r="X4" s="189">
        <v>1285</v>
      </c>
      <c r="Y4" s="189">
        <v>1279.6995564000001</v>
      </c>
      <c r="Z4" s="193">
        <v>1935</v>
      </c>
      <c r="AA4" s="190">
        <v>5.3004435999998805</v>
      </c>
      <c r="AB4" s="230">
        <v>4.1419437660124517E-3</v>
      </c>
      <c r="AC4" s="231">
        <v>10.28</v>
      </c>
      <c r="AD4" s="231">
        <v>9.8724489795918373</v>
      </c>
      <c r="AE4" s="189">
        <v>2935</v>
      </c>
      <c r="AF4" s="197">
        <v>2635</v>
      </c>
      <c r="AG4" s="189">
        <v>110</v>
      </c>
      <c r="AH4" s="190">
        <v>2745</v>
      </c>
      <c r="AI4" s="232">
        <v>0.93526405451448036</v>
      </c>
      <c r="AJ4" s="233">
        <v>1.0508584882185172</v>
      </c>
      <c r="AK4" s="189">
        <v>90</v>
      </c>
      <c r="AL4" s="198">
        <v>3.0664395229982964E-2</v>
      </c>
      <c r="AM4" s="200">
        <v>0.68143100511073251</v>
      </c>
      <c r="AN4" s="189">
        <v>50</v>
      </c>
      <c r="AO4" s="189">
        <v>30</v>
      </c>
      <c r="AP4" s="191">
        <v>80</v>
      </c>
      <c r="AQ4" s="198">
        <v>2.7257240204429302E-2</v>
      </c>
      <c r="AR4" s="200">
        <v>0.56200495266864536</v>
      </c>
      <c r="AS4" s="189">
        <v>25</v>
      </c>
      <c r="AT4" s="193">
        <v>1540</v>
      </c>
      <c r="AU4" s="197">
        <v>1400</v>
      </c>
      <c r="AV4" s="189">
        <v>45</v>
      </c>
      <c r="AW4" s="191">
        <v>1445</v>
      </c>
      <c r="AX4" s="198">
        <v>0.93831168831168832</v>
      </c>
      <c r="AY4" s="199">
        <v>1.0199040090344438</v>
      </c>
      <c r="AZ4" s="189">
        <v>45</v>
      </c>
      <c r="BA4" s="198">
        <v>2.922077922077922E-2</v>
      </c>
      <c r="BB4" s="200">
        <v>1.1526934603857679</v>
      </c>
      <c r="BC4" s="189">
        <v>10</v>
      </c>
      <c r="BD4" s="189">
        <v>15</v>
      </c>
      <c r="BE4" s="191">
        <v>25</v>
      </c>
      <c r="BF4" s="198">
        <v>1.6233766233766232E-2</v>
      </c>
      <c r="BG4" s="200">
        <v>0.4162504162504162</v>
      </c>
      <c r="BH4" s="189">
        <v>25</v>
      </c>
      <c r="BI4" s="206" t="s">
        <v>1</v>
      </c>
      <c r="BJ4" s="6" t="s">
        <v>1</v>
      </c>
      <c r="BK4" s="1" t="s">
        <v>153</v>
      </c>
    </row>
    <row r="5" spans="1:63">
      <c r="A5" s="5" t="s">
        <v>172</v>
      </c>
      <c r="B5" s="184" t="s">
        <v>113</v>
      </c>
      <c r="C5" s="185"/>
      <c r="D5" s="186" t="s">
        <v>235</v>
      </c>
      <c r="E5" s="280" t="s">
        <v>236</v>
      </c>
      <c r="F5" s="281" t="s">
        <v>237</v>
      </c>
      <c r="G5" s="228">
        <v>1.1000000000000001</v>
      </c>
      <c r="H5" s="188"/>
      <c r="I5" s="229">
        <v>110.00000000000001</v>
      </c>
      <c r="J5" s="229">
        <v>0</v>
      </c>
      <c r="K5" s="189">
        <v>3577</v>
      </c>
      <c r="L5" s="189">
        <v>2339.8799109699999</v>
      </c>
      <c r="M5" s="189"/>
      <c r="N5" s="189"/>
      <c r="O5" s="190">
        <v>1237.1200890300001</v>
      </c>
      <c r="P5" s="195">
        <v>0.52871093222777854</v>
      </c>
      <c r="Q5" s="192">
        <v>3255.4</v>
      </c>
      <c r="R5" s="192"/>
      <c r="S5" s="193">
        <v>1376</v>
      </c>
      <c r="T5" s="189">
        <v>875.48274882999999</v>
      </c>
      <c r="U5" s="193"/>
      <c r="V5" s="190">
        <v>500.51725117000001</v>
      </c>
      <c r="W5" s="195">
        <v>0.57170429895836783</v>
      </c>
      <c r="X5" s="189">
        <v>1309</v>
      </c>
      <c r="Y5" s="189">
        <v>842.34565051000004</v>
      </c>
      <c r="Z5" s="193"/>
      <c r="AA5" s="190">
        <v>466.65434948999996</v>
      </c>
      <c r="AB5" s="230">
        <v>0.55399389693229029</v>
      </c>
      <c r="AC5" s="231">
        <v>11.899999999999999</v>
      </c>
      <c r="AD5" s="231"/>
      <c r="AE5" s="189"/>
      <c r="AF5" s="197"/>
      <c r="AG5" s="189"/>
      <c r="AH5" s="190"/>
      <c r="AI5" s="232"/>
      <c r="AJ5" s="233">
        <v>0</v>
      </c>
      <c r="AK5" s="189"/>
      <c r="AL5" s="198"/>
      <c r="AM5" s="200">
        <v>0</v>
      </c>
      <c r="AN5" s="189"/>
      <c r="AO5" s="189"/>
      <c r="AP5" s="191"/>
      <c r="AQ5" s="198"/>
      <c r="AR5" s="200">
        <v>0</v>
      </c>
      <c r="AS5" s="189"/>
      <c r="AT5" s="193">
        <v>1700</v>
      </c>
      <c r="AU5" s="197">
        <v>1545</v>
      </c>
      <c r="AV5" s="189">
        <v>90</v>
      </c>
      <c r="AW5" s="191">
        <v>1635</v>
      </c>
      <c r="AX5" s="198">
        <v>0.96176470588235297</v>
      </c>
      <c r="AY5" s="199">
        <v>1.0453964194373402</v>
      </c>
      <c r="AZ5" s="189">
        <v>25</v>
      </c>
      <c r="BA5" s="198">
        <v>1.4705882352941176E-2</v>
      </c>
      <c r="BB5" s="200">
        <v>0.58011370228564796</v>
      </c>
      <c r="BC5" s="189">
        <v>20</v>
      </c>
      <c r="BD5" s="189">
        <v>0</v>
      </c>
      <c r="BE5" s="191">
        <v>20</v>
      </c>
      <c r="BF5" s="198">
        <v>1.1764705882352941E-2</v>
      </c>
      <c r="BG5" s="200">
        <v>0.30165912518853694</v>
      </c>
      <c r="BH5" s="189">
        <v>20</v>
      </c>
      <c r="BI5" s="206" t="s">
        <v>1</v>
      </c>
      <c r="BJ5" s="2"/>
      <c r="BK5" s="1" t="s">
        <v>158</v>
      </c>
    </row>
    <row r="6" spans="1:63">
      <c r="A6" s="5" t="s">
        <v>170</v>
      </c>
      <c r="B6" s="240" t="s">
        <v>114</v>
      </c>
      <c r="C6" s="241">
        <v>8300001.04</v>
      </c>
      <c r="D6" s="186">
        <v>8300001.04</v>
      </c>
      <c r="E6" s="203">
        <v>0.71256618999999999</v>
      </c>
      <c r="F6" s="237">
        <v>0.72245174999999995</v>
      </c>
      <c r="G6" s="208">
        <v>3.94</v>
      </c>
      <c r="H6" s="209">
        <v>4.6100000000000003</v>
      </c>
      <c r="I6" s="210">
        <v>394</v>
      </c>
      <c r="J6" s="210">
        <v>461.00000000000006</v>
      </c>
      <c r="K6" s="211">
        <v>4190</v>
      </c>
      <c r="L6" s="211">
        <v>4382.9946346899997</v>
      </c>
      <c r="M6" s="211">
        <v>6151</v>
      </c>
      <c r="N6" s="211">
        <v>6010</v>
      </c>
      <c r="O6" s="212">
        <v>-192.99463468999966</v>
      </c>
      <c r="P6" s="213">
        <v>-4.4032596609292853E-2</v>
      </c>
      <c r="Q6" s="214">
        <v>1063.4000000000001</v>
      </c>
      <c r="R6" s="214">
        <v>1333.7</v>
      </c>
      <c r="S6" s="204">
        <v>1566</v>
      </c>
      <c r="T6" s="211">
        <v>1566.9978457499999</v>
      </c>
      <c r="U6" s="204">
        <v>2169</v>
      </c>
      <c r="V6" s="212">
        <v>-0.99784574999989673</v>
      </c>
      <c r="W6" s="213">
        <v>-6.3678820791378027E-4</v>
      </c>
      <c r="X6" s="211">
        <v>1500</v>
      </c>
      <c r="Y6" s="211">
        <v>1523.6507407499998</v>
      </c>
      <c r="Z6" s="204">
        <v>2109</v>
      </c>
      <c r="AA6" s="212">
        <v>-23.650740749999841</v>
      </c>
      <c r="AB6" s="215">
        <v>-1.5522416074406941E-2</v>
      </c>
      <c r="AC6" s="216">
        <v>3.8071065989847717</v>
      </c>
      <c r="AD6" s="231">
        <v>4.5748373101952273</v>
      </c>
      <c r="AE6" s="189">
        <v>3165</v>
      </c>
      <c r="AF6" s="197">
        <v>2835</v>
      </c>
      <c r="AG6" s="189">
        <v>140</v>
      </c>
      <c r="AH6" s="190">
        <v>2975</v>
      </c>
      <c r="AI6" s="232">
        <v>0.9399684044233807</v>
      </c>
      <c r="AJ6" s="233">
        <v>1.0561442746330121</v>
      </c>
      <c r="AK6" s="189">
        <v>40</v>
      </c>
      <c r="AL6" s="198">
        <v>1.2638230647709321E-2</v>
      </c>
      <c r="AM6" s="200">
        <v>0.28084956994909605</v>
      </c>
      <c r="AN6" s="189">
        <v>45</v>
      </c>
      <c r="AO6" s="189">
        <v>15</v>
      </c>
      <c r="AP6" s="191">
        <v>60</v>
      </c>
      <c r="AQ6" s="198">
        <v>1.8957345971563982E-2</v>
      </c>
      <c r="AR6" s="200">
        <v>0.39087311281575221</v>
      </c>
      <c r="AS6" s="189">
        <v>85</v>
      </c>
      <c r="AT6" s="193">
        <v>1830</v>
      </c>
      <c r="AU6" s="197">
        <v>1685</v>
      </c>
      <c r="AV6" s="189">
        <v>85</v>
      </c>
      <c r="AW6" s="191">
        <v>1770</v>
      </c>
      <c r="AX6" s="198">
        <v>0.96721311475409832</v>
      </c>
      <c r="AY6" s="199">
        <v>1.051318602993585</v>
      </c>
      <c r="AZ6" s="189">
        <v>15</v>
      </c>
      <c r="BA6" s="198">
        <v>8.1967213114754103E-3</v>
      </c>
      <c r="BB6" s="200">
        <v>0.32334206356904971</v>
      </c>
      <c r="BC6" s="189">
        <v>30</v>
      </c>
      <c r="BD6" s="189">
        <v>0</v>
      </c>
      <c r="BE6" s="191">
        <v>30</v>
      </c>
      <c r="BF6" s="198">
        <v>1.6393442622950821E-2</v>
      </c>
      <c r="BG6" s="200">
        <v>0.42034468263976466</v>
      </c>
      <c r="BH6" s="189">
        <v>15</v>
      </c>
      <c r="BI6" s="206" t="s">
        <v>1</v>
      </c>
      <c r="BJ6" s="6" t="s">
        <v>1</v>
      </c>
      <c r="BK6" s="1" t="s">
        <v>154</v>
      </c>
    </row>
    <row r="7" spans="1:63">
      <c r="A7" s="5" t="s">
        <v>171</v>
      </c>
      <c r="B7" s="313" t="s">
        <v>115</v>
      </c>
      <c r="C7" s="314"/>
      <c r="D7" s="186" t="s">
        <v>238</v>
      </c>
      <c r="E7" s="282" t="s">
        <v>239</v>
      </c>
      <c r="F7" s="281" t="s">
        <v>240</v>
      </c>
      <c r="G7" s="208">
        <v>1.45</v>
      </c>
      <c r="H7" s="209"/>
      <c r="I7" s="210">
        <v>145</v>
      </c>
      <c r="J7" s="210">
        <v>0</v>
      </c>
      <c r="K7" s="211">
        <v>3951</v>
      </c>
      <c r="L7" s="189">
        <v>2549.81144546</v>
      </c>
      <c r="M7" s="211"/>
      <c r="N7" s="211"/>
      <c r="O7" s="212">
        <v>1401.18855454</v>
      </c>
      <c r="P7" s="213">
        <v>0.54952634126529221</v>
      </c>
      <c r="Q7" s="214">
        <v>2733.3</v>
      </c>
      <c r="R7" s="214"/>
      <c r="S7" s="204">
        <v>1510</v>
      </c>
      <c r="T7" s="211">
        <v>883.26871165</v>
      </c>
      <c r="U7" s="204"/>
      <c r="V7" s="212">
        <v>626.73128835</v>
      </c>
      <c r="W7" s="213">
        <v>0.70955902782883318</v>
      </c>
      <c r="X7" s="211">
        <v>1423</v>
      </c>
      <c r="Y7" s="211">
        <v>849.92240736999997</v>
      </c>
      <c r="Z7" s="204"/>
      <c r="AA7" s="212">
        <v>573.07759263000003</v>
      </c>
      <c r="AB7" s="215">
        <v>0.67427048358841535</v>
      </c>
      <c r="AC7" s="216">
        <v>9.8137931034482762</v>
      </c>
      <c r="AD7" s="231"/>
      <c r="AE7" s="189"/>
      <c r="AF7" s="197"/>
      <c r="AG7" s="189"/>
      <c r="AH7" s="190"/>
      <c r="AI7" s="232"/>
      <c r="AJ7" s="233">
        <v>0</v>
      </c>
      <c r="AK7" s="189"/>
      <c r="AL7" s="198"/>
      <c r="AM7" s="200">
        <v>0</v>
      </c>
      <c r="AN7" s="189"/>
      <c r="AO7" s="189"/>
      <c r="AP7" s="191"/>
      <c r="AQ7" s="198"/>
      <c r="AR7" s="200">
        <v>0</v>
      </c>
      <c r="AS7" s="189"/>
      <c r="AT7" s="193">
        <v>1710</v>
      </c>
      <c r="AU7" s="197">
        <v>1540</v>
      </c>
      <c r="AV7" s="189">
        <v>80</v>
      </c>
      <c r="AW7" s="191">
        <v>1620</v>
      </c>
      <c r="AX7" s="198">
        <v>0.94736842105263153</v>
      </c>
      <c r="AY7" s="199">
        <v>1.0297482837528602</v>
      </c>
      <c r="AZ7" s="189">
        <v>20</v>
      </c>
      <c r="BA7" s="198">
        <v>1.1695906432748537E-2</v>
      </c>
      <c r="BB7" s="200">
        <v>0.46137697959560303</v>
      </c>
      <c r="BC7" s="189">
        <v>15</v>
      </c>
      <c r="BD7" s="189">
        <v>0</v>
      </c>
      <c r="BE7" s="191">
        <v>15</v>
      </c>
      <c r="BF7" s="198">
        <v>8.771929824561403E-3</v>
      </c>
      <c r="BG7" s="200">
        <v>0.22492127755285649</v>
      </c>
      <c r="BH7" s="189">
        <v>50</v>
      </c>
      <c r="BI7" s="206" t="s">
        <v>1</v>
      </c>
      <c r="BJ7" s="2"/>
      <c r="BK7" s="1" t="s">
        <v>159</v>
      </c>
    </row>
    <row r="8" spans="1:63">
      <c r="A8" s="5" t="s">
        <v>174</v>
      </c>
      <c r="B8" s="184" t="s">
        <v>116</v>
      </c>
      <c r="C8" s="185">
        <v>8300001.0199999996</v>
      </c>
      <c r="D8" s="186">
        <v>8300001.0199999996</v>
      </c>
      <c r="E8" s="201">
        <v>0.44588244999999999</v>
      </c>
      <c r="F8" s="237">
        <v>0.45765397000000002</v>
      </c>
      <c r="G8" s="208">
        <v>1.29</v>
      </c>
      <c r="H8" s="209">
        <v>2.62</v>
      </c>
      <c r="I8" s="210">
        <v>129</v>
      </c>
      <c r="J8" s="210">
        <v>262</v>
      </c>
      <c r="K8" s="211">
        <v>2760</v>
      </c>
      <c r="L8" s="189">
        <v>3093.9783205499998</v>
      </c>
      <c r="M8" s="211">
        <v>6939</v>
      </c>
      <c r="N8" s="211">
        <v>7138</v>
      </c>
      <c r="O8" s="212">
        <v>-333.97832054999981</v>
      </c>
      <c r="P8" s="213">
        <v>-0.10794462208469201</v>
      </c>
      <c r="Q8" s="214">
        <v>2146.4</v>
      </c>
      <c r="R8" s="214">
        <v>2649.7</v>
      </c>
      <c r="S8" s="204">
        <v>1089</v>
      </c>
      <c r="T8" s="202">
        <v>1156.9492361600001</v>
      </c>
      <c r="U8" s="204">
        <v>2528</v>
      </c>
      <c r="V8" s="212">
        <v>-67.949236160000055</v>
      </c>
      <c r="W8" s="213">
        <v>-5.8731389447585949E-2</v>
      </c>
      <c r="X8" s="211">
        <v>1067</v>
      </c>
      <c r="Y8" s="202">
        <v>1139.1007313300001</v>
      </c>
      <c r="Z8" s="204">
        <v>2489</v>
      </c>
      <c r="AA8" s="212">
        <v>-72.100731330000144</v>
      </c>
      <c r="AB8" s="215">
        <v>-6.3296185619875961E-2</v>
      </c>
      <c r="AC8" s="216">
        <v>8.2713178294573648</v>
      </c>
      <c r="AD8" s="231">
        <v>9.5</v>
      </c>
      <c r="AE8" s="189">
        <v>3290</v>
      </c>
      <c r="AF8" s="197">
        <v>2905</v>
      </c>
      <c r="AG8" s="189">
        <v>120</v>
      </c>
      <c r="AH8" s="190">
        <v>3025</v>
      </c>
      <c r="AI8" s="232">
        <v>0.91945288753799392</v>
      </c>
      <c r="AJ8" s="233">
        <v>1.0330931320651617</v>
      </c>
      <c r="AK8" s="189">
        <v>100</v>
      </c>
      <c r="AL8" s="198">
        <v>3.0395136778115502E-2</v>
      </c>
      <c r="AM8" s="200">
        <v>0.67544748395812226</v>
      </c>
      <c r="AN8" s="189">
        <v>80</v>
      </c>
      <c r="AO8" s="189">
        <v>20</v>
      </c>
      <c r="AP8" s="191">
        <v>100</v>
      </c>
      <c r="AQ8" s="198">
        <v>3.0395136778115502E-2</v>
      </c>
      <c r="AR8" s="200">
        <v>0.62670385109516502</v>
      </c>
      <c r="AS8" s="189">
        <v>70</v>
      </c>
      <c r="AT8" s="193">
        <v>1045</v>
      </c>
      <c r="AU8" s="197">
        <v>960</v>
      </c>
      <c r="AV8" s="189">
        <v>45</v>
      </c>
      <c r="AW8" s="191">
        <v>1005</v>
      </c>
      <c r="AX8" s="198">
        <v>0.96172248803827753</v>
      </c>
      <c r="AY8" s="199">
        <v>1.0453505304763886</v>
      </c>
      <c r="AZ8" s="189">
        <v>10</v>
      </c>
      <c r="BA8" s="198">
        <v>9.5693779904306216E-3</v>
      </c>
      <c r="BB8" s="200">
        <v>0.37749025603276615</v>
      </c>
      <c r="BC8" s="189">
        <v>10</v>
      </c>
      <c r="BD8" s="189">
        <v>10</v>
      </c>
      <c r="BE8" s="191">
        <v>20</v>
      </c>
      <c r="BF8" s="198">
        <v>1.9138755980861243E-2</v>
      </c>
      <c r="BG8" s="200">
        <v>0.49073733284259596</v>
      </c>
      <c r="BH8" s="189">
        <v>10</v>
      </c>
      <c r="BI8" s="206" t="s">
        <v>1</v>
      </c>
      <c r="BJ8" s="6" t="s">
        <v>1</v>
      </c>
      <c r="BK8" s="1" t="s">
        <v>155</v>
      </c>
    </row>
    <row r="9" spans="1:63">
      <c r="A9" s="5" t="s">
        <v>173</v>
      </c>
      <c r="B9" s="240" t="s">
        <v>117</v>
      </c>
      <c r="C9" s="241"/>
      <c r="D9" s="186">
        <v>8300001.0199999996</v>
      </c>
      <c r="E9" s="201">
        <v>0.55411754999999996</v>
      </c>
      <c r="F9" s="237">
        <v>0.54234603000000003</v>
      </c>
      <c r="G9" s="208">
        <v>1.29</v>
      </c>
      <c r="H9" s="209"/>
      <c r="I9" s="210">
        <v>129</v>
      </c>
      <c r="J9" s="210">
        <v>0</v>
      </c>
      <c r="K9" s="211">
        <v>3766</v>
      </c>
      <c r="L9" s="189">
        <v>3845.0216794499997</v>
      </c>
      <c r="M9" s="211"/>
      <c r="N9" s="211"/>
      <c r="O9" s="212">
        <v>-79.021679449999738</v>
      </c>
      <c r="P9" s="213">
        <v>-2.0551686320089402E-2</v>
      </c>
      <c r="Q9" s="214">
        <v>2917.1</v>
      </c>
      <c r="R9" s="214"/>
      <c r="S9" s="204">
        <v>1455</v>
      </c>
      <c r="T9" s="202">
        <v>1371.0507638400002</v>
      </c>
      <c r="U9" s="204"/>
      <c r="V9" s="212">
        <v>83.949236159999828</v>
      </c>
      <c r="W9" s="213">
        <v>6.1229852587571E-2</v>
      </c>
      <c r="X9" s="211">
        <v>1420</v>
      </c>
      <c r="Y9" s="202">
        <v>1349.8992686700001</v>
      </c>
      <c r="Z9" s="204"/>
      <c r="AA9" s="212">
        <v>70.100731329999917</v>
      </c>
      <c r="AB9" s="215">
        <v>5.19303424758999E-2</v>
      </c>
      <c r="AC9" s="216">
        <v>11.007751937984496</v>
      </c>
      <c r="AD9" s="231"/>
      <c r="AE9" s="189"/>
      <c r="AF9" s="197"/>
      <c r="AG9" s="189"/>
      <c r="AH9" s="190"/>
      <c r="AI9" s="232"/>
      <c r="AJ9" s="233">
        <v>0</v>
      </c>
      <c r="AK9" s="189"/>
      <c r="AL9" s="198"/>
      <c r="AM9" s="200">
        <v>0</v>
      </c>
      <c r="AN9" s="189"/>
      <c r="AO9" s="189"/>
      <c r="AP9" s="191"/>
      <c r="AQ9" s="198"/>
      <c r="AR9" s="200">
        <v>0</v>
      </c>
      <c r="AS9" s="189"/>
      <c r="AT9" s="193">
        <v>1575</v>
      </c>
      <c r="AU9" s="197">
        <v>1405</v>
      </c>
      <c r="AV9" s="189">
        <v>65</v>
      </c>
      <c r="AW9" s="191">
        <v>1470</v>
      </c>
      <c r="AX9" s="198">
        <v>0.93333333333333335</v>
      </c>
      <c r="AY9" s="199">
        <v>1.0144927536231885</v>
      </c>
      <c r="AZ9" s="189">
        <v>35</v>
      </c>
      <c r="BA9" s="198">
        <v>2.2222222222222223E-2</v>
      </c>
      <c r="BB9" s="200">
        <v>0.87661626123164582</v>
      </c>
      <c r="BC9" s="189">
        <v>35</v>
      </c>
      <c r="BD9" s="189">
        <v>15</v>
      </c>
      <c r="BE9" s="191">
        <v>50</v>
      </c>
      <c r="BF9" s="198">
        <v>3.1746031746031744E-2</v>
      </c>
      <c r="BG9" s="200">
        <v>0.81400081400081392</v>
      </c>
      <c r="BH9" s="189">
        <v>25</v>
      </c>
      <c r="BI9" s="206" t="s">
        <v>1</v>
      </c>
      <c r="BJ9" s="2"/>
      <c r="BK9" s="1" t="s">
        <v>155</v>
      </c>
    </row>
    <row r="10" spans="1:63">
      <c r="A10" s="5" t="s">
        <v>168</v>
      </c>
      <c r="B10" s="171" t="s">
        <v>118</v>
      </c>
      <c r="C10" s="172">
        <v>8300002</v>
      </c>
      <c r="D10" s="173"/>
      <c r="E10" s="172"/>
      <c r="F10" s="238"/>
      <c r="G10" s="217">
        <v>4.0599999999999996</v>
      </c>
      <c r="H10" s="218">
        <v>4.16</v>
      </c>
      <c r="I10" s="219">
        <v>405.99999999999994</v>
      </c>
      <c r="J10" s="219">
        <v>416</v>
      </c>
      <c r="K10" s="220">
        <v>2618</v>
      </c>
      <c r="L10" s="220">
        <v>2619</v>
      </c>
      <c r="M10" s="220">
        <v>2619</v>
      </c>
      <c r="N10" s="220">
        <v>2607</v>
      </c>
      <c r="O10" s="221">
        <v>-1</v>
      </c>
      <c r="P10" s="222">
        <v>-3.8182512409316535E-4</v>
      </c>
      <c r="Q10" s="223">
        <v>645.5</v>
      </c>
      <c r="R10" s="223">
        <v>629.20000000000005</v>
      </c>
      <c r="S10" s="224">
        <v>1338</v>
      </c>
      <c r="T10" s="225">
        <v>1350</v>
      </c>
      <c r="U10" s="224">
        <v>1350</v>
      </c>
      <c r="V10" s="221">
        <v>-12</v>
      </c>
      <c r="W10" s="222">
        <v>-8.8888888888888889E-3</v>
      </c>
      <c r="X10" s="220">
        <v>1225</v>
      </c>
      <c r="Y10" s="225">
        <v>1227</v>
      </c>
      <c r="Z10" s="224">
        <v>1227</v>
      </c>
      <c r="AA10" s="221">
        <v>-2</v>
      </c>
      <c r="AB10" s="226">
        <v>-1.6299918500407497E-3</v>
      </c>
      <c r="AC10" s="227">
        <v>3.0172413793103452</v>
      </c>
      <c r="AD10" s="234">
        <v>2.9495192307692308</v>
      </c>
      <c r="AE10" s="175">
        <v>1320</v>
      </c>
      <c r="AF10" s="180">
        <v>970</v>
      </c>
      <c r="AG10" s="175">
        <v>75</v>
      </c>
      <c r="AH10" s="176">
        <v>1045</v>
      </c>
      <c r="AI10" s="235">
        <v>0.79166666666666663</v>
      </c>
      <c r="AJ10" s="236">
        <v>0.88951310861423216</v>
      </c>
      <c r="AK10" s="175">
        <v>125</v>
      </c>
      <c r="AL10" s="181">
        <v>9.4696969696969696E-2</v>
      </c>
      <c r="AM10" s="183">
        <v>2.1043771043771042</v>
      </c>
      <c r="AN10" s="175">
        <v>130</v>
      </c>
      <c r="AO10" s="175">
        <v>10</v>
      </c>
      <c r="AP10" s="177">
        <v>140</v>
      </c>
      <c r="AQ10" s="181">
        <v>0.10606060606060606</v>
      </c>
      <c r="AR10" s="183">
        <v>2.1868166198063106</v>
      </c>
      <c r="AS10" s="175">
        <v>15</v>
      </c>
      <c r="AT10" s="178">
        <v>1200</v>
      </c>
      <c r="AU10" s="180">
        <v>855</v>
      </c>
      <c r="AV10" s="175">
        <v>130</v>
      </c>
      <c r="AW10" s="177">
        <v>985</v>
      </c>
      <c r="AX10" s="181">
        <v>0.8208333333333333</v>
      </c>
      <c r="AY10" s="182">
        <v>0.89221014492753614</v>
      </c>
      <c r="AZ10" s="175">
        <v>65</v>
      </c>
      <c r="BA10" s="181">
        <v>5.4166666666666669E-2</v>
      </c>
      <c r="BB10" s="183">
        <v>2.1367521367521367</v>
      </c>
      <c r="BC10" s="175">
        <v>135</v>
      </c>
      <c r="BD10" s="175">
        <v>0</v>
      </c>
      <c r="BE10" s="177">
        <v>135</v>
      </c>
      <c r="BF10" s="181">
        <v>0.1125</v>
      </c>
      <c r="BG10" s="183">
        <v>2.8846153846153846</v>
      </c>
      <c r="BH10" s="175">
        <v>0</v>
      </c>
      <c r="BI10" s="207" t="s">
        <v>3</v>
      </c>
      <c r="BJ10" s="8" t="s">
        <v>3</v>
      </c>
      <c r="BK10" s="1"/>
    </row>
    <row r="11" spans="1:63">
      <c r="A11" s="5" t="s">
        <v>166</v>
      </c>
      <c r="B11" s="184" t="s">
        <v>119</v>
      </c>
      <c r="C11" s="185">
        <v>8300003</v>
      </c>
      <c r="D11" s="186"/>
      <c r="E11" s="185"/>
      <c r="F11" s="237"/>
      <c r="G11" s="208">
        <v>5.27</v>
      </c>
      <c r="H11" s="209">
        <v>4.1900000000000004</v>
      </c>
      <c r="I11" s="210">
        <v>527</v>
      </c>
      <c r="J11" s="210">
        <v>419.00000000000006</v>
      </c>
      <c r="K11" s="211">
        <v>5752</v>
      </c>
      <c r="L11" s="211">
        <v>5597</v>
      </c>
      <c r="M11" s="211">
        <v>5597</v>
      </c>
      <c r="N11" s="211">
        <v>5070</v>
      </c>
      <c r="O11" s="212">
        <v>155</v>
      </c>
      <c r="P11" s="213">
        <v>2.7693407182419152E-2</v>
      </c>
      <c r="Q11" s="214">
        <v>1091</v>
      </c>
      <c r="R11" s="214">
        <v>1337.1</v>
      </c>
      <c r="S11" s="204">
        <v>2369</v>
      </c>
      <c r="T11" s="202">
        <v>2326</v>
      </c>
      <c r="U11" s="204">
        <v>2326</v>
      </c>
      <c r="V11" s="212">
        <v>43</v>
      </c>
      <c r="W11" s="213">
        <v>1.8486672398968184E-2</v>
      </c>
      <c r="X11" s="211">
        <v>2086</v>
      </c>
      <c r="Y11" s="202">
        <v>2091</v>
      </c>
      <c r="Z11" s="204">
        <v>2091</v>
      </c>
      <c r="AA11" s="212">
        <v>-5</v>
      </c>
      <c r="AB11" s="215">
        <v>-2.3912003825920613E-3</v>
      </c>
      <c r="AC11" s="216">
        <v>3.9582542694497156</v>
      </c>
      <c r="AD11" s="231">
        <v>4.9904534606205244</v>
      </c>
      <c r="AE11" s="189">
        <v>2620</v>
      </c>
      <c r="AF11" s="197">
        <v>2100</v>
      </c>
      <c r="AG11" s="189">
        <v>150</v>
      </c>
      <c r="AH11" s="190">
        <v>2250</v>
      </c>
      <c r="AI11" s="232">
        <v>0.85877862595419852</v>
      </c>
      <c r="AJ11" s="233">
        <v>0.96491980444291969</v>
      </c>
      <c r="AK11" s="189">
        <v>105</v>
      </c>
      <c r="AL11" s="198">
        <v>4.0076335877862593E-2</v>
      </c>
      <c r="AM11" s="200">
        <v>0.89058524173027986</v>
      </c>
      <c r="AN11" s="189">
        <v>135</v>
      </c>
      <c r="AO11" s="189">
        <v>45</v>
      </c>
      <c r="AP11" s="191">
        <v>180</v>
      </c>
      <c r="AQ11" s="198">
        <v>6.8702290076335881E-2</v>
      </c>
      <c r="AR11" s="200">
        <v>1.4165420634296058</v>
      </c>
      <c r="AS11" s="189">
        <v>85</v>
      </c>
      <c r="AT11" s="193">
        <v>2140</v>
      </c>
      <c r="AU11" s="197">
        <v>1825</v>
      </c>
      <c r="AV11" s="189">
        <v>160</v>
      </c>
      <c r="AW11" s="191">
        <v>1985</v>
      </c>
      <c r="AX11" s="198">
        <v>0.92757009345794394</v>
      </c>
      <c r="AY11" s="199">
        <v>1.0082283624542869</v>
      </c>
      <c r="AZ11" s="189">
        <v>50</v>
      </c>
      <c r="BA11" s="198">
        <v>2.336448598130841E-2</v>
      </c>
      <c r="BB11" s="200">
        <v>0.92167597559402015</v>
      </c>
      <c r="BC11" s="189">
        <v>70</v>
      </c>
      <c r="BD11" s="189">
        <v>20</v>
      </c>
      <c r="BE11" s="191">
        <v>90</v>
      </c>
      <c r="BF11" s="198">
        <v>4.2056074766355138E-2</v>
      </c>
      <c r="BG11" s="200">
        <v>1.0783608914450036</v>
      </c>
      <c r="BH11" s="189">
        <v>25</v>
      </c>
      <c r="BI11" s="206" t="s">
        <v>1</v>
      </c>
      <c r="BJ11" s="6" t="s">
        <v>1</v>
      </c>
      <c r="BK11" s="1"/>
    </row>
    <row r="12" spans="1:63">
      <c r="A12" s="5" t="s">
        <v>169</v>
      </c>
      <c r="B12" s="171" t="s">
        <v>120</v>
      </c>
      <c r="C12" s="172">
        <v>8300004</v>
      </c>
      <c r="D12" s="173"/>
      <c r="E12" s="174"/>
      <c r="F12" s="238"/>
      <c r="G12" s="217">
        <v>1.1599999999999999</v>
      </c>
      <c r="H12" s="218">
        <v>1.17</v>
      </c>
      <c r="I12" s="219">
        <v>115.99999999999999</v>
      </c>
      <c r="J12" s="219">
        <v>117</v>
      </c>
      <c r="K12" s="220">
        <v>2596</v>
      </c>
      <c r="L12" s="220">
        <v>2708</v>
      </c>
      <c r="M12" s="220">
        <v>2708</v>
      </c>
      <c r="N12" s="220">
        <v>2705</v>
      </c>
      <c r="O12" s="221">
        <v>-112</v>
      </c>
      <c r="P12" s="222">
        <v>-4.1358936484490398E-2</v>
      </c>
      <c r="Q12" s="223">
        <v>2238.9</v>
      </c>
      <c r="R12" s="223">
        <v>2309</v>
      </c>
      <c r="S12" s="224">
        <v>1978</v>
      </c>
      <c r="T12" s="225">
        <v>1954</v>
      </c>
      <c r="U12" s="224">
        <v>1954</v>
      </c>
      <c r="V12" s="221">
        <v>24</v>
      </c>
      <c r="W12" s="222">
        <v>1.2282497441146366E-2</v>
      </c>
      <c r="X12" s="220">
        <v>1654</v>
      </c>
      <c r="Y12" s="225">
        <v>1722</v>
      </c>
      <c r="Z12" s="224">
        <v>1722</v>
      </c>
      <c r="AA12" s="221">
        <v>-68</v>
      </c>
      <c r="AB12" s="226">
        <v>-3.9488966318234613E-2</v>
      </c>
      <c r="AC12" s="227">
        <v>14.258620689655174</v>
      </c>
      <c r="AD12" s="234">
        <v>14.717948717948717</v>
      </c>
      <c r="AE12" s="175">
        <v>1320</v>
      </c>
      <c r="AF12" s="180">
        <v>865</v>
      </c>
      <c r="AG12" s="175">
        <v>70</v>
      </c>
      <c r="AH12" s="176">
        <v>935</v>
      </c>
      <c r="AI12" s="235">
        <v>0.70833333333333337</v>
      </c>
      <c r="AJ12" s="236">
        <v>0.79588014981273414</v>
      </c>
      <c r="AK12" s="175">
        <v>95</v>
      </c>
      <c r="AL12" s="181">
        <v>7.1969696969696975E-2</v>
      </c>
      <c r="AM12" s="183">
        <v>1.5993265993265995</v>
      </c>
      <c r="AN12" s="175">
        <v>245</v>
      </c>
      <c r="AO12" s="175">
        <v>15</v>
      </c>
      <c r="AP12" s="177">
        <v>260</v>
      </c>
      <c r="AQ12" s="181">
        <v>0.19696969696969696</v>
      </c>
      <c r="AR12" s="183">
        <v>4.0612308653545766</v>
      </c>
      <c r="AS12" s="175">
        <v>30</v>
      </c>
      <c r="AT12" s="178">
        <v>930</v>
      </c>
      <c r="AU12" s="180">
        <v>660</v>
      </c>
      <c r="AV12" s="175">
        <v>40</v>
      </c>
      <c r="AW12" s="177">
        <v>700</v>
      </c>
      <c r="AX12" s="181">
        <v>0.75268817204301075</v>
      </c>
      <c r="AY12" s="182">
        <v>0.81813931743805512</v>
      </c>
      <c r="AZ12" s="175">
        <v>55</v>
      </c>
      <c r="BA12" s="181">
        <v>5.9139784946236562E-2</v>
      </c>
      <c r="BB12" s="183">
        <v>2.3329303726326058</v>
      </c>
      <c r="BC12" s="175">
        <v>155</v>
      </c>
      <c r="BD12" s="175">
        <v>10</v>
      </c>
      <c r="BE12" s="177">
        <v>165</v>
      </c>
      <c r="BF12" s="181">
        <v>0.17741935483870969</v>
      </c>
      <c r="BG12" s="183">
        <v>4.5492142266335813</v>
      </c>
      <c r="BH12" s="175">
        <v>0</v>
      </c>
      <c r="BI12" s="207" t="s">
        <v>3</v>
      </c>
      <c r="BJ12" s="8" t="s">
        <v>3</v>
      </c>
      <c r="BK12" s="1"/>
    </row>
    <row r="13" spans="1:63">
      <c r="A13" s="5" t="s">
        <v>177</v>
      </c>
      <c r="B13" s="184" t="s">
        <v>121</v>
      </c>
      <c r="C13" s="185">
        <v>8300005</v>
      </c>
      <c r="D13" s="186"/>
      <c r="E13" s="185"/>
      <c r="F13" s="237"/>
      <c r="G13" s="208">
        <v>1.58</v>
      </c>
      <c r="H13" s="209">
        <v>1.55</v>
      </c>
      <c r="I13" s="210">
        <v>158</v>
      </c>
      <c r="J13" s="210">
        <v>155</v>
      </c>
      <c r="K13" s="211">
        <v>2443</v>
      </c>
      <c r="L13" s="211">
        <v>2550</v>
      </c>
      <c r="M13" s="211">
        <v>2550</v>
      </c>
      <c r="N13" s="211">
        <v>2487</v>
      </c>
      <c r="O13" s="212">
        <v>-107</v>
      </c>
      <c r="P13" s="213">
        <v>-4.1960784313725491E-2</v>
      </c>
      <c r="Q13" s="214">
        <v>1544.7</v>
      </c>
      <c r="R13" s="214">
        <v>1644.4</v>
      </c>
      <c r="S13" s="204">
        <v>1130</v>
      </c>
      <c r="T13" s="202">
        <v>1155</v>
      </c>
      <c r="U13" s="204">
        <v>1155</v>
      </c>
      <c r="V13" s="212">
        <v>-25</v>
      </c>
      <c r="W13" s="213">
        <v>-2.1645021645021644E-2</v>
      </c>
      <c r="X13" s="211">
        <v>1052</v>
      </c>
      <c r="Y13" s="202">
        <v>1078</v>
      </c>
      <c r="Z13" s="204">
        <v>1078</v>
      </c>
      <c r="AA13" s="212">
        <v>-26</v>
      </c>
      <c r="AB13" s="215">
        <v>-2.4118738404452691E-2</v>
      </c>
      <c r="AC13" s="216">
        <v>6.6582278481012658</v>
      </c>
      <c r="AD13" s="231">
        <v>6.9548387096774196</v>
      </c>
      <c r="AE13" s="189">
        <v>1275</v>
      </c>
      <c r="AF13" s="197">
        <v>1070</v>
      </c>
      <c r="AG13" s="189">
        <v>70</v>
      </c>
      <c r="AH13" s="190">
        <v>1140</v>
      </c>
      <c r="AI13" s="232">
        <v>0.89411764705882357</v>
      </c>
      <c r="AJ13" s="233">
        <v>1.0046265697290153</v>
      </c>
      <c r="AK13" s="189">
        <v>35</v>
      </c>
      <c r="AL13" s="198">
        <v>2.7450980392156862E-2</v>
      </c>
      <c r="AM13" s="200">
        <v>0.61002178649237471</v>
      </c>
      <c r="AN13" s="189">
        <v>50</v>
      </c>
      <c r="AO13" s="189">
        <v>20</v>
      </c>
      <c r="AP13" s="191">
        <v>70</v>
      </c>
      <c r="AQ13" s="198">
        <v>5.4901960784313725E-2</v>
      </c>
      <c r="AR13" s="200">
        <v>1.131999191429149</v>
      </c>
      <c r="AS13" s="189">
        <v>25</v>
      </c>
      <c r="AT13" s="193">
        <v>980</v>
      </c>
      <c r="AU13" s="197">
        <v>825</v>
      </c>
      <c r="AV13" s="189">
        <v>50</v>
      </c>
      <c r="AW13" s="191">
        <v>875</v>
      </c>
      <c r="AX13" s="198">
        <v>0.8928571428571429</v>
      </c>
      <c r="AY13" s="199">
        <v>0.97049689440993792</v>
      </c>
      <c r="AZ13" s="189">
        <v>10</v>
      </c>
      <c r="BA13" s="198">
        <v>1.020408163265306E-2</v>
      </c>
      <c r="BB13" s="200">
        <v>0.40252787505534754</v>
      </c>
      <c r="BC13" s="189">
        <v>45</v>
      </c>
      <c r="BD13" s="189">
        <v>15</v>
      </c>
      <c r="BE13" s="191">
        <v>60</v>
      </c>
      <c r="BF13" s="198">
        <v>6.1224489795918366E-2</v>
      </c>
      <c r="BG13" s="200">
        <v>1.5698587127158556</v>
      </c>
      <c r="BH13" s="189">
        <v>35</v>
      </c>
      <c r="BI13" s="206" t="s">
        <v>1</v>
      </c>
      <c r="BJ13" s="6" t="s">
        <v>1</v>
      </c>
      <c r="BK13" s="1"/>
    </row>
    <row r="14" spans="1:63">
      <c r="A14" s="5" t="s">
        <v>176</v>
      </c>
      <c r="B14" s="184" t="s">
        <v>122</v>
      </c>
      <c r="C14" s="185">
        <v>8300006</v>
      </c>
      <c r="D14" s="186"/>
      <c r="E14" s="201"/>
      <c r="F14" s="237"/>
      <c r="G14" s="208">
        <v>1.35</v>
      </c>
      <c r="H14" s="209">
        <v>1.35</v>
      </c>
      <c r="I14" s="210">
        <v>135</v>
      </c>
      <c r="J14" s="210">
        <v>135</v>
      </c>
      <c r="K14" s="211">
        <v>4110</v>
      </c>
      <c r="L14" s="211">
        <v>4028</v>
      </c>
      <c r="M14" s="211">
        <v>4028</v>
      </c>
      <c r="N14" s="211">
        <v>4372</v>
      </c>
      <c r="O14" s="212">
        <v>82</v>
      </c>
      <c r="P14" s="213">
        <v>2.0357497517378351E-2</v>
      </c>
      <c r="Q14" s="214">
        <v>3054.2</v>
      </c>
      <c r="R14" s="214">
        <v>2993</v>
      </c>
      <c r="S14" s="204">
        <v>1706</v>
      </c>
      <c r="T14" s="202">
        <v>1711</v>
      </c>
      <c r="U14" s="204">
        <v>1711</v>
      </c>
      <c r="V14" s="212">
        <v>-5</v>
      </c>
      <c r="W14" s="213">
        <v>-2.9222676797194622E-3</v>
      </c>
      <c r="X14" s="211">
        <v>1634</v>
      </c>
      <c r="Y14" s="202">
        <v>1614</v>
      </c>
      <c r="Z14" s="204">
        <v>1614</v>
      </c>
      <c r="AA14" s="212">
        <v>20</v>
      </c>
      <c r="AB14" s="215">
        <v>1.2391573729863693E-2</v>
      </c>
      <c r="AC14" s="216">
        <v>12.103703703703705</v>
      </c>
      <c r="AD14" s="231">
        <v>11.955555555555556</v>
      </c>
      <c r="AE14" s="189">
        <v>2045</v>
      </c>
      <c r="AF14" s="197">
        <v>1735</v>
      </c>
      <c r="AG14" s="189">
        <v>110</v>
      </c>
      <c r="AH14" s="190">
        <v>1845</v>
      </c>
      <c r="AI14" s="232">
        <v>0.90220048899755501</v>
      </c>
      <c r="AJ14" s="233">
        <v>1.0137084146039943</v>
      </c>
      <c r="AK14" s="189">
        <v>120</v>
      </c>
      <c r="AL14" s="198">
        <v>5.8679706601466992E-2</v>
      </c>
      <c r="AM14" s="200">
        <v>1.3039934800325998</v>
      </c>
      <c r="AN14" s="189">
        <v>45</v>
      </c>
      <c r="AO14" s="189">
        <v>20</v>
      </c>
      <c r="AP14" s="191">
        <v>65</v>
      </c>
      <c r="AQ14" s="198">
        <v>3.1784841075794622E-2</v>
      </c>
      <c r="AR14" s="200">
        <v>0.65535754795452827</v>
      </c>
      <c r="AS14" s="189">
        <v>15</v>
      </c>
      <c r="AT14" s="193">
        <v>1535</v>
      </c>
      <c r="AU14" s="197">
        <v>1290</v>
      </c>
      <c r="AV14" s="189">
        <v>115</v>
      </c>
      <c r="AW14" s="191">
        <v>1405</v>
      </c>
      <c r="AX14" s="198">
        <v>0.91530944625407162</v>
      </c>
      <c r="AY14" s="199">
        <v>0.99490157201529517</v>
      </c>
      <c r="AZ14" s="189">
        <v>45</v>
      </c>
      <c r="BA14" s="198">
        <v>2.9315960912052116E-2</v>
      </c>
      <c r="BB14" s="200">
        <v>1.1564481622111289</v>
      </c>
      <c r="BC14" s="189">
        <v>45</v>
      </c>
      <c r="BD14" s="189">
        <v>10</v>
      </c>
      <c r="BE14" s="191">
        <v>55</v>
      </c>
      <c r="BF14" s="198">
        <v>3.5830618892508145E-2</v>
      </c>
      <c r="BG14" s="200">
        <v>0.91873381775661911</v>
      </c>
      <c r="BH14" s="189">
        <v>35</v>
      </c>
      <c r="BI14" s="206" t="s">
        <v>1</v>
      </c>
      <c r="BJ14" s="6" t="s">
        <v>1</v>
      </c>
      <c r="BK14" s="1"/>
    </row>
    <row r="15" spans="1:63">
      <c r="A15" s="5" t="s">
        <v>175</v>
      </c>
      <c r="B15" s="184" t="s">
        <v>123</v>
      </c>
      <c r="C15" s="185">
        <v>8300007</v>
      </c>
      <c r="D15" s="186"/>
      <c r="E15" s="187"/>
      <c r="F15" s="237"/>
      <c r="G15" s="208">
        <v>1.29</v>
      </c>
      <c r="H15" s="209">
        <v>1.3</v>
      </c>
      <c r="I15" s="210">
        <v>129</v>
      </c>
      <c r="J15" s="210">
        <v>130</v>
      </c>
      <c r="K15" s="211">
        <v>2989</v>
      </c>
      <c r="L15" s="211">
        <v>2983</v>
      </c>
      <c r="M15" s="211">
        <v>2983</v>
      </c>
      <c r="N15" s="211">
        <v>3008</v>
      </c>
      <c r="O15" s="212">
        <v>6</v>
      </c>
      <c r="P15" s="213">
        <v>2.0113979215554811E-3</v>
      </c>
      <c r="Q15" s="214">
        <v>2314</v>
      </c>
      <c r="R15" s="214">
        <v>2300.6</v>
      </c>
      <c r="S15" s="204">
        <v>1163</v>
      </c>
      <c r="T15" s="202">
        <v>1170</v>
      </c>
      <c r="U15" s="204">
        <v>1170</v>
      </c>
      <c r="V15" s="212">
        <v>-7</v>
      </c>
      <c r="W15" s="213">
        <v>-5.9829059829059833E-3</v>
      </c>
      <c r="X15" s="211">
        <v>1127</v>
      </c>
      <c r="Y15" s="202">
        <v>1145</v>
      </c>
      <c r="Z15" s="204">
        <v>1145</v>
      </c>
      <c r="AA15" s="212">
        <v>-18</v>
      </c>
      <c r="AB15" s="215">
        <v>-1.5720524017467249E-2</v>
      </c>
      <c r="AC15" s="216">
        <v>8.7364341085271313</v>
      </c>
      <c r="AD15" s="231">
        <v>8.8076923076923084</v>
      </c>
      <c r="AE15" s="189">
        <v>1445</v>
      </c>
      <c r="AF15" s="197">
        <v>1220</v>
      </c>
      <c r="AG15" s="189">
        <v>70</v>
      </c>
      <c r="AH15" s="190">
        <v>1290</v>
      </c>
      <c r="AI15" s="232">
        <v>0.89273356401384085</v>
      </c>
      <c r="AJ15" s="233">
        <v>1.0030714202402706</v>
      </c>
      <c r="AK15" s="189">
        <v>50</v>
      </c>
      <c r="AL15" s="198">
        <v>3.4602076124567477E-2</v>
      </c>
      <c r="AM15" s="200">
        <v>0.76893502499038835</v>
      </c>
      <c r="AN15" s="189">
        <v>55</v>
      </c>
      <c r="AO15" s="189">
        <v>25</v>
      </c>
      <c r="AP15" s="191">
        <v>80</v>
      </c>
      <c r="AQ15" s="198">
        <v>5.536332179930796E-2</v>
      </c>
      <c r="AR15" s="200">
        <v>1.1415117896764528</v>
      </c>
      <c r="AS15" s="189">
        <v>25</v>
      </c>
      <c r="AT15" s="193">
        <v>1165</v>
      </c>
      <c r="AU15" s="197">
        <v>1050</v>
      </c>
      <c r="AV15" s="189">
        <v>50</v>
      </c>
      <c r="AW15" s="191">
        <v>1100</v>
      </c>
      <c r="AX15" s="198">
        <v>0.94420600858369097</v>
      </c>
      <c r="AY15" s="199">
        <v>1.0263108788953161</v>
      </c>
      <c r="AZ15" s="189">
        <v>35</v>
      </c>
      <c r="BA15" s="198">
        <v>3.0042918454935622E-2</v>
      </c>
      <c r="BB15" s="200">
        <v>1.1851249883603796</v>
      </c>
      <c r="BC15" s="189">
        <v>10</v>
      </c>
      <c r="BD15" s="189">
        <v>10</v>
      </c>
      <c r="BE15" s="191">
        <v>20</v>
      </c>
      <c r="BF15" s="198">
        <v>1.7167381974248927E-2</v>
      </c>
      <c r="BG15" s="200">
        <v>0.44018928139099811</v>
      </c>
      <c r="BH15" s="189">
        <v>10</v>
      </c>
      <c r="BI15" s="206" t="s">
        <v>1</v>
      </c>
      <c r="BJ15" s="6" t="s">
        <v>1</v>
      </c>
      <c r="BK15" s="1"/>
    </row>
    <row r="16" spans="1:63">
      <c r="A16" s="5" t="s">
        <v>178</v>
      </c>
      <c r="B16" s="184" t="s">
        <v>124</v>
      </c>
      <c r="C16" s="185">
        <v>8300008.0199999996</v>
      </c>
      <c r="D16" s="186"/>
      <c r="E16" s="187"/>
      <c r="F16" s="237"/>
      <c r="G16" s="208">
        <v>1.34</v>
      </c>
      <c r="H16" s="209">
        <v>1.35</v>
      </c>
      <c r="I16" s="210">
        <v>134</v>
      </c>
      <c r="J16" s="210">
        <v>135</v>
      </c>
      <c r="K16" s="211">
        <v>3507</v>
      </c>
      <c r="L16" s="211">
        <v>3736</v>
      </c>
      <c r="M16" s="211">
        <v>3736</v>
      </c>
      <c r="N16" s="211">
        <v>3785</v>
      </c>
      <c r="O16" s="212">
        <v>-229</v>
      </c>
      <c r="P16" s="213">
        <v>-6.1295503211991433E-2</v>
      </c>
      <c r="Q16" s="214">
        <v>2609.6</v>
      </c>
      <c r="R16" s="214">
        <v>2777.5</v>
      </c>
      <c r="S16" s="204">
        <v>1402</v>
      </c>
      <c r="T16" s="202">
        <v>1403</v>
      </c>
      <c r="U16" s="204">
        <v>1403</v>
      </c>
      <c r="V16" s="212">
        <v>-1</v>
      </c>
      <c r="W16" s="213">
        <v>-7.1275837491090524E-4</v>
      </c>
      <c r="X16" s="211">
        <v>1375</v>
      </c>
      <c r="Y16" s="202">
        <v>1395</v>
      </c>
      <c r="Z16" s="204">
        <v>1395</v>
      </c>
      <c r="AA16" s="212">
        <v>-20</v>
      </c>
      <c r="AB16" s="215">
        <v>-1.4336917562724014E-2</v>
      </c>
      <c r="AC16" s="216">
        <v>10.261194029850746</v>
      </c>
      <c r="AD16" s="196">
        <v>10.333333333333334</v>
      </c>
      <c r="AE16" s="189">
        <v>1800</v>
      </c>
      <c r="AF16" s="197">
        <v>1630</v>
      </c>
      <c r="AG16" s="189">
        <v>70</v>
      </c>
      <c r="AH16" s="191">
        <v>1700</v>
      </c>
      <c r="AI16" s="198">
        <v>0.94444444444444442</v>
      </c>
      <c r="AJ16" s="233">
        <v>1.0611735330836454</v>
      </c>
      <c r="AK16" s="189">
        <v>40</v>
      </c>
      <c r="AL16" s="198">
        <v>2.2222222222222223E-2</v>
      </c>
      <c r="AM16" s="200">
        <v>0.49382716049382719</v>
      </c>
      <c r="AN16" s="189">
        <v>25</v>
      </c>
      <c r="AO16" s="189">
        <v>0</v>
      </c>
      <c r="AP16" s="191">
        <v>25</v>
      </c>
      <c r="AQ16" s="198">
        <v>1.3888888888888888E-2</v>
      </c>
      <c r="AR16" s="200">
        <v>0.28636884306987398</v>
      </c>
      <c r="AS16" s="189">
        <v>35</v>
      </c>
      <c r="AT16" s="193">
        <v>1375</v>
      </c>
      <c r="AU16" s="197">
        <v>1255</v>
      </c>
      <c r="AV16" s="189">
        <v>50</v>
      </c>
      <c r="AW16" s="191">
        <v>1305</v>
      </c>
      <c r="AX16" s="198">
        <v>0.9490909090909091</v>
      </c>
      <c r="AY16" s="199">
        <v>1.0316205533596838</v>
      </c>
      <c r="AZ16" s="189">
        <v>25</v>
      </c>
      <c r="BA16" s="198">
        <v>1.8181818181818181E-2</v>
      </c>
      <c r="BB16" s="200">
        <v>0.71723148646225565</v>
      </c>
      <c r="BC16" s="189">
        <v>0</v>
      </c>
      <c r="BD16" s="189">
        <v>10</v>
      </c>
      <c r="BE16" s="191">
        <v>10</v>
      </c>
      <c r="BF16" s="198">
        <v>7.2727272727272727E-3</v>
      </c>
      <c r="BG16" s="200">
        <v>0.18648018648018649</v>
      </c>
      <c r="BH16" s="189">
        <v>25</v>
      </c>
      <c r="BI16" s="206" t="s">
        <v>1</v>
      </c>
      <c r="BJ16" s="6" t="s">
        <v>1</v>
      </c>
      <c r="BK16" s="1"/>
    </row>
    <row r="17" spans="1:63">
      <c r="A17" s="5" t="s">
        <v>179</v>
      </c>
      <c r="B17" s="184" t="s">
        <v>125</v>
      </c>
      <c r="C17" s="185">
        <v>8300008.0300000003</v>
      </c>
      <c r="D17" s="186"/>
      <c r="E17" s="185"/>
      <c r="F17" s="237"/>
      <c r="G17" s="208">
        <v>1.28</v>
      </c>
      <c r="H17" s="209">
        <v>1.31</v>
      </c>
      <c r="I17" s="210">
        <v>128</v>
      </c>
      <c r="J17" s="210">
        <v>131</v>
      </c>
      <c r="K17" s="211">
        <v>4153</v>
      </c>
      <c r="L17" s="211">
        <v>4037</v>
      </c>
      <c r="M17" s="211">
        <v>4037</v>
      </c>
      <c r="N17" s="211">
        <v>4059</v>
      </c>
      <c r="O17" s="212">
        <v>116</v>
      </c>
      <c r="P17" s="213">
        <v>2.8734208570720832E-2</v>
      </c>
      <c r="Q17" s="214">
        <v>3241.7</v>
      </c>
      <c r="R17" s="214">
        <v>3093</v>
      </c>
      <c r="S17" s="204">
        <v>1461</v>
      </c>
      <c r="T17" s="202">
        <v>1466</v>
      </c>
      <c r="U17" s="204">
        <v>1466</v>
      </c>
      <c r="V17" s="212">
        <v>-5</v>
      </c>
      <c r="W17" s="213">
        <v>-3.4106412005457027E-3</v>
      </c>
      <c r="X17" s="211">
        <v>1426</v>
      </c>
      <c r="Y17" s="202">
        <v>1445</v>
      </c>
      <c r="Z17" s="204">
        <v>1445</v>
      </c>
      <c r="AA17" s="212">
        <v>-19</v>
      </c>
      <c r="AB17" s="215">
        <v>-1.314878892733564E-2</v>
      </c>
      <c r="AC17" s="216">
        <v>11.140625</v>
      </c>
      <c r="AD17" s="196">
        <v>11.030534351145038</v>
      </c>
      <c r="AE17" s="189">
        <v>2115</v>
      </c>
      <c r="AF17" s="197">
        <v>1850</v>
      </c>
      <c r="AG17" s="189">
        <v>90</v>
      </c>
      <c r="AH17" s="191">
        <v>1940</v>
      </c>
      <c r="AI17" s="198">
        <v>0.91725768321513002</v>
      </c>
      <c r="AJ17" s="233">
        <v>1.0306266103540787</v>
      </c>
      <c r="AK17" s="189">
        <v>105</v>
      </c>
      <c r="AL17" s="198">
        <v>4.9645390070921988E-2</v>
      </c>
      <c r="AM17" s="200">
        <v>1.1032308904649331</v>
      </c>
      <c r="AN17" s="189">
        <v>25</v>
      </c>
      <c r="AO17" s="189">
        <v>0</v>
      </c>
      <c r="AP17" s="191">
        <v>25</v>
      </c>
      <c r="AQ17" s="198">
        <v>1.1820330969267139E-2</v>
      </c>
      <c r="AR17" s="200">
        <v>0.24371816431478638</v>
      </c>
      <c r="AS17" s="189">
        <v>30</v>
      </c>
      <c r="AT17" s="193">
        <v>1765</v>
      </c>
      <c r="AU17" s="197">
        <v>1535</v>
      </c>
      <c r="AV17" s="189">
        <v>110</v>
      </c>
      <c r="AW17" s="191">
        <v>1645</v>
      </c>
      <c r="AX17" s="198">
        <v>0.93201133144475923</v>
      </c>
      <c r="AY17" s="199">
        <v>1.0130557950486514</v>
      </c>
      <c r="AZ17" s="189">
        <v>30</v>
      </c>
      <c r="BA17" s="198">
        <v>1.69971671388102E-2</v>
      </c>
      <c r="BB17" s="200">
        <v>0.67049968989389341</v>
      </c>
      <c r="BC17" s="189">
        <v>30</v>
      </c>
      <c r="BD17" s="189">
        <v>15</v>
      </c>
      <c r="BE17" s="191">
        <v>45</v>
      </c>
      <c r="BF17" s="198">
        <v>2.5495750708215296E-2</v>
      </c>
      <c r="BG17" s="200">
        <v>0.65373719764654603</v>
      </c>
      <c r="BH17" s="189">
        <v>45</v>
      </c>
      <c r="BI17" s="206" t="s">
        <v>1</v>
      </c>
      <c r="BJ17" s="6" t="s">
        <v>1</v>
      </c>
      <c r="BK17" s="1"/>
    </row>
    <row r="18" spans="1:63">
      <c r="A18" s="5"/>
      <c r="B18" s="184" t="s">
        <v>126</v>
      </c>
      <c r="C18" s="185">
        <v>8300008.0099999998</v>
      </c>
      <c r="D18" s="186">
        <v>8300008.0099999998</v>
      </c>
      <c r="E18" s="201">
        <v>0.42237195999999999</v>
      </c>
      <c r="F18" s="237">
        <v>0.45527602</v>
      </c>
      <c r="G18" s="208">
        <v>18.350000000000001</v>
      </c>
      <c r="H18" s="209">
        <v>20.96</v>
      </c>
      <c r="I18" s="210">
        <v>1835.0000000000002</v>
      </c>
      <c r="J18" s="210">
        <v>2096</v>
      </c>
      <c r="K18" s="211">
        <v>3818</v>
      </c>
      <c r="L18" s="189">
        <v>3441.0643581199997</v>
      </c>
      <c r="M18" s="211">
        <v>8147</v>
      </c>
      <c r="N18" s="211">
        <v>3851</v>
      </c>
      <c r="O18" s="212">
        <v>376.93564188000028</v>
      </c>
      <c r="P18" s="213">
        <v>0.10954042198906629</v>
      </c>
      <c r="Q18" s="214">
        <v>208</v>
      </c>
      <c r="R18" s="214">
        <v>388.6</v>
      </c>
      <c r="S18" s="204">
        <v>1377</v>
      </c>
      <c r="T18" s="211">
        <v>1472.8179247</v>
      </c>
      <c r="U18" s="204">
        <v>3235</v>
      </c>
      <c r="V18" s="212">
        <v>-95.817924700000049</v>
      </c>
      <c r="W18" s="213">
        <v>-6.5057549268703607E-2</v>
      </c>
      <c r="X18" s="211">
        <v>1276</v>
      </c>
      <c r="Y18" s="202">
        <v>1385.4049288599999</v>
      </c>
      <c r="Z18" s="204">
        <v>3043</v>
      </c>
      <c r="AA18" s="212">
        <v>-109.40492885999993</v>
      </c>
      <c r="AB18" s="215">
        <v>-7.8969640269740723E-2</v>
      </c>
      <c r="AC18" s="216">
        <v>0.69536784741144408</v>
      </c>
      <c r="AD18" s="196">
        <v>1.4518129770992367</v>
      </c>
      <c r="AE18" s="189">
        <v>4285</v>
      </c>
      <c r="AF18" s="197">
        <v>3890</v>
      </c>
      <c r="AG18" s="189">
        <v>150</v>
      </c>
      <c r="AH18" s="191">
        <v>4040</v>
      </c>
      <c r="AI18" s="198">
        <v>0.9428238039673279</v>
      </c>
      <c r="AJ18" s="233">
        <v>1.0593525887273347</v>
      </c>
      <c r="AK18" s="189">
        <v>120</v>
      </c>
      <c r="AL18" s="198">
        <v>2.8004667444574097E-2</v>
      </c>
      <c r="AM18" s="200">
        <v>0.62232594321275769</v>
      </c>
      <c r="AN18" s="189">
        <v>55</v>
      </c>
      <c r="AO18" s="189">
        <v>20</v>
      </c>
      <c r="AP18" s="191">
        <v>75</v>
      </c>
      <c r="AQ18" s="198">
        <v>1.7502917152858809E-2</v>
      </c>
      <c r="AR18" s="200">
        <v>0.36088488974966615</v>
      </c>
      <c r="AS18" s="189">
        <v>50</v>
      </c>
      <c r="AT18" s="193">
        <v>1625</v>
      </c>
      <c r="AU18" s="197">
        <v>1460</v>
      </c>
      <c r="AV18" s="189">
        <v>80</v>
      </c>
      <c r="AW18" s="191">
        <v>1540</v>
      </c>
      <c r="AX18" s="198">
        <v>0.94769230769230772</v>
      </c>
      <c r="AY18" s="199">
        <v>1.0301003344481605</v>
      </c>
      <c r="AZ18" s="189">
        <v>45</v>
      </c>
      <c r="BA18" s="198">
        <v>2.7692307692307693E-2</v>
      </c>
      <c r="BB18" s="200">
        <v>1.0923987255348202</v>
      </c>
      <c r="BC18" s="189">
        <v>10</v>
      </c>
      <c r="BD18" s="189">
        <v>0</v>
      </c>
      <c r="BE18" s="191">
        <v>10</v>
      </c>
      <c r="BF18" s="198">
        <v>6.1538461538461538E-3</v>
      </c>
      <c r="BG18" s="200">
        <v>0.15779092702169625</v>
      </c>
      <c r="BH18" s="189">
        <v>25</v>
      </c>
      <c r="BI18" s="206" t="s">
        <v>1</v>
      </c>
      <c r="BJ18" s="6" t="s">
        <v>1</v>
      </c>
      <c r="BK18" s="1" t="s">
        <v>156</v>
      </c>
    </row>
    <row r="19" spans="1:63">
      <c r="A19" s="5" t="s">
        <v>180</v>
      </c>
      <c r="B19" s="184" t="s">
        <v>127</v>
      </c>
      <c r="C19" s="185"/>
      <c r="D19" s="186">
        <v>8300008.0099999998</v>
      </c>
      <c r="E19" s="201">
        <v>0.42229866999999999</v>
      </c>
      <c r="F19" s="237">
        <v>0.39631176000000001</v>
      </c>
      <c r="G19" s="208">
        <v>1.28</v>
      </c>
      <c r="H19" s="209"/>
      <c r="I19" s="210">
        <v>128</v>
      </c>
      <c r="J19" s="210">
        <v>0</v>
      </c>
      <c r="K19" s="211">
        <v>3255</v>
      </c>
      <c r="L19" s="189">
        <v>3440.4672644899997</v>
      </c>
      <c r="M19" s="211"/>
      <c r="N19" s="211"/>
      <c r="O19" s="212">
        <v>-185.46726448999971</v>
      </c>
      <c r="P19" s="213">
        <v>-5.3907580055842383E-2</v>
      </c>
      <c r="Q19" s="214">
        <v>2536</v>
      </c>
      <c r="R19" s="214"/>
      <c r="S19" s="204">
        <v>1284</v>
      </c>
      <c r="T19" s="211">
        <v>1282.0685436000001</v>
      </c>
      <c r="U19" s="204"/>
      <c r="V19" s="212">
        <v>1.9314563999998882</v>
      </c>
      <c r="W19" s="213">
        <v>1.5065157082603646E-3</v>
      </c>
      <c r="X19" s="211">
        <v>1270</v>
      </c>
      <c r="Y19" s="202">
        <v>1205.9766856799999</v>
      </c>
      <c r="Z19" s="204"/>
      <c r="AA19" s="212">
        <v>64.023314320000054</v>
      </c>
      <c r="AB19" s="215">
        <v>5.3088351607643212E-2</v>
      </c>
      <c r="AC19" s="216">
        <v>9.921875</v>
      </c>
      <c r="AD19" s="196"/>
      <c r="AE19" s="189"/>
      <c r="AF19" s="197"/>
      <c r="AG19" s="189"/>
      <c r="AH19" s="191"/>
      <c r="AI19" s="198"/>
      <c r="AJ19" s="233">
        <v>0</v>
      </c>
      <c r="AK19" s="189"/>
      <c r="AL19" s="198"/>
      <c r="AM19" s="200">
        <v>0</v>
      </c>
      <c r="AN19" s="189"/>
      <c r="AO19" s="189"/>
      <c r="AP19" s="191"/>
      <c r="AQ19" s="198"/>
      <c r="AR19" s="200">
        <v>0</v>
      </c>
      <c r="AS19" s="189"/>
      <c r="AT19" s="193">
        <v>1275</v>
      </c>
      <c r="AU19" s="197">
        <v>1180</v>
      </c>
      <c r="AV19" s="189">
        <v>45</v>
      </c>
      <c r="AW19" s="191">
        <v>1225</v>
      </c>
      <c r="AX19" s="198">
        <v>0.96078431372549022</v>
      </c>
      <c r="AY19" s="199">
        <v>1.0443307757885762</v>
      </c>
      <c r="AZ19" s="189">
        <v>15</v>
      </c>
      <c r="BA19" s="198">
        <v>1.1764705882352941E-2</v>
      </c>
      <c r="BB19" s="200">
        <v>0.46409096182851839</v>
      </c>
      <c r="BC19" s="189">
        <v>30</v>
      </c>
      <c r="BD19" s="189">
        <v>10</v>
      </c>
      <c r="BE19" s="191">
        <v>40</v>
      </c>
      <c r="BF19" s="198">
        <v>3.1372549019607843E-2</v>
      </c>
      <c r="BG19" s="200">
        <v>0.80442433383609857</v>
      </c>
      <c r="BH19" s="189">
        <v>0</v>
      </c>
      <c r="BI19" s="206" t="s">
        <v>1</v>
      </c>
      <c r="BJ19" s="2"/>
      <c r="BK19" s="1" t="s">
        <v>156</v>
      </c>
    </row>
    <row r="20" spans="1:63">
      <c r="A20" s="5" t="s">
        <v>186</v>
      </c>
      <c r="B20" s="184" t="s">
        <v>128</v>
      </c>
      <c r="C20" s="185">
        <v>8300009</v>
      </c>
      <c r="D20" s="186">
        <v>8300009</v>
      </c>
      <c r="E20" s="201">
        <v>0.33064560999999998</v>
      </c>
      <c r="F20" s="237">
        <v>0.29514884000000002</v>
      </c>
      <c r="G20" s="208">
        <v>5.29</v>
      </c>
      <c r="H20" s="209">
        <v>6.77</v>
      </c>
      <c r="I20" s="210">
        <v>529</v>
      </c>
      <c r="J20" s="210">
        <v>677</v>
      </c>
      <c r="K20" s="211">
        <v>2529</v>
      </c>
      <c r="L20" s="189">
        <v>2062.2366695699998</v>
      </c>
      <c r="M20" s="211">
        <v>6237</v>
      </c>
      <c r="N20" s="211">
        <v>4126</v>
      </c>
      <c r="O20" s="212">
        <v>466.76333043000022</v>
      </c>
      <c r="P20" s="213">
        <v>0.22633839137741923</v>
      </c>
      <c r="Q20" s="214">
        <v>478.2</v>
      </c>
      <c r="R20" s="214">
        <v>921.9</v>
      </c>
      <c r="S20" s="204">
        <v>930</v>
      </c>
      <c r="T20" s="211">
        <v>752.62954200000001</v>
      </c>
      <c r="U20" s="204">
        <v>2550</v>
      </c>
      <c r="V20" s="212">
        <v>177.37045799999999</v>
      </c>
      <c r="W20" s="213">
        <v>0.23566767991682153</v>
      </c>
      <c r="X20" s="211">
        <v>900</v>
      </c>
      <c r="Y20" s="211">
        <v>722.81950916000005</v>
      </c>
      <c r="Z20" s="204">
        <v>2449</v>
      </c>
      <c r="AA20" s="212">
        <v>177.18049083999995</v>
      </c>
      <c r="AB20" s="215">
        <v>0.24512411272062121</v>
      </c>
      <c r="AC20" s="216">
        <v>1.7013232514177694</v>
      </c>
      <c r="AD20" s="196">
        <v>3.6174298375184639</v>
      </c>
      <c r="AE20" s="189">
        <v>2865</v>
      </c>
      <c r="AF20" s="197">
        <v>2530</v>
      </c>
      <c r="AG20" s="189">
        <v>145</v>
      </c>
      <c r="AH20" s="191">
        <v>2675</v>
      </c>
      <c r="AI20" s="198">
        <v>0.93368237347294936</v>
      </c>
      <c r="AJ20" s="233">
        <v>1.0490813185089318</v>
      </c>
      <c r="AK20" s="189">
        <v>75</v>
      </c>
      <c r="AL20" s="198">
        <v>2.6178010471204188E-2</v>
      </c>
      <c r="AM20" s="200">
        <v>0.58173356602675974</v>
      </c>
      <c r="AN20" s="189">
        <v>55</v>
      </c>
      <c r="AO20" s="189">
        <v>25</v>
      </c>
      <c r="AP20" s="191">
        <v>80</v>
      </c>
      <c r="AQ20" s="198">
        <v>2.7923211169284468E-2</v>
      </c>
      <c r="AR20" s="200">
        <v>0.57573631276875192</v>
      </c>
      <c r="AS20" s="189">
        <v>35</v>
      </c>
      <c r="AT20" s="193">
        <v>1170</v>
      </c>
      <c r="AU20" s="197">
        <v>1030</v>
      </c>
      <c r="AV20" s="189">
        <v>60</v>
      </c>
      <c r="AW20" s="191">
        <v>1090</v>
      </c>
      <c r="AX20" s="198">
        <v>0.93162393162393164</v>
      </c>
      <c r="AY20" s="199">
        <v>1.0126347082868821</v>
      </c>
      <c r="AZ20" s="189">
        <v>0</v>
      </c>
      <c r="BA20" s="198">
        <v>0</v>
      </c>
      <c r="BB20" s="200">
        <v>0</v>
      </c>
      <c r="BC20" s="189">
        <v>45</v>
      </c>
      <c r="BD20" s="189">
        <v>25</v>
      </c>
      <c r="BE20" s="191">
        <v>70</v>
      </c>
      <c r="BF20" s="198">
        <v>5.9829059829059832E-2</v>
      </c>
      <c r="BG20" s="200">
        <v>1.5340784571553803</v>
      </c>
      <c r="BH20" s="189">
        <v>10</v>
      </c>
      <c r="BI20" s="206" t="s">
        <v>1</v>
      </c>
      <c r="BJ20" s="6" t="s">
        <v>1</v>
      </c>
      <c r="BK20" s="1" t="s">
        <v>157</v>
      </c>
    </row>
    <row r="21" spans="1:63">
      <c r="A21" s="5" t="s">
        <v>187</v>
      </c>
      <c r="B21" s="184" t="s">
        <v>129</v>
      </c>
      <c r="C21" s="185"/>
      <c r="D21" s="186">
        <v>8300009</v>
      </c>
      <c r="E21" s="201">
        <v>0.66935438999999997</v>
      </c>
      <c r="F21" s="237">
        <v>0.70485116000000003</v>
      </c>
      <c r="G21" s="208">
        <v>1.52</v>
      </c>
      <c r="H21" s="209"/>
      <c r="I21" s="210">
        <v>152</v>
      </c>
      <c r="J21" s="210">
        <v>0</v>
      </c>
      <c r="K21" s="211">
        <v>3638</v>
      </c>
      <c r="L21" s="189">
        <v>4174.7633304299998</v>
      </c>
      <c r="M21" s="211"/>
      <c r="N21" s="211"/>
      <c r="O21" s="212">
        <v>-536.76333042999977</v>
      </c>
      <c r="P21" s="213">
        <v>-0.1285733556480945</v>
      </c>
      <c r="Q21" s="214">
        <v>2395.3000000000002</v>
      </c>
      <c r="R21" s="214"/>
      <c r="S21" s="204">
        <v>1719</v>
      </c>
      <c r="T21" s="211">
        <v>1797.3704580000001</v>
      </c>
      <c r="U21" s="204"/>
      <c r="V21" s="212">
        <v>-78.370458000000099</v>
      </c>
      <c r="W21" s="213">
        <v>-4.3602840834051415E-2</v>
      </c>
      <c r="X21" s="211">
        <v>1621</v>
      </c>
      <c r="Y21" s="211">
        <v>1726.1804908400002</v>
      </c>
      <c r="Z21" s="204"/>
      <c r="AA21" s="212">
        <v>-105.18049084000018</v>
      </c>
      <c r="AB21" s="215">
        <v>-6.0932498888813684E-2</v>
      </c>
      <c r="AC21" s="216">
        <v>10.664473684210526</v>
      </c>
      <c r="AD21" s="196"/>
      <c r="AE21" s="189"/>
      <c r="AF21" s="197"/>
      <c r="AG21" s="189"/>
      <c r="AH21" s="191"/>
      <c r="AI21" s="198"/>
      <c r="AJ21" s="233">
        <v>0</v>
      </c>
      <c r="AK21" s="189"/>
      <c r="AL21" s="198"/>
      <c r="AM21" s="200">
        <v>0</v>
      </c>
      <c r="AN21" s="189"/>
      <c r="AO21" s="189"/>
      <c r="AP21" s="191"/>
      <c r="AQ21" s="198"/>
      <c r="AR21" s="200">
        <v>0</v>
      </c>
      <c r="AS21" s="189"/>
      <c r="AT21" s="193">
        <v>1345</v>
      </c>
      <c r="AU21" s="197">
        <v>1180</v>
      </c>
      <c r="AV21" s="189">
        <v>60</v>
      </c>
      <c r="AW21" s="191">
        <v>1240</v>
      </c>
      <c r="AX21" s="198">
        <v>0.92193308550185871</v>
      </c>
      <c r="AY21" s="199">
        <v>1.0021011798933246</v>
      </c>
      <c r="AZ21" s="189">
        <v>50</v>
      </c>
      <c r="BA21" s="198">
        <v>3.717472118959108E-2</v>
      </c>
      <c r="BB21" s="200">
        <v>1.4664584295696679</v>
      </c>
      <c r="BC21" s="189">
        <v>40</v>
      </c>
      <c r="BD21" s="189">
        <v>10</v>
      </c>
      <c r="BE21" s="191">
        <v>50</v>
      </c>
      <c r="BF21" s="198">
        <v>3.717472118959108E-2</v>
      </c>
      <c r="BG21" s="200">
        <v>0.95319797922028415</v>
      </c>
      <c r="BH21" s="189">
        <v>0</v>
      </c>
      <c r="BI21" s="206" t="s">
        <v>1</v>
      </c>
      <c r="BJ21" s="2"/>
      <c r="BK21" s="1" t="s">
        <v>157</v>
      </c>
    </row>
    <row r="22" spans="1:63">
      <c r="A22" s="5"/>
      <c r="B22" s="171" t="s">
        <v>130</v>
      </c>
      <c r="C22" s="172">
        <v>8300010</v>
      </c>
      <c r="D22" s="173"/>
      <c r="E22" s="172"/>
      <c r="F22" s="238"/>
      <c r="G22" s="217">
        <v>5.31</v>
      </c>
      <c r="H22" s="218">
        <v>5.12</v>
      </c>
      <c r="I22" s="219">
        <v>531</v>
      </c>
      <c r="J22" s="219">
        <v>512</v>
      </c>
      <c r="K22" s="220">
        <v>4539</v>
      </c>
      <c r="L22" s="220">
        <v>4700</v>
      </c>
      <c r="M22" s="220">
        <v>4700</v>
      </c>
      <c r="N22" s="220">
        <v>4395</v>
      </c>
      <c r="O22" s="221">
        <v>-161</v>
      </c>
      <c r="P22" s="222">
        <v>-3.4255319148936168E-2</v>
      </c>
      <c r="Q22" s="223">
        <v>854.3</v>
      </c>
      <c r="R22" s="223">
        <v>917.1</v>
      </c>
      <c r="S22" s="224">
        <v>2990</v>
      </c>
      <c r="T22" s="225">
        <v>2940</v>
      </c>
      <c r="U22" s="224">
        <v>2940</v>
      </c>
      <c r="V22" s="221">
        <v>50</v>
      </c>
      <c r="W22" s="222">
        <v>1.7006802721088437E-2</v>
      </c>
      <c r="X22" s="220">
        <v>2604</v>
      </c>
      <c r="Y22" s="225">
        <v>2652</v>
      </c>
      <c r="Z22" s="224">
        <v>2652</v>
      </c>
      <c r="AA22" s="221">
        <v>-48</v>
      </c>
      <c r="AB22" s="226">
        <v>-1.8099547511312219E-2</v>
      </c>
      <c r="AC22" s="227">
        <v>4.9039548022598867</v>
      </c>
      <c r="AD22" s="179">
        <v>5.1796875</v>
      </c>
      <c r="AE22" s="175">
        <v>2235</v>
      </c>
      <c r="AF22" s="180">
        <v>1490</v>
      </c>
      <c r="AG22" s="175">
        <v>150</v>
      </c>
      <c r="AH22" s="177">
        <v>1640</v>
      </c>
      <c r="AI22" s="181">
        <v>0.73378076062639819</v>
      </c>
      <c r="AJ22" s="236">
        <v>0.82447276474876197</v>
      </c>
      <c r="AK22" s="175">
        <v>215</v>
      </c>
      <c r="AL22" s="181">
        <v>9.6196868008948541E-2</v>
      </c>
      <c r="AM22" s="183">
        <v>2.1377081779766343</v>
      </c>
      <c r="AN22" s="175">
        <v>310</v>
      </c>
      <c r="AO22" s="175">
        <v>35</v>
      </c>
      <c r="AP22" s="177">
        <v>345</v>
      </c>
      <c r="AQ22" s="181">
        <v>0.15436241610738255</v>
      </c>
      <c r="AR22" s="183">
        <v>3.1827302290181967</v>
      </c>
      <c r="AS22" s="175">
        <v>45</v>
      </c>
      <c r="AT22" s="178">
        <v>1290</v>
      </c>
      <c r="AU22" s="180">
        <v>970</v>
      </c>
      <c r="AV22" s="175">
        <v>80</v>
      </c>
      <c r="AW22" s="177">
        <v>1050</v>
      </c>
      <c r="AX22" s="181">
        <v>0.81395348837209303</v>
      </c>
      <c r="AY22" s="182">
        <v>0.88473205257836196</v>
      </c>
      <c r="AZ22" s="175">
        <v>60</v>
      </c>
      <c r="BA22" s="181">
        <v>4.6511627906976744E-2</v>
      </c>
      <c r="BB22" s="183">
        <v>1.8347782211825145</v>
      </c>
      <c r="BC22" s="175">
        <v>135</v>
      </c>
      <c r="BD22" s="175">
        <v>10</v>
      </c>
      <c r="BE22" s="177">
        <v>145</v>
      </c>
      <c r="BF22" s="181">
        <v>0.1124031007751938</v>
      </c>
      <c r="BG22" s="183">
        <v>2.8821307891075336</v>
      </c>
      <c r="BH22" s="175">
        <v>35</v>
      </c>
      <c r="BI22" s="207" t="s">
        <v>3</v>
      </c>
      <c r="BJ22" s="8" t="s">
        <v>3</v>
      </c>
      <c r="BK22" s="1"/>
    </row>
    <row r="23" spans="1:63">
      <c r="A23" s="5" t="s">
        <v>163</v>
      </c>
      <c r="B23" s="242" t="s">
        <v>131</v>
      </c>
      <c r="C23" s="243">
        <v>8300011</v>
      </c>
      <c r="D23" s="244" t="s">
        <v>241</v>
      </c>
      <c r="E23" s="245" t="s">
        <v>242</v>
      </c>
      <c r="F23" s="246" t="s">
        <v>243</v>
      </c>
      <c r="G23" s="247">
        <v>1.1299999999999999</v>
      </c>
      <c r="H23" s="248">
        <v>1.1200000000000001</v>
      </c>
      <c r="I23" s="249">
        <v>112.99999999999999</v>
      </c>
      <c r="J23" s="249">
        <v>112.00000000000001</v>
      </c>
      <c r="K23" s="250">
        <v>3493</v>
      </c>
      <c r="L23" s="258">
        <v>3637.90829988</v>
      </c>
      <c r="M23" s="250">
        <v>3424</v>
      </c>
      <c r="N23" s="250">
        <v>3054</v>
      </c>
      <c r="O23" s="251">
        <v>-144.90829987999996</v>
      </c>
      <c r="P23" s="252">
        <v>-3.983286216554164E-2</v>
      </c>
      <c r="Q23" s="253">
        <v>3086.2</v>
      </c>
      <c r="R23" s="253">
        <v>3065.1</v>
      </c>
      <c r="S23" s="254">
        <v>1817</v>
      </c>
      <c r="T23" s="250">
        <v>1837.8809673400001</v>
      </c>
      <c r="U23" s="254">
        <v>1738</v>
      </c>
      <c r="V23" s="251">
        <v>-20.880967340000097</v>
      </c>
      <c r="W23" s="252">
        <v>-1.1361436192585157E-2</v>
      </c>
      <c r="X23" s="250">
        <v>1633</v>
      </c>
      <c r="Y23" s="250">
        <v>1622.3231178999999</v>
      </c>
      <c r="Z23" s="254">
        <v>1528</v>
      </c>
      <c r="AA23" s="251">
        <v>10.676882100000057</v>
      </c>
      <c r="AB23" s="255">
        <v>6.581230324709076E-3</v>
      </c>
      <c r="AC23" s="256">
        <v>14.45132743362832</v>
      </c>
      <c r="AD23" s="257">
        <v>13.642857142857141</v>
      </c>
      <c r="AE23" s="258">
        <v>1725</v>
      </c>
      <c r="AF23" s="259">
        <v>1285</v>
      </c>
      <c r="AG23" s="258">
        <v>125</v>
      </c>
      <c r="AH23" s="260">
        <v>1410</v>
      </c>
      <c r="AI23" s="261">
        <v>0.81739130434782614</v>
      </c>
      <c r="AJ23" s="262">
        <v>0.91841719589643389</v>
      </c>
      <c r="AK23" s="258">
        <v>155</v>
      </c>
      <c r="AL23" s="261">
        <v>8.9855072463768115E-2</v>
      </c>
      <c r="AM23" s="263">
        <v>1.9967793880837359</v>
      </c>
      <c r="AN23" s="258">
        <v>110</v>
      </c>
      <c r="AO23" s="258">
        <v>25</v>
      </c>
      <c r="AP23" s="260">
        <v>135</v>
      </c>
      <c r="AQ23" s="261">
        <v>7.8260869565217397E-2</v>
      </c>
      <c r="AR23" s="263">
        <v>1.6136261766024205</v>
      </c>
      <c r="AS23" s="258">
        <v>25</v>
      </c>
      <c r="AT23" s="264">
        <v>1250</v>
      </c>
      <c r="AU23" s="259">
        <v>865</v>
      </c>
      <c r="AV23" s="258">
        <v>175</v>
      </c>
      <c r="AW23" s="260">
        <v>1040</v>
      </c>
      <c r="AX23" s="261">
        <v>0.83199999999999996</v>
      </c>
      <c r="AY23" s="265">
        <v>0.90434782608695641</v>
      </c>
      <c r="AZ23" s="258">
        <v>65</v>
      </c>
      <c r="BA23" s="261">
        <v>5.1999999999999998E-2</v>
      </c>
      <c r="BB23" s="263">
        <v>2.0512820512820511</v>
      </c>
      <c r="BC23" s="258">
        <v>115</v>
      </c>
      <c r="BD23" s="258">
        <v>15</v>
      </c>
      <c r="BE23" s="260">
        <v>130</v>
      </c>
      <c r="BF23" s="261">
        <v>0.104</v>
      </c>
      <c r="BG23" s="263">
        <v>2.6666666666666665</v>
      </c>
      <c r="BH23" s="258">
        <v>20</v>
      </c>
      <c r="BI23" s="7" t="s">
        <v>2</v>
      </c>
      <c r="BJ23" s="7" t="s">
        <v>2</v>
      </c>
      <c r="BK23" s="1" t="s">
        <v>204</v>
      </c>
    </row>
    <row r="24" spans="1:63">
      <c r="A24" s="5" t="s">
        <v>165</v>
      </c>
      <c r="B24" s="184" t="s">
        <v>132</v>
      </c>
      <c r="C24" s="185">
        <v>8300012</v>
      </c>
      <c r="D24" s="186">
        <v>8300012</v>
      </c>
      <c r="E24" s="187">
        <v>0.95124028000000005</v>
      </c>
      <c r="F24" s="237">
        <v>0.95124028000000005</v>
      </c>
      <c r="G24" s="208">
        <v>4.2</v>
      </c>
      <c r="H24" s="209">
        <v>5.63</v>
      </c>
      <c r="I24" s="210">
        <v>420</v>
      </c>
      <c r="J24" s="210">
        <v>563</v>
      </c>
      <c r="K24" s="211">
        <v>5817</v>
      </c>
      <c r="L24" s="189">
        <v>5692.2218355200002</v>
      </c>
      <c r="M24" s="211">
        <v>5984</v>
      </c>
      <c r="N24" s="211">
        <v>5829</v>
      </c>
      <c r="O24" s="212">
        <v>124.77816447999976</v>
      </c>
      <c r="P24" s="213">
        <v>2.1920818985193491E-2</v>
      </c>
      <c r="Q24" s="214">
        <v>1386.2</v>
      </c>
      <c r="R24" s="214">
        <v>1062.3</v>
      </c>
      <c r="S24" s="204">
        <v>2311</v>
      </c>
      <c r="T24" s="211">
        <v>2234.4634177200001</v>
      </c>
      <c r="U24" s="204">
        <v>2349</v>
      </c>
      <c r="V24" s="212">
        <v>76.536582279999948</v>
      </c>
      <c r="W24" s="213">
        <v>3.4252779290562869E-2</v>
      </c>
      <c r="X24" s="211">
        <v>2197</v>
      </c>
      <c r="Y24" s="211">
        <v>2143.1443508400002</v>
      </c>
      <c r="Z24" s="204">
        <v>2253</v>
      </c>
      <c r="AA24" s="212">
        <v>53.855649159999757</v>
      </c>
      <c r="AB24" s="215">
        <v>2.5129268189000506E-2</v>
      </c>
      <c r="AC24" s="216">
        <v>5.230952380952381</v>
      </c>
      <c r="AD24" s="196">
        <v>4.001776198934281</v>
      </c>
      <c r="AE24" s="189">
        <v>2890</v>
      </c>
      <c r="AF24" s="197">
        <v>2470</v>
      </c>
      <c r="AG24" s="189">
        <v>170</v>
      </c>
      <c r="AH24" s="191">
        <v>2640</v>
      </c>
      <c r="AI24" s="198">
        <v>0.91349480968858132</v>
      </c>
      <c r="AJ24" s="233">
        <v>1.0263986625714396</v>
      </c>
      <c r="AK24" s="189">
        <v>95</v>
      </c>
      <c r="AL24" s="198">
        <v>3.2871972318339097E-2</v>
      </c>
      <c r="AM24" s="200">
        <v>0.73048827374086889</v>
      </c>
      <c r="AN24" s="189">
        <v>85</v>
      </c>
      <c r="AO24" s="189">
        <v>10</v>
      </c>
      <c r="AP24" s="191">
        <v>95</v>
      </c>
      <c r="AQ24" s="198">
        <v>3.2871972318339097E-2</v>
      </c>
      <c r="AR24" s="200">
        <v>0.67777262512039371</v>
      </c>
      <c r="AS24" s="189">
        <v>55</v>
      </c>
      <c r="AT24" s="193">
        <v>2350</v>
      </c>
      <c r="AU24" s="197">
        <v>2050</v>
      </c>
      <c r="AV24" s="189">
        <v>170</v>
      </c>
      <c r="AW24" s="191">
        <v>2220</v>
      </c>
      <c r="AX24" s="198">
        <v>0.94468085106382982</v>
      </c>
      <c r="AY24" s="199">
        <v>1.026827012025902</v>
      </c>
      <c r="AZ24" s="189">
        <v>60</v>
      </c>
      <c r="BA24" s="198">
        <v>2.553191489361702E-2</v>
      </c>
      <c r="BB24" s="200">
        <v>1.0071761299257207</v>
      </c>
      <c r="BC24" s="189">
        <v>45</v>
      </c>
      <c r="BD24" s="189">
        <v>0</v>
      </c>
      <c r="BE24" s="191">
        <v>45</v>
      </c>
      <c r="BF24" s="198">
        <v>1.9148936170212766E-2</v>
      </c>
      <c r="BG24" s="200">
        <v>0.49099836333878888</v>
      </c>
      <c r="BH24" s="189">
        <v>25</v>
      </c>
      <c r="BI24" s="206" t="s">
        <v>1</v>
      </c>
      <c r="BJ24" s="6" t="s">
        <v>1</v>
      </c>
      <c r="BK24" s="1"/>
    </row>
    <row r="25" spans="1:63">
      <c r="A25" s="5" t="s">
        <v>164</v>
      </c>
      <c r="B25" s="184" t="s">
        <v>133</v>
      </c>
      <c r="C25" s="185">
        <v>8300013</v>
      </c>
      <c r="D25" s="186">
        <v>8300013</v>
      </c>
      <c r="E25" s="187">
        <v>0.94962122000000004</v>
      </c>
      <c r="F25" s="237">
        <v>0.94655913999999997</v>
      </c>
      <c r="G25" s="208">
        <v>1.41</v>
      </c>
      <c r="H25" s="209">
        <v>1.46</v>
      </c>
      <c r="I25" s="210">
        <v>141</v>
      </c>
      <c r="J25" s="210">
        <v>146</v>
      </c>
      <c r="K25" s="211">
        <v>3738</v>
      </c>
      <c r="L25" s="189">
        <v>4032.09170012</v>
      </c>
      <c r="M25" s="211">
        <v>4246</v>
      </c>
      <c r="N25" s="211">
        <v>3830</v>
      </c>
      <c r="O25" s="212">
        <v>-294.09170012000004</v>
      </c>
      <c r="P25" s="213">
        <v>-7.2937750922492037E-2</v>
      </c>
      <c r="Q25" s="214">
        <v>2657.7</v>
      </c>
      <c r="R25" s="214">
        <v>2904.4</v>
      </c>
      <c r="S25" s="204">
        <v>1776</v>
      </c>
      <c r="T25" s="211">
        <v>1769.1190326599999</v>
      </c>
      <c r="U25" s="204">
        <v>1869</v>
      </c>
      <c r="V25" s="212">
        <v>6.8809673400000975</v>
      </c>
      <c r="W25" s="213">
        <v>3.8894880519453005E-3</v>
      </c>
      <c r="X25" s="211">
        <v>1598</v>
      </c>
      <c r="Y25" s="211">
        <v>1670.6768820999998</v>
      </c>
      <c r="Z25" s="204">
        <v>1765</v>
      </c>
      <c r="AA25" s="212">
        <v>-72.67688209999983</v>
      </c>
      <c r="AB25" s="215">
        <v>-4.3501459126343317E-2</v>
      </c>
      <c r="AC25" s="216">
        <v>11.333333333333334</v>
      </c>
      <c r="AD25" s="196">
        <v>12.08904109589041</v>
      </c>
      <c r="AE25" s="189">
        <v>1915</v>
      </c>
      <c r="AF25" s="197">
        <v>1490</v>
      </c>
      <c r="AG25" s="189">
        <v>165</v>
      </c>
      <c r="AH25" s="191">
        <v>1655</v>
      </c>
      <c r="AI25" s="198">
        <v>0.86422976501305482</v>
      </c>
      <c r="AJ25" s="233">
        <v>0.97104467978994924</v>
      </c>
      <c r="AK25" s="189">
        <v>125</v>
      </c>
      <c r="AL25" s="198">
        <v>6.5274151436031339E-2</v>
      </c>
      <c r="AM25" s="200">
        <v>1.4505366985784742</v>
      </c>
      <c r="AN25" s="189">
        <v>115</v>
      </c>
      <c r="AO25" s="189">
        <v>15</v>
      </c>
      <c r="AP25" s="191">
        <v>130</v>
      </c>
      <c r="AQ25" s="198">
        <v>6.7885117493472591E-2</v>
      </c>
      <c r="AR25" s="200">
        <v>1.3996931441953111</v>
      </c>
      <c r="AS25" s="189">
        <v>0</v>
      </c>
      <c r="AT25" s="193">
        <v>1650</v>
      </c>
      <c r="AU25" s="197">
        <v>1310</v>
      </c>
      <c r="AV25" s="189">
        <v>170</v>
      </c>
      <c r="AW25" s="191">
        <v>1480</v>
      </c>
      <c r="AX25" s="198">
        <v>0.89696969696969697</v>
      </c>
      <c r="AY25" s="199">
        <v>0.97496706192358362</v>
      </c>
      <c r="AZ25" s="189">
        <v>75</v>
      </c>
      <c r="BA25" s="198">
        <v>4.5454545454545456E-2</v>
      </c>
      <c r="BB25" s="200">
        <v>1.7930787161556392</v>
      </c>
      <c r="BC25" s="189">
        <v>65</v>
      </c>
      <c r="BD25" s="189">
        <v>0</v>
      </c>
      <c r="BE25" s="191">
        <v>65</v>
      </c>
      <c r="BF25" s="198">
        <v>3.9393939393939391E-2</v>
      </c>
      <c r="BG25" s="200">
        <v>1.0101010101010099</v>
      </c>
      <c r="BH25" s="189">
        <v>25</v>
      </c>
      <c r="BI25" s="206" t="s">
        <v>1</v>
      </c>
      <c r="BJ25" s="6" t="s">
        <v>1</v>
      </c>
      <c r="BK25" s="1"/>
    </row>
    <row r="26" spans="1:63">
      <c r="A26" s="5" t="s">
        <v>167</v>
      </c>
      <c r="B26" s="240" t="s">
        <v>134</v>
      </c>
      <c r="C26" s="241">
        <v>8300014</v>
      </c>
      <c r="D26" s="186"/>
      <c r="E26" s="187"/>
      <c r="F26" s="237"/>
      <c r="G26" s="208">
        <v>6.75</v>
      </c>
      <c r="H26" s="209">
        <v>7</v>
      </c>
      <c r="I26" s="210">
        <v>675</v>
      </c>
      <c r="J26" s="210">
        <v>700</v>
      </c>
      <c r="K26" s="211">
        <v>1735</v>
      </c>
      <c r="L26" s="211">
        <v>1832</v>
      </c>
      <c r="M26" s="211">
        <v>1832</v>
      </c>
      <c r="N26" s="211">
        <v>1725</v>
      </c>
      <c r="O26" s="212">
        <v>-97</v>
      </c>
      <c r="P26" s="213">
        <v>-5.2947598253275108E-2</v>
      </c>
      <c r="Q26" s="214">
        <v>257.2</v>
      </c>
      <c r="R26" s="214">
        <v>261.8</v>
      </c>
      <c r="S26" s="204">
        <v>855</v>
      </c>
      <c r="T26" s="202">
        <v>861</v>
      </c>
      <c r="U26" s="204">
        <v>861</v>
      </c>
      <c r="V26" s="212">
        <v>-6</v>
      </c>
      <c r="W26" s="213">
        <v>-6.9686411149825784E-3</v>
      </c>
      <c r="X26" s="211">
        <v>786</v>
      </c>
      <c r="Y26" s="202">
        <v>801</v>
      </c>
      <c r="Z26" s="204">
        <v>801</v>
      </c>
      <c r="AA26" s="212">
        <v>-15</v>
      </c>
      <c r="AB26" s="215">
        <v>-1.8726591760299626E-2</v>
      </c>
      <c r="AC26" s="216">
        <v>1.1644444444444444</v>
      </c>
      <c r="AD26" s="196">
        <v>1.1442857142857144</v>
      </c>
      <c r="AE26" s="189">
        <v>780</v>
      </c>
      <c r="AF26" s="197">
        <v>615</v>
      </c>
      <c r="AG26" s="189">
        <v>65</v>
      </c>
      <c r="AH26" s="191">
        <v>680</v>
      </c>
      <c r="AI26" s="198">
        <v>0.87179487179487181</v>
      </c>
      <c r="AJ26" s="233">
        <v>0.97954479976951891</v>
      </c>
      <c r="AK26" s="189">
        <v>25</v>
      </c>
      <c r="AL26" s="198">
        <v>3.2051282051282048E-2</v>
      </c>
      <c r="AM26" s="200">
        <v>0.71225071225071224</v>
      </c>
      <c r="AN26" s="189">
        <v>45</v>
      </c>
      <c r="AO26" s="189">
        <v>0</v>
      </c>
      <c r="AP26" s="191">
        <v>45</v>
      </c>
      <c r="AQ26" s="198">
        <v>5.7692307692307696E-2</v>
      </c>
      <c r="AR26" s="200">
        <v>1.1895321173671689</v>
      </c>
      <c r="AS26" s="189">
        <v>20</v>
      </c>
      <c r="AT26" s="193">
        <v>480</v>
      </c>
      <c r="AU26" s="197">
        <v>360</v>
      </c>
      <c r="AV26" s="189">
        <v>55</v>
      </c>
      <c r="AW26" s="191">
        <v>415</v>
      </c>
      <c r="AX26" s="198">
        <v>0.86458333333333337</v>
      </c>
      <c r="AY26" s="199">
        <v>0.93976449275362317</v>
      </c>
      <c r="AZ26" s="189">
        <v>10</v>
      </c>
      <c r="BA26" s="198">
        <v>2.0833333333333332E-2</v>
      </c>
      <c r="BB26" s="200">
        <v>0.82182774490466792</v>
      </c>
      <c r="BC26" s="189">
        <v>30</v>
      </c>
      <c r="BD26" s="189">
        <v>20</v>
      </c>
      <c r="BE26" s="191">
        <v>50</v>
      </c>
      <c r="BF26" s="198">
        <v>0.10416666666666667</v>
      </c>
      <c r="BG26" s="200">
        <v>2.6709401709401712</v>
      </c>
      <c r="BH26" s="189">
        <v>10</v>
      </c>
      <c r="BI26" s="206" t="s">
        <v>1</v>
      </c>
      <c r="BJ26" s="6" t="s">
        <v>1</v>
      </c>
      <c r="BK26" s="267" t="s">
        <v>188</v>
      </c>
    </row>
    <row r="27" spans="1:63">
      <c r="A27" s="5" t="s">
        <v>182</v>
      </c>
      <c r="B27" s="184" t="s">
        <v>135</v>
      </c>
      <c r="C27" s="185">
        <v>8300015</v>
      </c>
      <c r="D27" s="186" t="s">
        <v>244</v>
      </c>
      <c r="E27" s="187" t="s">
        <v>245</v>
      </c>
      <c r="F27" s="229" t="s">
        <v>246</v>
      </c>
      <c r="G27" s="208">
        <v>1.82</v>
      </c>
      <c r="H27" s="209">
        <v>1.74</v>
      </c>
      <c r="I27" s="210">
        <v>182</v>
      </c>
      <c r="J27" s="210">
        <v>174</v>
      </c>
      <c r="K27" s="211">
        <v>3467</v>
      </c>
      <c r="L27" s="211">
        <v>3796.0270730100001</v>
      </c>
      <c r="M27" s="211">
        <v>3552</v>
      </c>
      <c r="N27" s="211">
        <v>3407</v>
      </c>
      <c r="O27" s="212">
        <v>-329.02707301000009</v>
      </c>
      <c r="P27" s="213">
        <v>-8.6676692942841221E-2</v>
      </c>
      <c r="Q27" s="214">
        <v>1905.4</v>
      </c>
      <c r="R27" s="214">
        <v>2043.1</v>
      </c>
      <c r="S27" s="204">
        <v>1632</v>
      </c>
      <c r="T27" s="211">
        <v>1639.0102757499999</v>
      </c>
      <c r="U27" s="204">
        <v>1521</v>
      </c>
      <c r="V27" s="212">
        <v>-7.0102757499998916</v>
      </c>
      <c r="W27" s="213">
        <v>-4.2771395968167663E-3</v>
      </c>
      <c r="X27" s="211">
        <v>1519</v>
      </c>
      <c r="Y27" s="211">
        <v>1561.7049146500001</v>
      </c>
      <c r="Z27" s="204">
        <v>1449</v>
      </c>
      <c r="AA27" s="212">
        <v>-42.704914650000092</v>
      </c>
      <c r="AB27" s="215">
        <v>-2.7345060036243058E-2</v>
      </c>
      <c r="AC27" s="216">
        <v>8.3461538461538467</v>
      </c>
      <c r="AD27" s="196">
        <v>8.3275862068965516</v>
      </c>
      <c r="AE27" s="189">
        <v>1670</v>
      </c>
      <c r="AF27" s="197">
        <v>1265</v>
      </c>
      <c r="AG27" s="189">
        <v>115</v>
      </c>
      <c r="AH27" s="191">
        <v>1380</v>
      </c>
      <c r="AI27" s="198">
        <v>0.82634730538922152</v>
      </c>
      <c r="AJ27" s="233">
        <v>0.92848011841485567</v>
      </c>
      <c r="AK27" s="189">
        <v>135</v>
      </c>
      <c r="AL27" s="198">
        <v>8.0838323353293412E-2</v>
      </c>
      <c r="AM27" s="200">
        <v>1.7964071856287425</v>
      </c>
      <c r="AN27" s="189">
        <v>80</v>
      </c>
      <c r="AO27" s="189">
        <v>40</v>
      </c>
      <c r="AP27" s="191">
        <v>120</v>
      </c>
      <c r="AQ27" s="198">
        <v>7.1856287425149698E-2</v>
      </c>
      <c r="AR27" s="200">
        <v>1.4815729366010246</v>
      </c>
      <c r="AS27" s="189">
        <v>35</v>
      </c>
      <c r="AT27" s="193">
        <v>1390</v>
      </c>
      <c r="AU27" s="197">
        <v>1120</v>
      </c>
      <c r="AV27" s="189">
        <v>115</v>
      </c>
      <c r="AW27" s="191">
        <v>1235</v>
      </c>
      <c r="AX27" s="198">
        <v>0.88848920863309355</v>
      </c>
      <c r="AY27" s="199">
        <v>0.9657491398185799</v>
      </c>
      <c r="AZ27" s="189">
        <v>35</v>
      </c>
      <c r="BA27" s="198">
        <v>2.5179856115107913E-2</v>
      </c>
      <c r="BB27" s="200">
        <v>0.99328820966895115</v>
      </c>
      <c r="BC27" s="189">
        <v>70</v>
      </c>
      <c r="BD27" s="189">
        <v>20</v>
      </c>
      <c r="BE27" s="191">
        <v>90</v>
      </c>
      <c r="BF27" s="198">
        <v>6.4748201438848921E-2</v>
      </c>
      <c r="BG27" s="200">
        <v>1.6602102933038185</v>
      </c>
      <c r="BH27" s="189">
        <v>25</v>
      </c>
      <c r="BI27" s="206" t="s">
        <v>1</v>
      </c>
      <c r="BJ27" s="6" t="s">
        <v>1</v>
      </c>
      <c r="BK27" s="1" t="s">
        <v>161</v>
      </c>
    </row>
    <row r="28" spans="1:63">
      <c r="A28" s="5"/>
      <c r="B28" s="313" t="s">
        <v>136</v>
      </c>
      <c r="C28" s="314">
        <v>8300016.0099999998</v>
      </c>
      <c r="D28" s="186" t="s">
        <v>247</v>
      </c>
      <c r="E28" s="187" t="s">
        <v>248</v>
      </c>
      <c r="F28" s="237" t="s">
        <v>248</v>
      </c>
      <c r="G28" s="208">
        <v>24.48</v>
      </c>
      <c r="H28" s="209">
        <v>24.15</v>
      </c>
      <c r="I28" s="210">
        <v>2448</v>
      </c>
      <c r="J28" s="210">
        <v>2415</v>
      </c>
      <c r="K28" s="211">
        <v>4148</v>
      </c>
      <c r="L28" s="189">
        <v>4315.7781644799998</v>
      </c>
      <c r="M28" s="211">
        <v>4024</v>
      </c>
      <c r="N28" s="211">
        <v>3433</v>
      </c>
      <c r="O28" s="212">
        <v>-167.77816447999976</v>
      </c>
      <c r="P28" s="213">
        <v>-3.8875530225547412E-2</v>
      </c>
      <c r="Q28" s="214">
        <v>169.5</v>
      </c>
      <c r="R28" s="214">
        <v>166.6</v>
      </c>
      <c r="S28" s="204">
        <v>1643</v>
      </c>
      <c r="T28" s="211">
        <v>1758.5365822799999</v>
      </c>
      <c r="U28" s="204">
        <v>1644</v>
      </c>
      <c r="V28" s="212">
        <v>-115.53658227999995</v>
      </c>
      <c r="W28" s="213">
        <v>-6.5700414449270661E-2</v>
      </c>
      <c r="X28" s="211">
        <v>1529</v>
      </c>
      <c r="Y28" s="211">
        <v>1707.85564916</v>
      </c>
      <c r="Z28" s="204">
        <v>1598</v>
      </c>
      <c r="AA28" s="212">
        <v>-178.85564915999998</v>
      </c>
      <c r="AB28" s="215">
        <v>-0.10472527303344942</v>
      </c>
      <c r="AC28" s="216">
        <v>0.62459150326797386</v>
      </c>
      <c r="AD28" s="196">
        <v>0.66169772256728776</v>
      </c>
      <c r="AE28" s="189">
        <v>2210</v>
      </c>
      <c r="AF28" s="197">
        <v>1895</v>
      </c>
      <c r="AG28" s="189">
        <v>125</v>
      </c>
      <c r="AH28" s="191">
        <v>2020</v>
      </c>
      <c r="AI28" s="198">
        <v>0.91402714932126694</v>
      </c>
      <c r="AJ28" s="233">
        <v>1.0269967969901876</v>
      </c>
      <c r="AK28" s="189">
        <v>105</v>
      </c>
      <c r="AL28" s="198">
        <v>4.7511312217194568E-2</v>
      </c>
      <c r="AM28" s="200">
        <v>1.0558069381598794</v>
      </c>
      <c r="AN28" s="189">
        <v>35</v>
      </c>
      <c r="AO28" s="189">
        <v>20</v>
      </c>
      <c r="AP28" s="191">
        <v>55</v>
      </c>
      <c r="AQ28" s="198">
        <v>2.4886877828054297E-2</v>
      </c>
      <c r="AR28" s="200">
        <v>0.51313150160936694</v>
      </c>
      <c r="AS28" s="189">
        <v>30</v>
      </c>
      <c r="AT28" s="193">
        <v>1945</v>
      </c>
      <c r="AU28" s="197">
        <v>1600</v>
      </c>
      <c r="AV28" s="189">
        <v>190</v>
      </c>
      <c r="AW28" s="191">
        <v>1790</v>
      </c>
      <c r="AX28" s="198">
        <v>0.92030848329048842</v>
      </c>
      <c r="AY28" s="199">
        <v>1.0003353079244439</v>
      </c>
      <c r="AZ28" s="189">
        <v>60</v>
      </c>
      <c r="BA28" s="198">
        <v>3.0848329048843187E-2</v>
      </c>
      <c r="BB28" s="200">
        <v>1.2168966094218219</v>
      </c>
      <c r="BC28" s="189">
        <v>45</v>
      </c>
      <c r="BD28" s="189">
        <v>0</v>
      </c>
      <c r="BE28" s="191">
        <v>45</v>
      </c>
      <c r="BF28" s="198">
        <v>2.313624678663239E-2</v>
      </c>
      <c r="BG28" s="200">
        <v>0.59323709709313821</v>
      </c>
      <c r="BH28" s="189">
        <v>45</v>
      </c>
      <c r="BI28" s="206" t="s">
        <v>1</v>
      </c>
      <c r="BJ28" s="6" t="s">
        <v>1</v>
      </c>
      <c r="BK28" s="239" t="s">
        <v>162</v>
      </c>
    </row>
    <row r="29" spans="1:63">
      <c r="A29" s="5" t="s">
        <v>183</v>
      </c>
      <c r="B29" s="184" t="s">
        <v>137</v>
      </c>
      <c r="C29" s="185">
        <v>8300016.0199999996</v>
      </c>
      <c r="D29" s="186"/>
      <c r="E29" s="187"/>
      <c r="F29" s="237"/>
      <c r="G29" s="208">
        <v>1.81</v>
      </c>
      <c r="H29" s="209">
        <v>1.88</v>
      </c>
      <c r="I29" s="210">
        <v>181</v>
      </c>
      <c r="J29" s="210">
        <v>188</v>
      </c>
      <c r="K29" s="211">
        <v>4403</v>
      </c>
      <c r="L29" s="211">
        <v>4255</v>
      </c>
      <c r="M29" s="211">
        <v>4255</v>
      </c>
      <c r="N29" s="211">
        <v>4050</v>
      </c>
      <c r="O29" s="212">
        <v>148</v>
      </c>
      <c r="P29" s="213">
        <v>3.4782608695652174E-2</v>
      </c>
      <c r="Q29" s="214">
        <v>2429.5</v>
      </c>
      <c r="R29" s="214">
        <v>2266.1999999999998</v>
      </c>
      <c r="S29" s="204">
        <v>1533</v>
      </c>
      <c r="T29" s="202">
        <v>1526</v>
      </c>
      <c r="U29" s="204">
        <v>1526</v>
      </c>
      <c r="V29" s="212">
        <v>7</v>
      </c>
      <c r="W29" s="213">
        <v>4.5871559633027525E-3</v>
      </c>
      <c r="X29" s="211">
        <v>1493</v>
      </c>
      <c r="Y29" s="202">
        <v>1497</v>
      </c>
      <c r="Z29" s="204">
        <v>1497</v>
      </c>
      <c r="AA29" s="212">
        <v>-4</v>
      </c>
      <c r="AB29" s="215">
        <v>-2.6720106880427524E-3</v>
      </c>
      <c r="AC29" s="216">
        <v>8.248618784530386</v>
      </c>
      <c r="AD29" s="196">
        <v>7.9627659574468082</v>
      </c>
      <c r="AE29" s="189">
        <v>2195</v>
      </c>
      <c r="AF29" s="197">
        <v>1865</v>
      </c>
      <c r="AG29" s="189">
        <v>150</v>
      </c>
      <c r="AH29" s="191">
        <v>2015</v>
      </c>
      <c r="AI29" s="198">
        <v>0.91799544419134393</v>
      </c>
      <c r="AJ29" s="233">
        <v>1.0314555552711731</v>
      </c>
      <c r="AK29" s="189">
        <v>100</v>
      </c>
      <c r="AL29" s="198">
        <v>4.5558086560364468E-2</v>
      </c>
      <c r="AM29" s="200">
        <v>1.0124019235636548</v>
      </c>
      <c r="AN29" s="189">
        <v>45</v>
      </c>
      <c r="AO29" s="189">
        <v>15</v>
      </c>
      <c r="AP29" s="191">
        <v>60</v>
      </c>
      <c r="AQ29" s="198">
        <v>2.7334851936218679E-2</v>
      </c>
      <c r="AR29" s="200">
        <v>0.56360519456120983</v>
      </c>
      <c r="AS29" s="189">
        <v>20</v>
      </c>
      <c r="AT29" s="193">
        <v>1965</v>
      </c>
      <c r="AU29" s="197">
        <v>1695</v>
      </c>
      <c r="AV29" s="189">
        <v>195</v>
      </c>
      <c r="AW29" s="191">
        <v>1890</v>
      </c>
      <c r="AX29" s="198">
        <v>0.96183206106870234</v>
      </c>
      <c r="AY29" s="199">
        <v>1.0454696315964156</v>
      </c>
      <c r="AZ29" s="189">
        <v>35</v>
      </c>
      <c r="BA29" s="198">
        <v>1.7811704834605598E-2</v>
      </c>
      <c r="BB29" s="200">
        <v>0.7026313544223115</v>
      </c>
      <c r="BC29" s="189">
        <v>15</v>
      </c>
      <c r="BD29" s="189">
        <v>0</v>
      </c>
      <c r="BE29" s="191">
        <v>15</v>
      </c>
      <c r="BF29" s="198">
        <v>7.6335877862595417E-3</v>
      </c>
      <c r="BG29" s="200">
        <v>0.19573302016050106</v>
      </c>
      <c r="BH29" s="189">
        <v>20</v>
      </c>
      <c r="BI29" s="206" t="s">
        <v>1</v>
      </c>
      <c r="BJ29" s="6" t="s">
        <v>1</v>
      </c>
      <c r="BK29" s="1"/>
    </row>
    <row r="30" spans="1:63">
      <c r="A30" s="5" t="s">
        <v>181</v>
      </c>
      <c r="B30" s="184" t="s">
        <v>138</v>
      </c>
      <c r="C30" s="185">
        <v>8300016.0300000003</v>
      </c>
      <c r="D30" s="186">
        <v>8300016.0300000003</v>
      </c>
      <c r="E30" s="187">
        <v>0.94424786999999999</v>
      </c>
      <c r="F30" s="237">
        <v>0.93198254999999997</v>
      </c>
      <c r="G30" s="208">
        <v>1.37</v>
      </c>
      <c r="H30" s="209">
        <v>1.45</v>
      </c>
      <c r="I30" s="210">
        <v>137</v>
      </c>
      <c r="J30" s="210">
        <v>145</v>
      </c>
      <c r="K30" s="211">
        <v>3901</v>
      </c>
      <c r="L30" s="211">
        <v>4132.9729269899999</v>
      </c>
      <c r="M30" s="211">
        <v>4377</v>
      </c>
      <c r="N30" s="211">
        <v>4121</v>
      </c>
      <c r="O30" s="212">
        <v>-231.97292698999991</v>
      </c>
      <c r="P30" s="213">
        <v>-5.6127376367534863E-2</v>
      </c>
      <c r="Q30" s="214">
        <v>2847.2</v>
      </c>
      <c r="R30" s="214">
        <v>3015.3</v>
      </c>
      <c r="S30" s="204">
        <v>1646</v>
      </c>
      <c r="T30" s="202">
        <v>1616.9897242499999</v>
      </c>
      <c r="U30" s="204">
        <v>1735</v>
      </c>
      <c r="V30" s="212">
        <v>29.010275750000119</v>
      </c>
      <c r="W30" s="213">
        <v>1.7940915340977696E-2</v>
      </c>
      <c r="X30" s="211">
        <v>1538</v>
      </c>
      <c r="Y30" s="202">
        <v>1544.2950853499999</v>
      </c>
      <c r="Z30" s="204">
        <v>1657</v>
      </c>
      <c r="AA30" s="212">
        <v>-6.2950853499999084</v>
      </c>
      <c r="AB30" s="215">
        <v>-4.0763487559588958E-3</v>
      </c>
      <c r="AC30" s="216">
        <v>11.226277372262773</v>
      </c>
      <c r="AD30" s="196">
        <v>11.427586206896551</v>
      </c>
      <c r="AE30" s="189">
        <v>2035</v>
      </c>
      <c r="AF30" s="197">
        <v>1570</v>
      </c>
      <c r="AG30" s="189">
        <v>190</v>
      </c>
      <c r="AH30" s="191">
        <v>1760</v>
      </c>
      <c r="AI30" s="198">
        <v>0.86486486486486491</v>
      </c>
      <c r="AJ30" s="233">
        <v>0.97175827512906165</v>
      </c>
      <c r="AK30" s="189">
        <v>140</v>
      </c>
      <c r="AL30" s="198">
        <v>6.8796068796068796E-2</v>
      </c>
      <c r="AM30" s="200">
        <v>1.5288015288015289</v>
      </c>
      <c r="AN30" s="189">
        <v>95</v>
      </c>
      <c r="AO30" s="189">
        <v>10</v>
      </c>
      <c r="AP30" s="191">
        <v>105</v>
      </c>
      <c r="AQ30" s="198">
        <v>5.1597051597051594E-2</v>
      </c>
      <c r="AR30" s="200">
        <v>1.0638567339598266</v>
      </c>
      <c r="AS30" s="189">
        <v>25</v>
      </c>
      <c r="AT30" s="193">
        <v>1450</v>
      </c>
      <c r="AU30" s="197">
        <v>1165</v>
      </c>
      <c r="AV30" s="189">
        <v>185</v>
      </c>
      <c r="AW30" s="191">
        <v>1350</v>
      </c>
      <c r="AX30" s="198">
        <v>0.93103448275862066</v>
      </c>
      <c r="AY30" s="199">
        <v>1.0119940029985006</v>
      </c>
      <c r="AZ30" s="189">
        <v>30</v>
      </c>
      <c r="BA30" s="198">
        <v>2.0689655172413793E-2</v>
      </c>
      <c r="BB30" s="200">
        <v>0.8161599673536013</v>
      </c>
      <c r="BC30" s="189">
        <v>35</v>
      </c>
      <c r="BD30" s="189">
        <v>15</v>
      </c>
      <c r="BE30" s="191">
        <v>50</v>
      </c>
      <c r="BF30" s="198">
        <v>3.4482758620689655E-2</v>
      </c>
      <c r="BG30" s="200">
        <v>0.88417329796640143</v>
      </c>
      <c r="BH30" s="189">
        <v>20</v>
      </c>
      <c r="BI30" s="206" t="s">
        <v>1</v>
      </c>
      <c r="BJ30" s="6" t="s">
        <v>1</v>
      </c>
      <c r="BK30" s="1"/>
    </row>
    <row r="32" spans="1:63">
      <c r="L32" s="168"/>
    </row>
    <row r="33" spans="12:25">
      <c r="L33" s="168"/>
      <c r="S33" s="168"/>
      <c r="T33" s="168"/>
      <c r="Y33" s="168"/>
    </row>
    <row r="34" spans="12:25">
      <c r="L34" s="168"/>
      <c r="T34" s="168"/>
      <c r="Y34" s="168"/>
    </row>
    <row r="35" spans="12:25">
      <c r="L35" s="168"/>
    </row>
    <row r="36" spans="12:25">
      <c r="L36" s="168"/>
    </row>
    <row r="37" spans="12:25">
      <c r="L37" s="168"/>
    </row>
    <row r="38" spans="12:25">
      <c r="L38" s="168"/>
    </row>
    <row r="39" spans="12:25">
      <c r="L39" s="168"/>
    </row>
    <row r="40" spans="12:25">
      <c r="L40" s="168"/>
    </row>
    <row r="41" spans="12:25">
      <c r="L41" s="168"/>
    </row>
    <row r="42" spans="12:25">
      <c r="L42" s="168"/>
    </row>
    <row r="43" spans="12:25">
      <c r="L43" s="168"/>
    </row>
    <row r="44" spans="12:25">
      <c r="L44" s="168"/>
    </row>
    <row r="45" spans="12:25">
      <c r="L45" s="168"/>
    </row>
    <row r="46" spans="12:25">
      <c r="L46" s="168"/>
    </row>
    <row r="47" spans="12:25">
      <c r="L47" s="168"/>
    </row>
    <row r="48" spans="12:25">
      <c r="L48" s="168"/>
    </row>
  </sheetData>
  <autoFilter ref="A1:BK30" xr:uid="{B4077270-EBBA-DF44-99B5-4C6C7C20B102}">
    <sortState xmlns:xlrd2="http://schemas.microsoft.com/office/spreadsheetml/2017/richdata2" ref="A2:BK30">
      <sortCondition ref="B1:B30"/>
    </sortState>
  </autoFilter>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0345E-B747-A743-9586-9196343FBD83}">
  <dimension ref="A1:G23"/>
  <sheetViews>
    <sheetView zoomScale="110" zoomScaleNormal="110" workbookViewId="0">
      <selection sqref="A1:F1"/>
    </sheetView>
  </sheetViews>
  <sheetFormatPr defaultColWidth="8.85546875" defaultRowHeight="15"/>
  <cols>
    <col min="1" max="1" width="38.2851562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thickBot="1">
      <c r="A1" s="297" t="s">
        <v>160</v>
      </c>
      <c r="B1" s="298"/>
      <c r="C1" s="298"/>
      <c r="D1" s="298"/>
      <c r="E1" s="298"/>
      <c r="F1" s="298"/>
    </row>
    <row r="2" spans="1:7" ht="15.75">
      <c r="A2" s="160"/>
      <c r="B2" s="159" t="s">
        <v>0</v>
      </c>
      <c r="C2" s="289" t="s">
        <v>82</v>
      </c>
      <c r="D2" s="290"/>
      <c r="E2" s="291" t="s">
        <v>81</v>
      </c>
      <c r="F2" s="292"/>
    </row>
    <row r="3" spans="1:7" ht="60.75" thickBot="1">
      <c r="A3" s="158"/>
      <c r="B3" s="157" t="s">
        <v>80</v>
      </c>
      <c r="C3" s="155" t="s">
        <v>79</v>
      </c>
      <c r="D3" s="156" t="s">
        <v>78</v>
      </c>
      <c r="E3" s="155" t="s">
        <v>79</v>
      </c>
      <c r="F3" s="154" t="s">
        <v>78</v>
      </c>
      <c r="G3" s="153"/>
    </row>
    <row r="4" spans="1:7">
      <c r="A4" s="152" t="s">
        <v>77</v>
      </c>
      <c r="B4" s="151"/>
      <c r="C4" s="170">
        <v>4.8500000000000001E-2</v>
      </c>
      <c r="D4" s="150">
        <v>6.8900000000000003E-2</v>
      </c>
      <c r="E4" s="169">
        <v>4.5100000000000001E-2</v>
      </c>
      <c r="F4" s="149">
        <v>0.16250000000000001</v>
      </c>
      <c r="G4" s="129"/>
    </row>
    <row r="5" spans="1:7" ht="17.25">
      <c r="A5" s="142" t="s">
        <v>76</v>
      </c>
      <c r="B5" s="148" t="s">
        <v>90</v>
      </c>
      <c r="C5" s="147"/>
      <c r="D5" s="146"/>
      <c r="E5" s="145"/>
      <c r="F5" s="144"/>
      <c r="G5" s="143"/>
    </row>
    <row r="6" spans="1:7" ht="15.75">
      <c r="A6" s="142" t="s">
        <v>74</v>
      </c>
      <c r="B6" s="141"/>
      <c r="C6" s="140">
        <f>C4*1.5</f>
        <v>7.2750000000000009E-2</v>
      </c>
      <c r="D6" s="139">
        <f>D4*1.5</f>
        <v>0.10335</v>
      </c>
      <c r="E6" s="138"/>
      <c r="F6" s="137"/>
      <c r="G6" s="136"/>
    </row>
    <row r="7" spans="1:7" ht="16.5" thickBot="1">
      <c r="A7" s="135" t="s">
        <v>73</v>
      </c>
      <c r="B7" s="134"/>
      <c r="C7" s="133"/>
      <c r="D7" s="132"/>
      <c r="E7" s="131">
        <f>E4*1.5</f>
        <v>6.7650000000000002E-2</v>
      </c>
      <c r="F7" s="130">
        <f>F4*0.5</f>
        <v>8.1250000000000003E-2</v>
      </c>
      <c r="G7" s="129"/>
    </row>
    <row r="8" spans="1:7">
      <c r="C8" s="129"/>
      <c r="D8" s="129"/>
      <c r="E8" s="129"/>
      <c r="F8" s="129"/>
    </row>
    <row r="9" spans="1:7">
      <c r="A9" s="128" t="s">
        <v>89</v>
      </c>
    </row>
    <row r="11" spans="1:7">
      <c r="A11" s="127" t="s">
        <v>88</v>
      </c>
    </row>
    <row r="12" spans="1:7">
      <c r="A12" s="125" t="s">
        <v>87</v>
      </c>
    </row>
    <row r="13" spans="1:7">
      <c r="A13" s="125" t="s">
        <v>86</v>
      </c>
    </row>
    <row r="14" spans="1:7">
      <c r="A14" s="126" t="s">
        <v>85</v>
      </c>
    </row>
    <row r="15" spans="1:7">
      <c r="A15" s="125" t="s">
        <v>84</v>
      </c>
    </row>
    <row r="17" spans="1:6" ht="15.75" thickBot="1">
      <c r="A17" s="299" t="s">
        <v>83</v>
      </c>
      <c r="B17" s="299"/>
      <c r="C17" s="299"/>
      <c r="D17" s="299"/>
      <c r="E17" s="299"/>
      <c r="F17" s="299"/>
    </row>
    <row r="18" spans="1:6" ht="15.75">
      <c r="A18" s="124"/>
      <c r="B18" s="123" t="s">
        <v>0</v>
      </c>
      <c r="C18" s="293" t="s">
        <v>82</v>
      </c>
      <c r="D18" s="294"/>
      <c r="E18" s="295" t="s">
        <v>81</v>
      </c>
      <c r="F18" s="296"/>
    </row>
    <row r="19" spans="1:6" ht="60.75" thickBot="1">
      <c r="A19" s="122"/>
      <c r="B19" s="121" t="s">
        <v>80</v>
      </c>
      <c r="C19" s="119" t="s">
        <v>79</v>
      </c>
      <c r="D19" s="120" t="s">
        <v>78</v>
      </c>
      <c r="E19" s="119" t="s">
        <v>79</v>
      </c>
      <c r="F19" s="118" t="s">
        <v>78</v>
      </c>
    </row>
    <row r="20" spans="1:6">
      <c r="A20" s="117" t="s">
        <v>77</v>
      </c>
      <c r="B20" s="116"/>
      <c r="C20" s="115">
        <v>3.9E-2</v>
      </c>
      <c r="D20" s="114">
        <v>6.1699999999999998E-2</v>
      </c>
      <c r="E20" s="113">
        <v>2.5399999999999999E-2</v>
      </c>
      <c r="F20" s="112">
        <v>0.10199999999999999</v>
      </c>
    </row>
    <row r="21" spans="1:6" ht="17.25">
      <c r="A21" s="106" t="s">
        <v>76</v>
      </c>
      <c r="B21" s="111" t="s">
        <v>75</v>
      </c>
      <c r="C21" s="110"/>
      <c r="D21" s="109"/>
      <c r="E21" s="108"/>
      <c r="F21" s="107"/>
    </row>
    <row r="22" spans="1:6" ht="15.75">
      <c r="A22" s="106" t="s">
        <v>74</v>
      </c>
      <c r="B22" s="105"/>
      <c r="C22" s="104">
        <f>C20*1.5</f>
        <v>5.8499999999999996E-2</v>
      </c>
      <c r="D22" s="103">
        <f>D20*1.5</f>
        <v>9.2549999999999993E-2</v>
      </c>
      <c r="E22" s="102"/>
      <c r="F22" s="101"/>
    </row>
    <row r="23" spans="1:6" ht="16.5" thickBot="1">
      <c r="A23" s="100" t="s">
        <v>73</v>
      </c>
      <c r="B23" s="99"/>
      <c r="C23" s="98"/>
      <c r="D23" s="97"/>
      <c r="E23" s="96">
        <f>E20*1.5</f>
        <v>3.8099999999999995E-2</v>
      </c>
      <c r="F23" s="95">
        <f>F20*0.5</f>
        <v>5.0999999999999997E-2</v>
      </c>
    </row>
  </sheetData>
  <mergeCells count="6">
    <mergeCell ref="C2:D2"/>
    <mergeCell ref="E2:F2"/>
    <mergeCell ref="C18:D18"/>
    <mergeCell ref="E18:F18"/>
    <mergeCell ref="A1:F1"/>
    <mergeCell ref="A17:F17"/>
  </mergeCells>
  <phoneticPr fontId="27" type="noConversion"/>
  <hyperlinks>
    <hyperlink ref="A14" r:id="rId1" display="“T9” updates this method to calculate floors using total raw count sums to arrive at CMA thresholds. This method matches that used by Statistics Canada. " xr:uid="{175B1F34-E9A5-414C-9130-CB018B82E7DA}"/>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E636-C749-1647-B0A1-78FB6150ED11}">
  <dimension ref="A1:Y24"/>
  <sheetViews>
    <sheetView zoomScaleNormal="100" workbookViewId="0">
      <selection activeCell="A2" sqref="A2"/>
    </sheetView>
  </sheetViews>
  <sheetFormatPr defaultColWidth="8.85546875" defaultRowHeight="15"/>
  <cols>
    <col min="1" max="1" width="12.7109375" customWidth="1"/>
    <col min="2" max="8" width="10.7109375" customWidth="1"/>
    <col min="9" max="9" width="15.7109375" customWidth="1"/>
    <col min="10" max="16" width="10.7109375" customWidth="1"/>
  </cols>
  <sheetData>
    <row r="1" spans="1:25" ht="60" customHeight="1" thickBot="1">
      <c r="D1" s="309" t="s">
        <v>218</v>
      </c>
      <c r="E1" s="310"/>
      <c r="F1" s="311" t="s">
        <v>219</v>
      </c>
      <c r="G1" s="312"/>
      <c r="H1" s="3"/>
      <c r="Q1" s="300" t="s">
        <v>109</v>
      </c>
      <c r="R1" s="301"/>
      <c r="S1" s="301"/>
      <c r="T1" s="301"/>
      <c r="U1" s="301"/>
      <c r="V1" s="301"/>
      <c r="W1" s="301"/>
      <c r="X1" s="302"/>
    </row>
    <row r="2" spans="1:25" ht="51.75" thickBot="1">
      <c r="A2" s="88" t="s">
        <v>110</v>
      </c>
      <c r="B2" s="277" t="s">
        <v>220</v>
      </c>
      <c r="C2" s="86" t="s">
        <v>72</v>
      </c>
      <c r="D2" s="87" t="s">
        <v>54</v>
      </c>
      <c r="E2" s="86" t="s">
        <v>71</v>
      </c>
      <c r="F2" s="277" t="s">
        <v>221</v>
      </c>
      <c r="G2" s="278" t="s">
        <v>222</v>
      </c>
      <c r="H2" s="279" t="s">
        <v>223</v>
      </c>
      <c r="Q2" s="303"/>
      <c r="R2" s="304"/>
      <c r="S2" s="304"/>
      <c r="T2" s="304"/>
      <c r="U2" s="304"/>
      <c r="V2" s="304"/>
      <c r="W2" s="304"/>
      <c r="X2" s="305"/>
    </row>
    <row r="3" spans="1:25">
      <c r="A3" s="85" t="s">
        <v>3</v>
      </c>
      <c r="B3" s="84">
        <v>10027</v>
      </c>
      <c r="C3" s="82">
        <f>B3/B8</f>
        <v>9.9852616064848937E-2</v>
      </c>
      <c r="D3" s="84">
        <v>9753</v>
      </c>
      <c r="E3" s="82">
        <f>D3/D8</f>
        <v>9.671373606758954E-2</v>
      </c>
      <c r="F3" s="83">
        <f>D3-B3</f>
        <v>-274</v>
      </c>
      <c r="G3" s="82">
        <f>F3/B3</f>
        <v>-2.7326219208138026E-2</v>
      </c>
      <c r="H3" s="81">
        <f>F3/F8</f>
        <v>-0.64319248826291076</v>
      </c>
      <c r="Q3" s="306"/>
      <c r="R3" s="307"/>
      <c r="S3" s="307"/>
      <c r="T3" s="307"/>
      <c r="U3" s="307"/>
      <c r="V3" s="307"/>
      <c r="W3" s="307"/>
      <c r="X3" s="308"/>
    </row>
    <row r="4" spans="1:25">
      <c r="A4" s="80" t="s">
        <v>2</v>
      </c>
      <c r="B4" s="79">
        <v>3638</v>
      </c>
      <c r="C4" s="77">
        <f>B4/B8</f>
        <v>3.6228564599972118E-2</v>
      </c>
      <c r="D4" s="79">
        <v>3493</v>
      </c>
      <c r="E4" s="77">
        <f>D4/D8</f>
        <v>3.4637658165086668E-2</v>
      </c>
      <c r="F4" s="78">
        <f>D4-B4</f>
        <v>-145</v>
      </c>
      <c r="G4" s="77">
        <f>F4/B4</f>
        <v>-3.9857064321055527E-2</v>
      </c>
      <c r="H4" s="76">
        <f>F4/F8</f>
        <v>-0.34037558685446012</v>
      </c>
      <c r="X4" s="266"/>
      <c r="Y4" s="266"/>
    </row>
    <row r="5" spans="1:25">
      <c r="A5" s="75" t="s">
        <v>1</v>
      </c>
      <c r="B5" s="74">
        <v>86753</v>
      </c>
      <c r="C5" s="72">
        <f>B5/B8</f>
        <v>0.863918819335179</v>
      </c>
      <c r="D5" s="74">
        <v>87598</v>
      </c>
      <c r="E5" s="72">
        <f>D5/D8</f>
        <v>0.86864860576732383</v>
      </c>
      <c r="F5" s="73">
        <f>D5-B5</f>
        <v>845</v>
      </c>
      <c r="G5" s="72">
        <f>F5/B5</f>
        <v>9.7402971655158894E-3</v>
      </c>
      <c r="H5" s="71">
        <f>F5/F8</f>
        <v>1.983568075117371</v>
      </c>
      <c r="X5" s="266"/>
      <c r="Y5" s="266"/>
    </row>
    <row r="6" spans="1:25" ht="15.75" customHeight="1">
      <c r="A6" s="70" t="s">
        <v>0</v>
      </c>
      <c r="B6" s="69"/>
      <c r="C6" s="67"/>
      <c r="D6" s="69"/>
      <c r="E6" s="67"/>
      <c r="F6" s="68"/>
      <c r="G6" s="67"/>
      <c r="H6" s="66"/>
      <c r="X6" s="266"/>
      <c r="Y6" s="266"/>
    </row>
    <row r="7" spans="1:25" ht="15.75" customHeight="1" thickBot="1">
      <c r="A7" s="65" t="s">
        <v>66</v>
      </c>
      <c r="B7" s="64"/>
      <c r="C7" s="62"/>
      <c r="D7" s="64"/>
      <c r="E7" s="62"/>
      <c r="F7" s="63"/>
      <c r="G7" s="62"/>
      <c r="H7" s="61"/>
      <c r="I7" s="4"/>
      <c r="J7" s="4"/>
      <c r="K7" s="4"/>
      <c r="L7" s="4"/>
      <c r="M7" s="4"/>
      <c r="N7" s="4"/>
      <c r="O7" s="4"/>
      <c r="P7" s="4"/>
      <c r="X7" s="266"/>
      <c r="Y7" s="266"/>
    </row>
    <row r="8" spans="1:25" ht="15.75" thickBot="1">
      <c r="A8" s="60" t="s">
        <v>65</v>
      </c>
      <c r="B8" s="59">
        <f>SUM(B3:B7)</f>
        <v>100418</v>
      </c>
      <c r="C8" s="58"/>
      <c r="D8" s="59">
        <f>SUM(D3:D7)</f>
        <v>100844</v>
      </c>
      <c r="E8" s="58"/>
      <c r="F8" s="57">
        <f>SUM(F3:F7)</f>
        <v>426</v>
      </c>
      <c r="G8" s="56">
        <f>F8/B8</f>
        <v>4.2422673225915673E-3</v>
      </c>
      <c r="H8" s="55"/>
      <c r="X8" s="266"/>
      <c r="Y8" s="266"/>
    </row>
    <row r="9" spans="1:25" ht="15.75" thickBot="1">
      <c r="A9" s="94"/>
      <c r="B9" s="93"/>
      <c r="C9" s="92"/>
      <c r="D9" s="93"/>
      <c r="E9" s="92"/>
      <c r="F9" s="91"/>
      <c r="G9" s="90"/>
      <c r="H9" s="89"/>
      <c r="X9" s="266"/>
      <c r="Y9" s="266"/>
    </row>
    <row r="10" spans="1:25" ht="60.95" customHeight="1" thickBot="1">
      <c r="A10" s="88" t="s">
        <v>110</v>
      </c>
      <c r="B10" s="277" t="s">
        <v>224</v>
      </c>
      <c r="C10" s="86" t="s">
        <v>70</v>
      </c>
      <c r="D10" s="87" t="s">
        <v>47</v>
      </c>
      <c r="E10" s="86" t="s">
        <v>69</v>
      </c>
      <c r="F10" s="277" t="s">
        <v>225</v>
      </c>
      <c r="G10" s="278" t="s">
        <v>226</v>
      </c>
      <c r="H10" s="279" t="s">
        <v>227</v>
      </c>
      <c r="X10" s="266"/>
      <c r="Y10" s="266"/>
    </row>
    <row r="11" spans="1:25">
      <c r="A11" s="85" t="s">
        <v>3</v>
      </c>
      <c r="B11" s="84">
        <v>6244</v>
      </c>
      <c r="C11" s="82">
        <f>B11/B16</f>
        <v>0.14766465649757599</v>
      </c>
      <c r="D11" s="84">
        <v>6306</v>
      </c>
      <c r="E11" s="82">
        <f>D11/D16</f>
        <v>0.14528614874205142</v>
      </c>
      <c r="F11" s="83">
        <f>D11-B11</f>
        <v>62</v>
      </c>
      <c r="G11" s="82">
        <f>F11/B11</f>
        <v>9.9295323510570146E-3</v>
      </c>
      <c r="H11" s="81">
        <f>F11/F16</f>
        <v>5.5406613047363718E-2</v>
      </c>
    </row>
    <row r="12" spans="1:25">
      <c r="A12" s="80" t="s">
        <v>2</v>
      </c>
      <c r="B12" s="79">
        <v>1838</v>
      </c>
      <c r="C12" s="77">
        <f>B12/B16</f>
        <v>4.346695045524418E-2</v>
      </c>
      <c r="D12" s="79">
        <v>1817</v>
      </c>
      <c r="E12" s="77">
        <f>D12/D16</f>
        <v>4.186250115196756E-2</v>
      </c>
      <c r="F12" s="78">
        <f>D12-B12</f>
        <v>-21</v>
      </c>
      <c r="G12" s="77">
        <f>F12/B12</f>
        <v>-1.1425462459194777E-2</v>
      </c>
      <c r="H12" s="76">
        <f>F12/F16</f>
        <v>-1.876675603217158E-2</v>
      </c>
    </row>
    <row r="13" spans="1:25">
      <c r="A13" s="75" t="s">
        <v>1</v>
      </c>
      <c r="B13" s="74">
        <v>34203</v>
      </c>
      <c r="C13" s="72">
        <f>B13/B16</f>
        <v>0.80886839304717983</v>
      </c>
      <c r="D13" s="74">
        <v>35281</v>
      </c>
      <c r="E13" s="72">
        <f>D13/D16</f>
        <v>0.81285135010598097</v>
      </c>
      <c r="F13" s="73">
        <f>D13-B13</f>
        <v>1078</v>
      </c>
      <c r="G13" s="72">
        <f>F13/B13</f>
        <v>3.1517703125456834E-2</v>
      </c>
      <c r="H13" s="71">
        <f>F13/F16</f>
        <v>0.96336014298480788</v>
      </c>
    </row>
    <row r="14" spans="1:25">
      <c r="A14" s="70" t="s">
        <v>0</v>
      </c>
      <c r="B14" s="69"/>
      <c r="C14" s="67"/>
      <c r="D14" s="69"/>
      <c r="E14" s="67"/>
      <c r="F14" s="68"/>
      <c r="G14" s="67"/>
      <c r="H14" s="66"/>
    </row>
    <row r="15" spans="1:25" ht="15.75" thickBot="1">
      <c r="A15" s="65" t="s">
        <v>66</v>
      </c>
      <c r="B15" s="64"/>
      <c r="C15" s="62"/>
      <c r="D15" s="64"/>
      <c r="E15" s="62"/>
      <c r="F15" s="63"/>
      <c r="G15" s="62"/>
      <c r="H15" s="61"/>
      <c r="I15" s="4"/>
      <c r="J15" s="4"/>
      <c r="K15" s="4"/>
      <c r="L15" s="4"/>
      <c r="M15" s="4"/>
      <c r="N15" s="4"/>
      <c r="O15" s="4"/>
      <c r="P15" s="4"/>
    </row>
    <row r="16" spans="1:25" ht="15.75" thickBot="1">
      <c r="A16" s="60" t="s">
        <v>65</v>
      </c>
      <c r="B16" s="59">
        <f>SUM(B11:B15)</f>
        <v>42285</v>
      </c>
      <c r="C16" s="58"/>
      <c r="D16" s="59">
        <f>SUM(D11:D15)</f>
        <v>43404</v>
      </c>
      <c r="E16" s="58"/>
      <c r="F16" s="57">
        <f>SUM(F11:F15)</f>
        <v>1119</v>
      </c>
      <c r="G16" s="56">
        <f>F16/B16</f>
        <v>2.6463284852784676E-2</v>
      </c>
      <c r="H16" s="55"/>
    </row>
    <row r="17" spans="1:8" ht="15.75" thickBot="1">
      <c r="A17" s="94"/>
      <c r="B17" s="93"/>
      <c r="C17" s="92"/>
      <c r="D17" s="93"/>
      <c r="E17" s="92"/>
      <c r="F17" s="91"/>
      <c r="G17" s="90"/>
      <c r="H17" s="89"/>
    </row>
    <row r="18" spans="1:8" ht="64.5" thickBot="1">
      <c r="A18" s="88" t="s">
        <v>110</v>
      </c>
      <c r="B18" s="277" t="s">
        <v>228</v>
      </c>
      <c r="C18" s="86" t="s">
        <v>68</v>
      </c>
      <c r="D18" s="87" t="s">
        <v>43</v>
      </c>
      <c r="E18" s="86" t="s">
        <v>67</v>
      </c>
      <c r="F18" s="277" t="s">
        <v>229</v>
      </c>
      <c r="G18" s="278" t="s">
        <v>230</v>
      </c>
      <c r="H18" s="279" t="s">
        <v>231</v>
      </c>
    </row>
    <row r="19" spans="1:8">
      <c r="A19" s="85" t="s">
        <v>3</v>
      </c>
      <c r="B19" s="84">
        <v>5601</v>
      </c>
      <c r="C19" s="82">
        <f>B19/B24</f>
        <v>0.14008803961782804</v>
      </c>
      <c r="D19" s="84">
        <v>5483</v>
      </c>
      <c r="E19" s="82">
        <f>D19/D24</f>
        <v>0.13534261453396523</v>
      </c>
      <c r="F19" s="83">
        <f>D19-B19</f>
        <v>-118</v>
      </c>
      <c r="G19" s="82">
        <f>F19/B19</f>
        <v>-2.1067666488127121E-2</v>
      </c>
      <c r="H19" s="81">
        <f>F19/F24</f>
        <v>-0.22264150943396227</v>
      </c>
    </row>
    <row r="20" spans="1:8">
      <c r="A20" s="80" t="s">
        <v>2</v>
      </c>
      <c r="B20" s="79">
        <v>1622</v>
      </c>
      <c r="C20" s="77">
        <f>B20/B24</f>
        <v>4.0568255715071784E-2</v>
      </c>
      <c r="D20" s="79">
        <v>1633</v>
      </c>
      <c r="E20" s="77">
        <f>D20/D24</f>
        <v>4.0309044233807267E-2</v>
      </c>
      <c r="F20" s="78">
        <f>D20-B20</f>
        <v>11</v>
      </c>
      <c r="G20" s="77">
        <f>F20/B20</f>
        <v>6.7817509247842167E-3</v>
      </c>
      <c r="H20" s="76">
        <f>F20/F24</f>
        <v>2.0754716981132074E-2</v>
      </c>
    </row>
    <row r="21" spans="1:8">
      <c r="A21" s="75" t="s">
        <v>1</v>
      </c>
      <c r="B21" s="74">
        <v>32759</v>
      </c>
      <c r="C21" s="72">
        <f>B21/B24</f>
        <v>0.81934370466710016</v>
      </c>
      <c r="D21" s="74">
        <v>33396</v>
      </c>
      <c r="E21" s="72">
        <f>D21/D24</f>
        <v>0.82434834123222744</v>
      </c>
      <c r="F21" s="73">
        <f>D21-B21</f>
        <v>637</v>
      </c>
      <c r="G21" s="72">
        <f>F21/B21</f>
        <v>1.9445038004823102E-2</v>
      </c>
      <c r="H21" s="71">
        <f>F21/F24</f>
        <v>1.2018867924528303</v>
      </c>
    </row>
    <row r="22" spans="1:8">
      <c r="A22" s="70" t="s">
        <v>0</v>
      </c>
      <c r="B22" s="69"/>
      <c r="C22" s="67"/>
      <c r="D22" s="69"/>
      <c r="E22" s="67"/>
      <c r="F22" s="68"/>
      <c r="G22" s="67"/>
      <c r="H22" s="66"/>
    </row>
    <row r="23" spans="1:8" ht="15.75" thickBot="1">
      <c r="A23" s="65" t="s">
        <v>66</v>
      </c>
      <c r="B23" s="64"/>
      <c r="C23" s="62"/>
      <c r="D23" s="64"/>
      <c r="E23" s="62"/>
      <c r="F23" s="63"/>
      <c r="G23" s="62"/>
      <c r="H23" s="61"/>
    </row>
    <row r="24" spans="1:8" ht="15.75" thickBot="1">
      <c r="A24" s="60" t="s">
        <v>65</v>
      </c>
      <c r="B24" s="59">
        <f>SUM(B19:B23)</f>
        <v>39982</v>
      </c>
      <c r="C24" s="58"/>
      <c r="D24" s="59">
        <f>SUM(D19:D23)</f>
        <v>40512</v>
      </c>
      <c r="E24" s="58"/>
      <c r="F24" s="57">
        <f>SUM(F19:F23)</f>
        <v>530</v>
      </c>
      <c r="G24" s="56">
        <f>F24/B24</f>
        <v>1.325596518433295E-2</v>
      </c>
      <c r="H24" s="55"/>
    </row>
  </sheetData>
  <mergeCells count="3">
    <mergeCell ref="Q1:X3"/>
    <mergeCell ref="D1:E1"/>
    <mergeCell ref="F1:G1"/>
  </mergeCells>
  <pageMargins left="0.31496062992125984" right="0.31496062992125984" top="0.35433070866141736" bottom="0.35433070866141736"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INFO</vt:lpstr>
      <vt:lpstr>2016 Original</vt:lpstr>
      <vt:lpstr>2021 Original</vt:lpstr>
      <vt:lpstr>2021 CTSplit</vt:lpstr>
      <vt:lpstr>2021 CTDataMaker</vt:lpstr>
      <vt:lpstr>Thresholds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Remus</cp:lastModifiedBy>
  <cp:lastPrinted>2023-04-19T19:24:03Z</cp:lastPrinted>
  <dcterms:created xsi:type="dcterms:W3CDTF">2023-02-24T22:10:50Z</dcterms:created>
  <dcterms:modified xsi:type="dcterms:W3CDTF">2023-05-29T02:32:15Z</dcterms:modified>
</cp:coreProperties>
</file>