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B094B873-2928-4EFF-96EA-FD92E47AA89A}" xr6:coauthVersionLast="47" xr6:coauthVersionMax="47" xr10:uidLastSave="{00000000-0000-0000-0000-000000000000}"/>
  <bookViews>
    <workbookView xWindow="-120" yWindow="-120" windowWidth="29040" windowHeight="15840" activeTab="4" xr2:uid="{7F7EC932-D264-43C9-85D7-76B948B32D2C}"/>
  </bookViews>
  <sheets>
    <sheet name="INFO" sheetId="7" r:id="rId1"/>
    <sheet name="2006 Original" sheetId="5" r:id="rId2"/>
    <sheet name="2016 Original" sheetId="6" r:id="rId3"/>
    <sheet name="2021 Original" sheetId="10" r:id="rId4"/>
    <sheet name="2021 CTDataMaker" sheetId="8" r:id="rId5"/>
    <sheet name="Thresholds" sheetId="2" r:id="rId6"/>
    <sheet name="Summary" sheetId="11" r:id="rId7"/>
  </sheets>
  <definedNames>
    <definedName name="_xlnm._FilterDatabase" localSheetId="4" hidden="1">'2021 CTDataMaker'!$A$1:$BY$63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1" l="1"/>
  <c r="E3" i="11"/>
  <c r="G3" i="11"/>
  <c r="H3" i="11"/>
  <c r="I3" i="11"/>
  <c r="K3" i="11"/>
  <c r="L3" i="11"/>
  <c r="C4" i="11"/>
  <c r="G4" i="11"/>
  <c r="H4" i="11"/>
  <c r="I4" i="11"/>
  <c r="K4" i="11"/>
  <c r="L4" i="11"/>
  <c r="M4" i="11"/>
  <c r="E5" i="11"/>
  <c r="G5" i="11"/>
  <c r="H5" i="11"/>
  <c r="I5" i="11"/>
  <c r="K5" i="11"/>
  <c r="M5" i="11" s="1"/>
  <c r="L5" i="11"/>
  <c r="G6" i="11"/>
  <c r="H6" i="11"/>
  <c r="I6" i="11"/>
  <c r="K6" i="11"/>
  <c r="L6" i="11" s="1"/>
  <c r="B8" i="11"/>
  <c r="C5" i="11" s="1"/>
  <c r="D8" i="11"/>
  <c r="E4" i="11" s="1"/>
  <c r="K8" i="11"/>
  <c r="M3" i="11" s="1"/>
  <c r="L8" i="11"/>
  <c r="G11" i="11"/>
  <c r="H11" i="11"/>
  <c r="I11" i="11"/>
  <c r="J11" i="11"/>
  <c r="K11" i="11"/>
  <c r="M11" i="11" s="1"/>
  <c r="L11" i="11"/>
  <c r="C12" i="11"/>
  <c r="E12" i="11"/>
  <c r="G12" i="11"/>
  <c r="H12" i="11"/>
  <c r="I12" i="11"/>
  <c r="J12" i="11"/>
  <c r="K12" i="11"/>
  <c r="L12" i="11" s="1"/>
  <c r="G13" i="11"/>
  <c r="H13" i="11"/>
  <c r="I13" i="11"/>
  <c r="J13" i="11"/>
  <c r="K13" i="11"/>
  <c r="L13" i="11"/>
  <c r="G14" i="11"/>
  <c r="H14" i="11"/>
  <c r="J14" i="11" s="1"/>
  <c r="I14" i="11"/>
  <c r="K14" i="11"/>
  <c r="L14" i="11" s="1"/>
  <c r="B16" i="11"/>
  <c r="C14" i="11" s="1"/>
  <c r="D16" i="11"/>
  <c r="E14" i="11" s="1"/>
  <c r="I16" i="11"/>
  <c r="K16" i="11"/>
  <c r="L16" i="11" s="1"/>
  <c r="G19" i="11"/>
  <c r="H19" i="11"/>
  <c r="I19" i="11"/>
  <c r="J19" i="11"/>
  <c r="K19" i="11"/>
  <c r="L19" i="11" s="1"/>
  <c r="G20" i="11"/>
  <c r="H20" i="11"/>
  <c r="I20" i="11"/>
  <c r="J20" i="11"/>
  <c r="K20" i="11"/>
  <c r="L20" i="11"/>
  <c r="G21" i="11"/>
  <c r="H21" i="11"/>
  <c r="J21" i="11" s="1"/>
  <c r="I21" i="11"/>
  <c r="K21" i="11"/>
  <c r="L21" i="11" s="1"/>
  <c r="G22" i="11"/>
  <c r="H22" i="11"/>
  <c r="I22" i="11" s="1"/>
  <c r="K22" i="11"/>
  <c r="L22" i="11" s="1"/>
  <c r="B24" i="11"/>
  <c r="C19" i="11" s="1"/>
  <c r="D24" i="11"/>
  <c r="E19" i="11" s="1"/>
  <c r="I24" i="11"/>
  <c r="F21" i="2"/>
  <c r="E21" i="2"/>
  <c r="D20" i="2"/>
  <c r="C20" i="2"/>
  <c r="E22" i="11" l="1"/>
  <c r="C22" i="11"/>
  <c r="E20" i="11"/>
  <c r="M14" i="11"/>
  <c r="E13" i="11"/>
  <c r="C20" i="11"/>
  <c r="C13" i="11"/>
  <c r="E6" i="11"/>
  <c r="M12" i="11"/>
  <c r="E11" i="11"/>
  <c r="C6" i="11"/>
  <c r="K24" i="11"/>
  <c r="M19" i="11" s="1"/>
  <c r="C11" i="11"/>
  <c r="E21" i="11"/>
  <c r="H8" i="11"/>
  <c r="C21" i="11"/>
  <c r="M13" i="11"/>
  <c r="J22" i="11"/>
  <c r="M6" i="11"/>
  <c r="F6" i="2"/>
  <c r="E6" i="2"/>
  <c r="D5" i="2"/>
  <c r="C5" i="2"/>
  <c r="M20" i="11" l="1"/>
  <c r="L24" i="11"/>
  <c r="M21" i="11"/>
  <c r="J5" i="11"/>
  <c r="I8" i="11"/>
  <c r="J4" i="11"/>
  <c r="J6" i="11"/>
  <c r="M22" i="11"/>
  <c r="J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Gordon</author>
    <author>tc={0B0529BA-82EC-4CBA-9581-35932EDB02F9}</author>
    <author>tc={002B2657-865E-4B43-9090-C8BCED121799}</author>
    <author>tc={B0597DCB-8589-423D-B603-C13827892E9E}</author>
    <author>tc={DD4C121D-7B10-4667-944C-426FD84E2B22}</author>
  </authors>
  <commentList>
    <comment ref="AR1" authorId="0" shapeId="0" xr:uid="{C889E593-1D17-4940-BFA6-FAFA82DD0FB3}">
      <text>
        <r>
          <rPr>
            <b/>
            <sz val="9"/>
            <color indexed="81"/>
            <rFont val="Tahoma"/>
            <family val="2"/>
          </rPr>
          <t>David Gordon:</t>
        </r>
        <r>
          <rPr>
            <sz val="9"/>
            <color indexed="81"/>
            <rFont val="Tahoma"/>
            <family val="2"/>
          </rPr>
          <t xml:space="preserve">
Format
like 2016</t>
        </r>
      </text>
    </comment>
    <comment ref="O2" authorId="1" shapeId="0" xr:uid="{0B0529BA-82EC-4CBA-9581-35932EDB02F9}">
      <text>
        <t>[Threaded comment]
Your version of Excel allows you to read this threaded comment; however, any edits to it will get removed if the file is opened in a newer version of Excel. Learn more: https://go.microsoft.com/fwlink/?linkid=870924
Comment:
    This cell matches the 2021 Census data which is why it is different from "2016 Pop"</t>
      </text>
    </comment>
    <comment ref="P2" authorId="0" shapeId="0" xr:uid="{8C2A108A-2347-401D-9FC3-F10A60E3172F}">
      <text>
        <r>
          <rPr>
            <b/>
            <sz val="9"/>
            <color indexed="81"/>
            <rFont val="Tahoma"/>
            <family val="2"/>
          </rPr>
          <t>David Gordon:</t>
        </r>
        <r>
          <rPr>
            <sz val="9"/>
            <color indexed="81"/>
            <rFont val="Tahoma"/>
            <family val="2"/>
          </rPr>
          <t xml:space="preserve">
sum of population does not match adjusted</t>
        </r>
      </text>
    </comment>
    <comment ref="S2" authorId="0" shapeId="0" xr:uid="{6F5009E7-BB75-4EC2-9A7D-FC5B740B76C6}">
      <text>
        <r>
          <rPr>
            <b/>
            <sz val="9"/>
            <color indexed="81"/>
            <rFont val="Tahoma"/>
            <family val="2"/>
          </rPr>
          <t>David Gordon:</t>
        </r>
        <r>
          <rPr>
            <sz val="9"/>
            <color indexed="81"/>
            <rFont val="Tahoma"/>
            <family val="2"/>
          </rPr>
          <t xml:space="preserve">
sum of column is
12,526</t>
        </r>
      </text>
    </comment>
    <comment ref="Z2" authorId="0" shapeId="0" xr:uid="{3053F4EF-A29C-4011-930F-05F56EE2AD2C}">
      <text>
        <r>
          <rPr>
            <b/>
            <sz val="9"/>
            <color indexed="81"/>
            <rFont val="Tahoma"/>
            <family val="2"/>
          </rPr>
          <t>David Gordon:</t>
        </r>
        <r>
          <rPr>
            <sz val="9"/>
            <color indexed="81"/>
            <rFont val="Tahoma"/>
            <family val="2"/>
          </rPr>
          <t xml:space="preserve">
101,599 total does not match 2016</t>
        </r>
      </text>
    </comment>
    <comment ref="AD2" authorId="0" shapeId="0" xr:uid="{DB15E4F2-EA50-40AB-A17A-38500FE2FB95}">
      <text>
        <r>
          <rPr>
            <b/>
            <sz val="9"/>
            <color indexed="81"/>
            <rFont val="Tahoma"/>
            <family val="2"/>
          </rPr>
          <t>David Gordon:</t>
        </r>
        <r>
          <rPr>
            <sz val="9"/>
            <color indexed="81"/>
            <rFont val="Tahoma"/>
            <family val="2"/>
          </rPr>
          <t xml:space="preserve">
sum of column is 
6,521</t>
        </r>
      </text>
    </comment>
    <comment ref="AL2" authorId="0" shapeId="0" xr:uid="{2EB49F27-550E-4B59-90D6-7091C1EB0431}">
      <text>
        <r>
          <rPr>
            <b/>
            <sz val="9"/>
            <color indexed="81"/>
            <rFont val="Tahoma"/>
            <family val="2"/>
          </rPr>
          <t>David Gordon:</t>
        </r>
        <r>
          <rPr>
            <sz val="9"/>
            <color indexed="81"/>
            <rFont val="Tahoma"/>
            <family val="2"/>
          </rPr>
          <t xml:space="preserve">
sum of column is 5359</t>
        </r>
      </text>
    </comment>
    <comment ref="B8" authorId="2" shapeId="0" xr:uid="{002B2657-865E-4B43-9090-C8BCED121799}">
      <text>
        <t>[Threaded comment]
Your version of Excel allows you to read this threaded comment; however, any edits to it will get removed if the file is opened in a newer version of Excel. Learn more: https://go.microsoft.com/fwlink/?linkid=870924
Comment:
    004 weighted + 50012 weighted</t>
      </text>
    </comment>
    <comment ref="B13" authorId="3" shapeId="0" xr:uid="{B0597DCB-8589-423D-B603-C13827892E9E}">
      <text>
        <t>[Threaded comment]
Your version of Excel allows you to read this threaded comment; however, any edits to it will get removed if the file is opened in a newer version of Excel. Learn more: https://go.microsoft.com/fwlink/?linkid=870924
Comment:
    0006.0 + 001.02</t>
      </text>
    </comment>
    <comment ref="B16" authorId="4" shapeId="0" xr:uid="{DD4C121D-7B10-4667-944C-426FD84E2B22}">
      <text>
        <t>[Threaded comment]
Your version of Excel allows you to read this threaded comment; however, any edits to it will get removed if the file is opened in a newer version of Excel. Learn more: https://go.microsoft.com/fwlink/?linkid=870924
Comment:
    0008.02 + 0006.0 +100.12</t>
      </text>
    </comment>
  </commentList>
</comments>
</file>

<file path=xl/sharedStrings.xml><?xml version="1.0" encoding="utf-8"?>
<sst xmlns="http://schemas.openxmlformats.org/spreadsheetml/2006/main" count="692" uniqueCount="305">
  <si>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</si>
  <si>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</si>
  <si>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</si>
  <si>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</si>
  <si>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</si>
  <si>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</si>
  <si>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</si>
  <si>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</si>
  <si>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</si>
  <si>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</si>
  <si>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</si>
  <si>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</si>
  <si>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</si>
  <si>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</si>
  <si>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</si>
  <si>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</si>
  <si>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</si>
  <si>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Split</t>
  </si>
  <si>
    <t>CMA Total</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</si>
  <si>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</si>
  <si>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</si>
  <si>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</si>
  <si>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</si>
  <si>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</si>
  <si>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</si>
  <si>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</si>
  <si>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</si>
  <si>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</si>
  <si>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</si>
  <si>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</si>
  <si>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</si>
  <si>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</si>
  <si>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</si>
  <si>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</si>
  <si>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2006
Population</t>
  </si>
  <si>
    <t>2006
Population
(%)</t>
  </si>
  <si>
    <t>2016
Population</t>
  </si>
  <si>
    <t>2016
Population
(%)</t>
  </si>
  <si>
    <t>Population Growth
2006-2016</t>
  </si>
  <si>
    <t>Regina</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</si>
  <si>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</si>
  <si>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</si>
  <si>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</si>
  <si>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</si>
  <si>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</si>
  <si>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</si>
  <si>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Whitmore Park</t>
  </si>
  <si>
    <t>Albert Park</t>
  </si>
  <si>
    <t>Parliament Place</t>
  </si>
  <si>
    <t>Harbour Landing, Cathedral, Airport</t>
  </si>
  <si>
    <t>Lakeview</t>
  </si>
  <si>
    <t>Al Ritchie, Broders Annex</t>
  </si>
  <si>
    <t>Campus Regina P.S., Victoria Sq</t>
  </si>
  <si>
    <t>Btwn Ring &amp; Fleet</t>
  </si>
  <si>
    <t>Washington Park</t>
  </si>
  <si>
    <t>Coventry Place</t>
  </si>
  <si>
    <t>Transcona</t>
  </si>
  <si>
    <t>Pioneer Village</t>
  </si>
  <si>
    <t>Coronation Park</t>
  </si>
  <si>
    <t>Mosaic Stadium</t>
  </si>
  <si>
    <t>CT absorbed country land</t>
  </si>
  <si>
    <t>White City (rural)</t>
  </si>
  <si>
    <t>Split -Rural</t>
  </si>
  <si>
    <t>Jack MacKenzie School</t>
  </si>
  <si>
    <t>Fairways West</t>
  </si>
  <si>
    <t>SE of city</t>
  </si>
  <si>
    <t>New - Rural</t>
  </si>
  <si>
    <t>Sherwood Estates</t>
  </si>
  <si>
    <t>Walsh Acres</t>
  </si>
  <si>
    <t>Next to Sherwood Estate</t>
  </si>
  <si>
    <t>Dieppe</t>
  </si>
  <si>
    <t>Urban Edge SE</t>
  </si>
  <si>
    <t>Urban Edge NW</t>
  </si>
  <si>
    <t>CMA total</t>
  </si>
  <si>
    <t>East of hospital</t>
  </si>
  <si>
    <t>Downtown</t>
  </si>
  <si>
    <t>Transitional</t>
  </si>
  <si>
    <t>Cathedral</t>
  </si>
  <si>
    <t>Neighbourhood</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</si>
  <si>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</si>
  <si>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</si>
  <si>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</si>
  <si>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</si>
  <si>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</si>
  <si>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</si>
  <si>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</si>
  <si>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</si>
  <si>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</si>
  <si>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</si>
  <si>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</si>
  <si>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</si>
  <si>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</si>
  <si>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</si>
  <si>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 Population Growth
2006-2016</t>
  </si>
  <si>
    <t>n/a</t>
  </si>
  <si>
    <t>% of Total Population Growth
2006-2016</t>
  </si>
  <si>
    <t>&lt;-- Moving Backward</t>
  </si>
  <si>
    <t>2016 CTDataMaker using new 2016 Classifications</t>
  </si>
  <si>
    <t>Unclassified</t>
  </si>
  <si>
    <t>477050001.02</t>
  </si>
  <si>
    <t>CMA</t>
  </si>
  <si>
    <t>477050006.00</t>
  </si>
  <si>
    <t>477050007.00</t>
  </si>
  <si>
    <t>477050009.01</t>
  </si>
  <si>
    <t>477050010.00</t>
  </si>
  <si>
    <t>477050011.00</t>
  </si>
  <si>
    <t>477050012.00</t>
  </si>
  <si>
    <t>477050013.00</t>
  </si>
  <si>
    <t>477050014.00</t>
  </si>
  <si>
    <t>477050018.00</t>
  </si>
  <si>
    <t>477050001.01</t>
  </si>
  <si>
    <t>477050002.01</t>
  </si>
  <si>
    <t>477050002.02</t>
  </si>
  <si>
    <t>477050003.00</t>
  </si>
  <si>
    <t>477050005.00</t>
  </si>
  <si>
    <t>477050008.01</t>
  </si>
  <si>
    <t>477050008.02</t>
  </si>
  <si>
    <t>477050009.02</t>
  </si>
  <si>
    <t>477050015.00</t>
  </si>
  <si>
    <t>477050016.00</t>
  </si>
  <si>
    <t>477050017.00</t>
  </si>
  <si>
    <t>477050019.00</t>
  </si>
  <si>
    <t>477050020.00</t>
  </si>
  <si>
    <t>477050021.00</t>
  </si>
  <si>
    <t>477050022.02</t>
  </si>
  <si>
    <t>477050023.01</t>
  </si>
  <si>
    <t>477050023.02</t>
  </si>
  <si>
    <t>477050024.00</t>
  </si>
  <si>
    <t>477050025.01</t>
  </si>
  <si>
    <t>477050025.02</t>
  </si>
  <si>
    <t>477050027.00</t>
  </si>
  <si>
    <t>477050028.01</t>
  </si>
  <si>
    <t>477050028.02</t>
  </si>
  <si>
    <t>477050028.03</t>
  </si>
  <si>
    <t>477050100.01</t>
  </si>
  <si>
    <t>477050100.02</t>
  </si>
  <si>
    <t>477050100.03</t>
  </si>
  <si>
    <t>477050100.04</t>
  </si>
  <si>
    <t>477050100.05</t>
  </si>
  <si>
    <t>477050100.08</t>
  </si>
  <si>
    <t>477050100.09</t>
  </si>
  <si>
    <t>477050100.10</t>
  </si>
  <si>
    <t>477050100.11</t>
  </si>
  <si>
    <t>477050100.12</t>
  </si>
  <si>
    <t>477050100.13</t>
  </si>
  <si>
    <t>477050004.00</t>
  </si>
  <si>
    <t>477050100.14</t>
  </si>
  <si>
    <t>477050101.00</t>
  </si>
  <si>
    <t>477050102.00</t>
  </si>
  <si>
    <t>477050103.00</t>
  </si>
  <si>
    <t>477050022.01</t>
  </si>
  <si>
    <t>477050026.00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</si>
  <si>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</si>
  <si>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</si>
  <si>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</si>
  <si>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</si>
  <si>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</si>
  <si>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</si>
  <si>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</si>
  <si>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</si>
  <si>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</si>
  <si>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</si>
  <si>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</si>
  <si>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</si>
  <si>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</si>
  <si>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</si>
  <si>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</si>
  <si>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</si>
  <si>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</si>
  <si>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</si>
  <si>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</si>
  <si>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</si>
  <si>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</si>
  <si>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</si>
  <si>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</si>
  <si>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</si>
  <si>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</si>
  <si>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</si>
  <si>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</si>
  <si>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</si>
  <si>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</si>
  <si>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</si>
  <si>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</si>
  <si>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</si>
  <si>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</si>
  <si>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</si>
  <si>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</si>
  <si>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</si>
  <si>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</si>
  <si>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</si>
  <si>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</si>
  <si>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</si>
  <si>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</si>
  <si>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</si>
  <si>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</si>
  <si>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</si>
  <si>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</si>
  <si>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</si>
  <si>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</si>
  <si>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</si>
  <si>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</si>
  <si>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</si>
  <si>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</si>
  <si>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</si>
  <si>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</si>
  <si>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</si>
  <si>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</si>
  <si>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</si>
  <si>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</si>
  <si>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</si>
  <si>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</si>
  <si>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</si>
  <si>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</si>
  <si>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</si>
  <si>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</si>
  <si>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</si>
  <si>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</si>
  <si>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</si>
  <si>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</si>
  <si>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</si>
  <si>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</si>
  <si>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</si>
  <si>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</si>
  <si>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</si>
  <si>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</si>
  <si>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</si>
  <si>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</si>
  <si>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</si>
  <si>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</si>
  <si>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</si>
  <si>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</si>
  <si>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</si>
  <si>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</si>
  <si>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</si>
  <si>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</si>
  <si>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</si>
  <si>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2021 Census Tract ID</t>
  </si>
  <si>
    <t>2021 Population</t>
  </si>
  <si>
    <t>2016 DU weights</t>
  </si>
  <si>
    <t>2016 DU Adjusted</t>
  </si>
  <si>
    <t>2021 Total Dwelling Units</t>
  </si>
  <si>
    <t>Area (2021)
Square Km</t>
  </si>
  <si>
    <t>Area (2021)
Hectares</t>
  </si>
  <si>
    <t>Population
Growth
2016-2021</t>
  </si>
  <si>
    <t>Population
Growth %
2016-2021</t>
  </si>
  <si>
    <t>Population Density per square Km
2021</t>
  </si>
  <si>
    <t>Population, 2021</t>
  </si>
  <si>
    <t>Population, 2016</t>
  </si>
  <si>
    <t>Total private dwellings</t>
  </si>
  <si>
    <t>Private dwellings occupied by usual residents</t>
  </si>
  <si>
    <t>Population density per square kilometre</t>
  </si>
  <si>
    <t>Land area in square kilometres</t>
  </si>
  <si>
    <t>Total - Main mode of commuting for the employed labour force aged 15 years and over with a usual place of work or no fixed workplace address - 25% sample data</t>
  </si>
  <si>
    <t>Car, truck or van - as a driver</t>
  </si>
  <si>
    <t>Car, truck or van - as a passenger</t>
  </si>
  <si>
    <t>Public transit</t>
  </si>
  <si>
    <t>Walked</t>
  </si>
  <si>
    <t>Bicycle</t>
  </si>
  <si>
    <t>Other method</t>
  </si>
  <si>
    <t>Total DU Growth
2016-2021</t>
  </si>
  <si>
    <t>Total DU Growth %
2016-2021</t>
  </si>
  <si>
    <t>2021 Occupied Dwelling Units</t>
  </si>
  <si>
    <t>Occupied DU Growth
2016-2021</t>
  </si>
  <si>
    <t>Occupied DU Growth %
2016-2021</t>
  </si>
  <si>
    <t>Occupied DU
Density per hectare
2021</t>
  </si>
  <si>
    <t>Total Commuters
2021</t>
  </si>
  <si>
    <t>Auto Drivers 2021</t>
  </si>
  <si>
    <t>Auto Passengers 2021</t>
  </si>
  <si>
    <t>Auto 
Total 2021</t>
  </si>
  <si>
    <t>Auto 2021
%</t>
  </si>
  <si>
    <t>Total Auto Normalized 2021</t>
  </si>
  <si>
    <t>Public Transit 
Total 2021</t>
  </si>
  <si>
    <t>Public Transit
% 2021</t>
  </si>
  <si>
    <t>Public Transit
Normalized  2021</t>
  </si>
  <si>
    <t>Walkers 2021</t>
  </si>
  <si>
    <t>Cyclists 2021</t>
  </si>
  <si>
    <t>Active Transport Total 2021</t>
  </si>
  <si>
    <t>Active Transport
% 2021</t>
  </si>
  <si>
    <t>Active Transport
Normalized 2021</t>
  </si>
  <si>
    <t>Other Transport Method 2021</t>
  </si>
  <si>
    <t>2021
'T9' model
Classification</t>
  </si>
  <si>
    <t>2016 Occupied DU adjusted</t>
  </si>
  <si>
    <t>Craven (village)</t>
  </si>
  <si>
    <t>2016 AS</t>
  </si>
  <si>
    <t>2016 AC</t>
  </si>
  <si>
    <t>2016 TS</t>
  </si>
  <si>
    <t>2021
Population</t>
  </si>
  <si>
    <t>2021
Population
(%)</t>
  </si>
  <si>
    <t>Population Growth
2016-2021</t>
  </si>
  <si>
    <t>% Population Growth
2016-2021</t>
  </si>
  <si>
    <t>% of Total Population Growth
2016-2021</t>
  </si>
  <si>
    <t>2021
Total Dwelling Units</t>
  </si>
  <si>
    <t>2021
Total Dwelling Units (%)</t>
  </si>
  <si>
    <t>Total Dwelling Unit Growth
2016-2021</t>
  </si>
  <si>
    <t>% Dwelling Unit Growth
2016-2021</t>
  </si>
  <si>
    <t>% of Total Dwelling Unit Growth
2016-2021</t>
  </si>
  <si>
    <t>2021
Occupied Dwelling Units</t>
  </si>
  <si>
    <t>2021
Occupied Dwelling Units (%)</t>
  </si>
  <si>
    <t>Occupied Dwelling Unit Growth
2016-2021</t>
  </si>
  <si>
    <t>% Occupied Dwelling Unit Growth
2016-2021</t>
  </si>
  <si>
    <t>% of Total Occupied Dwelling Unit Growth
2016-2021</t>
  </si>
  <si>
    <t>A</t>
  </si>
  <si>
    <r>
      <t xml:space="preserve">Public Transit
Total </t>
    </r>
    <r>
      <rPr>
        <sz val="11"/>
        <rFont val="Calibri"/>
        <family val="2"/>
      </rPr>
      <t>2016</t>
    </r>
    <r>
      <rPr>
        <b/>
        <sz val="11"/>
        <rFont val="Calibri"/>
        <family val="2"/>
      </rPr>
      <t xml:space="preserve"> </t>
    </r>
  </si>
  <si>
    <t xml:space="preserve"> * : Adjusted 2016 Totals do not include new census tracts added to the CMA for 2021</t>
  </si>
  <si>
    <t>2016 Population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</si>
</sst>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
    <numFmt numFmtId="167" formatCode="#,##0_ ;\-#,##0\ "/>
    <numFmt numFmtId="168" formatCode="0.000000"/>
    <numFmt numFmtId="169" formatCode="0.0000000"/>
    <numFmt numFmtId="170" formatCode="0.0000%"/>
    <numFmt numFmtId="171" formatCode="0.00000%"/>
    <numFmt numFmtId="172" formatCode="0.000000%"/>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vertAlign val="superscrip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name val="MS Sans Serif"/>
    </font>
    <font>
      <sz val="8"/>
      <color theme="1"/>
      <name val="Calibri"/>
      <family val="2"/>
      <scheme val="minor"/>
    </font>
    <font>
      <b/>
      <sz val="12"/>
      <color theme="1"/>
      <name val="Calibri"/>
      <family val="2"/>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
      <sz val="12"/>
      <color theme="1"/>
      <name val="Calibri"/>
      <family val="2"/>
      <scheme val="minor"/>
    </font>
    <font>
      <sz val="10"/>
      <color theme="1"/>
      <name val="Arial"/>
      <family val="2"/>
    </font>
    <font>
      <sz val="9"/>
      <color indexed="81"/>
      <name val="Tahoma"/>
      <family val="2"/>
    </font>
    <font>
      <b/>
      <sz val="9"/>
      <color indexed="81"/>
      <name val="Tahoma"/>
      <family val="2"/>
    </font>
    <font>
      <sz val="11"/>
      <name val="Calibri"/>
      <family val="2"/>
    </font>
    <font>
      <b/>
      <sz val="11"/>
      <name val="Calibri"/>
      <family val="2"/>
    </font>
    <font>
      <b/>
      <sz val="10"/>
      <name val="Calibri"/>
      <family val="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8F0C8"/>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CCCC"/>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D8D8D8"/>
        <bgColor indexed="64"/>
      </patternFill>
    </fill>
    <fill>
      <patternFill patternType="solid">
        <fgColor rgb="FF000000"/>
        <bgColor indexed="64"/>
      </patternFill>
    </fill>
    <fill>
      <patternFill patternType="solid">
        <fgColor rgb="FFFFC000"/>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ck">
        <color auto="1"/>
      </left>
      <right style="thin">
        <color auto="1"/>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medium">
        <color rgb="FFCCCCCC"/>
      </left>
      <right style="medium">
        <color rgb="FFCCCCCC"/>
      </right>
      <top style="medium">
        <color rgb="FFCCCCCC"/>
      </top>
      <bottom style="medium">
        <color rgb="FFCCCCCC"/>
      </bottom>
      <diagonal/>
    </border>
    <border>
      <left style="thick">
        <color rgb="FF000000"/>
      </left>
      <right style="medium">
        <color rgb="FF00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
      <left style="medium">
        <color rgb="FFCCCCCC"/>
      </left>
      <right style="medium">
        <color rgb="FF000000"/>
      </right>
      <top style="thick">
        <color rgb="FF000000"/>
      </top>
      <bottom style="thick">
        <color rgb="FF000000"/>
      </bottom>
      <diagonal/>
    </border>
    <border>
      <left style="thick">
        <color rgb="FF000000"/>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thick">
        <color rgb="FF000000"/>
      </left>
      <right style="medium">
        <color rgb="FFCCCCCC"/>
      </right>
      <top style="medium">
        <color rgb="FFCCCCCC"/>
      </top>
      <bottom style="thick">
        <color rgb="FF000000"/>
      </bottom>
      <diagonal/>
    </border>
    <border>
      <left style="medium">
        <color rgb="FFCCCCCC"/>
      </left>
      <right style="medium">
        <color rgb="FFCCCCCC"/>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5" fillId="0" borderId="0"/>
    <xf numFmtId="0" fontId="28" fillId="0" borderId="0" applyNumberFormat="0" applyFill="0" applyBorder="0" applyAlignment="0" applyProtection="0"/>
    <xf numFmtId="164" fontId="1" fillId="0" borderId="0" applyFont="0" applyFill="0" applyBorder="0" applyAlignment="0" applyProtection="0"/>
  </cellStyleXfs>
  <cellXfs count="391">
    <xf numFmtId="0" fontId="0" fillId="0" borderId="0" xfId="0"/>
    <xf numFmtId="0" fontId="16" fillId="0" borderId="0" xfId="0" applyFont="1"/>
    <xf numFmtId="0" fontId="0" fillId="0" borderId="0" xfId="0" applyAlignment="1">
      <alignment horizontal="center"/>
    </xf>
    <xf numFmtId="10" fontId="0" fillId="0" borderId="11" xfId="0" applyNumberFormat="1" applyBorder="1" applyAlignment="1">
      <alignment horizontal="center"/>
    </xf>
    <xf numFmtId="10" fontId="0" fillId="0" borderId="0" xfId="0" applyNumberForma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0" fillId="0" borderId="11" xfId="0" applyBorder="1" applyAlignment="1">
      <alignment horizontal="center"/>
    </xf>
    <xf numFmtId="0" fontId="18" fillId="0" borderId="14" xfId="0" applyFont="1" applyBorder="1" applyAlignment="1">
      <alignment horizontal="center"/>
    </xf>
    <xf numFmtId="2" fontId="0" fillId="0" borderId="0" xfId="0" applyNumberFormat="1"/>
    <xf numFmtId="0" fontId="0" fillId="37" borderId="17" xfId="0" applyFill="1" applyBorder="1"/>
    <xf numFmtId="0" fontId="19" fillId="0" borderId="39" xfId="0" applyFont="1" applyBorder="1" applyAlignment="1">
      <alignment horizontal="center" vertical="center"/>
    </xf>
    <xf numFmtId="0" fontId="0" fillId="37" borderId="13" xfId="0" applyFill="1" applyBorder="1"/>
    <xf numFmtId="0" fontId="16" fillId="0" borderId="42" xfId="0" applyFont="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wrapText="1"/>
    </xf>
    <xf numFmtId="0" fontId="16" fillId="0" borderId="43" xfId="0" applyFont="1" applyBorder="1" applyAlignment="1">
      <alignment horizontal="center" vertical="center"/>
    </xf>
    <xf numFmtId="0" fontId="16" fillId="0" borderId="44"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7" borderId="39" xfId="0" applyFill="1" applyBorder="1" applyAlignment="1">
      <alignment horizontal="center"/>
    </xf>
    <xf numFmtId="10" fontId="0" fillId="0" borderId="19" xfId="0" applyNumberFormat="1" applyBorder="1" applyAlignment="1">
      <alignment horizontal="center"/>
    </xf>
    <xf numFmtId="10" fontId="0" fillId="0" borderId="18" xfId="1" applyNumberFormat="1" applyFont="1" applyFill="1" applyBorder="1" applyAlignment="1">
      <alignment horizontal="center"/>
    </xf>
    <xf numFmtId="10" fontId="0" fillId="0" borderId="40" xfId="0" applyNumberFormat="1" applyBorder="1" applyAlignment="1">
      <alignment horizontal="center"/>
    </xf>
    <xf numFmtId="10" fontId="0" fillId="0" borderId="41" xfId="1" applyNumberFormat="1" applyFont="1" applyFill="1" applyBorder="1" applyAlignment="1">
      <alignment horizontal="center"/>
    </xf>
    <xf numFmtId="0" fontId="16" fillId="0" borderId="12" xfId="0" applyFont="1" applyBorder="1"/>
    <xf numFmtId="0" fontId="0" fillId="0" borderId="45" xfId="0" applyBorder="1" applyAlignment="1">
      <alignment horizontal="center"/>
    </xf>
    <xf numFmtId="10" fontId="0" fillId="37" borderId="10" xfId="0" applyNumberFormat="1" applyFill="1" applyBorder="1" applyAlignment="1">
      <alignment horizontal="center"/>
    </xf>
    <xf numFmtId="10" fontId="0" fillId="37" borderId="11" xfId="1" applyNumberFormat="1" applyFont="1" applyFill="1" applyBorder="1" applyAlignment="1">
      <alignment horizontal="center"/>
    </xf>
    <xf numFmtId="10" fontId="0" fillId="37" borderId="0" xfId="0" applyNumberFormat="1" applyFill="1" applyAlignment="1">
      <alignment horizontal="center"/>
    </xf>
    <xf numFmtId="10" fontId="0" fillId="37" borderId="46" xfId="1" applyNumberFormat="1" applyFont="1" applyFill="1" applyBorder="1" applyAlignment="1">
      <alignment horizontal="center"/>
    </xf>
    <xf numFmtId="0" fontId="0" fillId="37" borderId="45" xfId="0" applyFill="1" applyBorder="1" applyAlignment="1">
      <alignment horizontal="center"/>
    </xf>
    <xf numFmtId="10" fontId="19" fillId="0" borderId="10" xfId="1" applyNumberFormat="1" applyFont="1" applyFill="1" applyBorder="1" applyAlignment="1">
      <alignment horizontal="center"/>
    </xf>
    <xf numFmtId="10" fontId="19" fillId="0" borderId="11" xfId="1" applyNumberFormat="1" applyFont="1" applyFill="1" applyBorder="1" applyAlignment="1">
      <alignment horizontal="center"/>
    </xf>
    <xf numFmtId="0" fontId="0" fillId="37" borderId="0" xfId="0" applyFill="1" applyAlignment="1">
      <alignment horizontal="center"/>
    </xf>
    <xf numFmtId="0" fontId="0" fillId="37" borderId="46"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7" borderId="42" xfId="0" applyFill="1" applyBorder="1" applyAlignment="1">
      <alignment horizontal="center"/>
    </xf>
    <xf numFmtId="0" fontId="0" fillId="37" borderId="21" xfId="0" applyFill="1" applyBorder="1" applyAlignment="1">
      <alignment horizontal="center"/>
    </xf>
    <xf numFmtId="0" fontId="0" fillId="37" borderId="20" xfId="0" applyFill="1" applyBorder="1" applyAlignment="1">
      <alignment horizontal="center"/>
    </xf>
    <xf numFmtId="10" fontId="19" fillId="0" borderId="43" xfId="1" applyNumberFormat="1" applyFont="1" applyFill="1" applyBorder="1" applyAlignment="1">
      <alignment horizontal="center"/>
    </xf>
    <xf numFmtId="10" fontId="19" fillId="0" borderId="44" xfId="1" applyNumberFormat="1" applyFont="1" applyFill="1" applyBorder="1" applyAlignment="1">
      <alignment horizontal="center"/>
    </xf>
    <xf numFmtId="0" fontId="0" fillId="0" borderId="15" xfId="0" applyBorder="1" applyAlignment="1">
      <alignment horizontal="center"/>
    </xf>
    <xf numFmtId="168" fontId="0" fillId="0" borderId="0" xfId="0" applyNumberFormat="1" applyAlignment="1">
      <alignment horizontal="center"/>
    </xf>
    <xf numFmtId="3" fontId="0" fillId="0" borderId="0" xfId="0" applyNumberFormat="1" applyAlignment="1">
      <alignment horizontal="center"/>
    </xf>
    <xf numFmtId="2" fontId="0" fillId="0" borderId="16" xfId="0" applyNumberFormat="1" applyBorder="1" applyAlignment="1">
      <alignment horizontal="center"/>
    </xf>
    <xf numFmtId="166" fontId="0" fillId="0" borderId="0" xfId="1" applyNumberFormat="1" applyFont="1" applyFill="1" applyBorder="1" applyAlignment="1">
      <alignment horizontal="center"/>
    </xf>
    <xf numFmtId="3" fontId="16" fillId="0" borderId="16" xfId="0" applyNumberFormat="1" applyFont="1" applyBorder="1" applyAlignment="1">
      <alignment horizontal="center"/>
    </xf>
    <xf numFmtId="3" fontId="16" fillId="0" borderId="0" xfId="0" applyNumberFormat="1" applyFont="1" applyAlignment="1">
      <alignment horizontal="center"/>
    </xf>
    <xf numFmtId="3" fontId="16" fillId="0" borderId="24" xfId="0" applyNumberFormat="1" applyFont="1" applyBorder="1" applyAlignment="1">
      <alignment horizontal="center"/>
    </xf>
    <xf numFmtId="3" fontId="0" fillId="0" borderId="10" xfId="0" applyNumberFormat="1" applyBorder="1" applyAlignment="1">
      <alignment horizontal="center"/>
    </xf>
    <xf numFmtId="166" fontId="16" fillId="0" borderId="11" xfId="1" applyNumberFormat="1" applyFont="1" applyFill="1" applyBorder="1" applyAlignment="1">
      <alignment horizontal="center"/>
    </xf>
    <xf numFmtId="2" fontId="0" fillId="0" borderId="14" xfId="0" applyNumberFormat="1" applyBorder="1" applyAlignment="1">
      <alignment horizontal="center"/>
    </xf>
    <xf numFmtId="3" fontId="18" fillId="0" borderId="15" xfId="0" applyNumberFormat="1" applyFont="1" applyBorder="1" applyAlignment="1">
      <alignment horizontal="center"/>
    </xf>
    <xf numFmtId="0" fontId="22" fillId="0" borderId="0" xfId="0" applyFont="1" applyAlignment="1">
      <alignment horizontal="center"/>
    </xf>
    <xf numFmtId="0" fontId="24" fillId="0" borderId="0" xfId="0" applyFont="1" applyAlignment="1">
      <alignment wrapText="1"/>
    </xf>
    <xf numFmtId="0" fontId="24" fillId="0" borderId="0" xfId="0" applyFont="1"/>
    <xf numFmtId="0" fontId="24" fillId="36" borderId="0" xfId="0" applyFont="1" applyFill="1" applyAlignment="1">
      <alignment horizontal="center"/>
    </xf>
    <xf numFmtId="0" fontId="24" fillId="0" borderId="0" xfId="0" applyFont="1" applyAlignment="1">
      <alignment horizontal="center"/>
    </xf>
    <xf numFmtId="0" fontId="24" fillId="34" borderId="0" xfId="0" applyFont="1" applyFill="1" applyAlignment="1">
      <alignment horizontal="center"/>
    </xf>
    <xf numFmtId="0" fontId="24" fillId="35" borderId="0" xfId="0" applyFont="1" applyFill="1" applyAlignment="1">
      <alignment horizontal="center"/>
    </xf>
    <xf numFmtId="0" fontId="0" fillId="0" borderId="14" xfId="0" applyBorder="1" applyAlignment="1">
      <alignment horizontal="left"/>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166" fontId="22" fillId="34" borderId="31" xfId="0" applyNumberFormat="1" applyFont="1" applyFill="1" applyBorder="1" applyAlignment="1">
      <alignment horizontal="center"/>
    </xf>
    <xf numFmtId="166" fontId="22" fillId="34" borderId="31" xfId="1" applyNumberFormat="1" applyFont="1" applyFill="1" applyBorder="1" applyAlignment="1">
      <alignment horizontal="center"/>
    </xf>
    <xf numFmtId="167" fontId="22" fillId="34" borderId="30" xfId="0" applyNumberFormat="1" applyFont="1" applyFill="1" applyBorder="1" applyAlignment="1">
      <alignment horizontal="center"/>
    </xf>
    <xf numFmtId="166" fontId="22" fillId="34" borderId="32" xfId="1" applyNumberFormat="1" applyFont="1" applyFill="1" applyBorder="1" applyAlignment="1">
      <alignment horizontal="center"/>
    </xf>
    <xf numFmtId="166" fontId="22" fillId="35" borderId="35" xfId="0" applyNumberFormat="1" applyFont="1" applyFill="1" applyBorder="1" applyAlignment="1">
      <alignment horizontal="center"/>
    </xf>
    <xf numFmtId="166" fontId="22" fillId="35" borderId="35" xfId="1" applyNumberFormat="1" applyFont="1" applyFill="1" applyBorder="1" applyAlignment="1">
      <alignment horizontal="center"/>
    </xf>
    <xf numFmtId="167" fontId="22" fillId="35" borderId="34" xfId="0" applyNumberFormat="1" applyFont="1" applyFill="1" applyBorder="1" applyAlignment="1">
      <alignment horizontal="center"/>
    </xf>
    <xf numFmtId="166" fontId="22" fillId="35" borderId="36" xfId="1" applyNumberFormat="1" applyFont="1" applyFill="1" applyBorder="1" applyAlignment="1">
      <alignment horizontal="center"/>
    </xf>
    <xf numFmtId="166" fontId="22" fillId="36" borderId="35" xfId="0" applyNumberFormat="1" applyFont="1" applyFill="1" applyBorder="1" applyAlignment="1">
      <alignment horizontal="center"/>
    </xf>
    <xf numFmtId="166" fontId="22" fillId="36" borderId="35" xfId="1" applyNumberFormat="1" applyFont="1" applyFill="1" applyBorder="1" applyAlignment="1">
      <alignment horizontal="center"/>
    </xf>
    <xf numFmtId="167" fontId="22" fillId="36" borderId="34" xfId="0" applyNumberFormat="1" applyFont="1" applyFill="1" applyBorder="1" applyAlignment="1">
      <alignment horizontal="center"/>
    </xf>
    <xf numFmtId="166" fontId="22" fillId="36" borderId="36" xfId="1" applyNumberFormat="1" applyFont="1" applyFill="1" applyBorder="1" applyAlignment="1">
      <alignment horizontal="center"/>
    </xf>
    <xf numFmtId="166" fontId="22" fillId="0" borderId="23" xfId="0" applyNumberFormat="1" applyFont="1" applyBorder="1" applyAlignment="1">
      <alignment horizontal="center"/>
    </xf>
    <xf numFmtId="166" fontId="22" fillId="0" borderId="23" xfId="1" applyNumberFormat="1" applyFont="1" applyBorder="1" applyAlignment="1">
      <alignment horizontal="center"/>
    </xf>
    <xf numFmtId="167" fontId="22" fillId="0" borderId="37" xfId="0" applyNumberFormat="1" applyFont="1" applyBorder="1" applyAlignment="1">
      <alignment horizontal="center"/>
    </xf>
    <xf numFmtId="166" fontId="22" fillId="0" borderId="38" xfId="1" applyNumberFormat="1" applyFont="1" applyBorder="1" applyAlignment="1">
      <alignment horizontal="center"/>
    </xf>
    <xf numFmtId="167" fontId="21" fillId="0" borderId="26" xfId="0" applyNumberFormat="1" applyFont="1" applyBorder="1" applyAlignment="1">
      <alignment horizontal="center"/>
    </xf>
    <xf numFmtId="166" fontId="21" fillId="0" borderId="27" xfId="1" applyNumberFormat="1" applyFont="1" applyBorder="1" applyAlignment="1">
      <alignment horizontal="center"/>
    </xf>
    <xf numFmtId="0" fontId="22" fillId="34" borderId="29" xfId="0" applyFont="1" applyFill="1" applyBorder="1"/>
    <xf numFmtId="0" fontId="22" fillId="35" borderId="33" xfId="0" applyFont="1" applyFill="1" applyBorder="1"/>
    <xf numFmtId="0" fontId="22" fillId="36" borderId="33" xfId="0" applyFont="1" applyFill="1" applyBorder="1"/>
    <xf numFmtId="0" fontId="22" fillId="0" borderId="22" xfId="0" applyFont="1" applyBorder="1"/>
    <xf numFmtId="0" fontId="21" fillId="0" borderId="25" xfId="0" applyFont="1" applyBorder="1"/>
    <xf numFmtId="10" fontId="22" fillId="0" borderId="27" xfId="0" applyNumberFormat="1" applyFont="1" applyBorder="1" applyAlignment="1">
      <alignment horizontal="center"/>
    </xf>
    <xf numFmtId="0" fontId="21" fillId="0" borderId="27" xfId="0" applyFont="1" applyBorder="1" applyAlignment="1">
      <alignment horizontal="center"/>
    </xf>
    <xf numFmtId="166" fontId="21" fillId="0" borderId="28" xfId="0" applyNumberFormat="1" applyFont="1" applyBorder="1" applyAlignment="1">
      <alignment horizontal="center"/>
    </xf>
    <xf numFmtId="167" fontId="22" fillId="34" borderId="30" xfId="43" applyNumberFormat="1" applyFont="1" applyFill="1" applyBorder="1" applyAlignment="1">
      <alignment horizontal="center"/>
    </xf>
    <xf numFmtId="167" fontId="22" fillId="35" borderId="34" xfId="43" applyNumberFormat="1" applyFont="1" applyFill="1" applyBorder="1" applyAlignment="1">
      <alignment horizontal="center"/>
    </xf>
    <xf numFmtId="167" fontId="22" fillId="36" borderId="34" xfId="43" applyNumberFormat="1" applyFont="1" applyFill="1" applyBorder="1" applyAlignment="1">
      <alignment horizontal="center"/>
    </xf>
    <xf numFmtId="167" fontId="22" fillId="0" borderId="37" xfId="43" applyNumberFormat="1" applyFont="1" applyBorder="1" applyAlignment="1">
      <alignment horizontal="center"/>
    </xf>
    <xf numFmtId="167" fontId="21" fillId="0" borderId="26" xfId="43" applyNumberFormat="1" applyFont="1" applyBorder="1" applyAlignment="1">
      <alignment horizontal="center"/>
    </xf>
    <xf numFmtId="0" fontId="22" fillId="0" borderId="0" xfId="0" applyFont="1"/>
    <xf numFmtId="3" fontId="0" fillId="0" borderId="0" xfId="0" applyNumberFormat="1"/>
    <xf numFmtId="0" fontId="21" fillId="38" borderId="25" xfId="0" applyFont="1" applyFill="1" applyBorder="1"/>
    <xf numFmtId="167" fontId="21" fillId="38" borderId="55" xfId="43" applyNumberFormat="1" applyFont="1" applyFill="1" applyBorder="1" applyAlignment="1">
      <alignment horizontal="center"/>
    </xf>
    <xf numFmtId="10" fontId="22" fillId="38" borderId="55" xfId="0" applyNumberFormat="1" applyFont="1" applyFill="1" applyBorder="1" applyAlignment="1">
      <alignment horizontal="center"/>
    </xf>
    <xf numFmtId="0" fontId="21" fillId="38" borderId="55" xfId="0" applyFont="1" applyFill="1" applyBorder="1" applyAlignment="1">
      <alignment horizontal="center"/>
    </xf>
    <xf numFmtId="167" fontId="21" fillId="38" borderId="55" xfId="0" applyNumberFormat="1" applyFont="1" applyFill="1" applyBorder="1" applyAlignment="1">
      <alignment horizontal="center"/>
    </xf>
    <xf numFmtId="166" fontId="21" fillId="38" borderId="55" xfId="1" applyNumberFormat="1" applyFont="1" applyFill="1" applyBorder="1" applyAlignment="1">
      <alignment horizontal="center"/>
    </xf>
    <xf numFmtId="166" fontId="21" fillId="38" borderId="54" xfId="0" applyNumberFormat="1" applyFont="1" applyFill="1" applyBorder="1" applyAlignment="1">
      <alignment horizontal="center"/>
    </xf>
    <xf numFmtId="0" fontId="27" fillId="0" borderId="28" xfId="0" applyFont="1" applyBorder="1" applyAlignment="1">
      <alignment vertical="center" wrapText="1"/>
    </xf>
    <xf numFmtId="0" fontId="22" fillId="39" borderId="56" xfId="0" applyFont="1" applyFill="1" applyBorder="1"/>
    <xf numFmtId="167" fontId="22" fillId="39" borderId="63" xfId="43" applyNumberFormat="1" applyFont="1" applyFill="1" applyBorder="1" applyAlignment="1">
      <alignment horizontal="center"/>
    </xf>
    <xf numFmtId="166" fontId="22" fillId="39" borderId="64" xfId="0" applyNumberFormat="1" applyFont="1" applyFill="1" applyBorder="1" applyAlignment="1">
      <alignment horizontal="center"/>
    </xf>
    <xf numFmtId="166" fontId="22" fillId="39" borderId="64" xfId="1" applyNumberFormat="1" applyFont="1" applyFill="1" applyBorder="1" applyAlignment="1">
      <alignment horizontal="center"/>
    </xf>
    <xf numFmtId="167" fontId="22" fillId="39" borderId="63" xfId="0" applyNumberFormat="1" applyFont="1" applyFill="1" applyBorder="1" applyAlignment="1">
      <alignment horizontal="center"/>
    </xf>
    <xf numFmtId="166" fontId="22" fillId="39" borderId="65" xfId="1" applyNumberFormat="1" applyFont="1" applyFill="1" applyBorder="1" applyAlignment="1">
      <alignment horizontal="center"/>
    </xf>
    <xf numFmtId="10" fontId="24" fillId="0" borderId="0" xfId="0" applyNumberFormat="1" applyFont="1"/>
    <xf numFmtId="0" fontId="21" fillId="0" borderId="66" xfId="0" quotePrefix="1" applyFont="1" applyBorder="1" applyAlignment="1">
      <alignment wrapText="1"/>
    </xf>
    <xf numFmtId="0" fontId="21" fillId="0" borderId="66" xfId="0" quotePrefix="1" applyFont="1" applyBorder="1" applyAlignment="1">
      <alignment horizontal="center" wrapText="1"/>
    </xf>
    <xf numFmtId="0" fontId="21" fillId="0" borderId="67" xfId="0" quotePrefix="1" applyFont="1" applyBorder="1" applyAlignment="1">
      <alignment wrapText="1"/>
    </xf>
    <xf numFmtId="0" fontId="21" fillId="0" borderId="68" xfId="0" quotePrefix="1" applyFont="1" applyBorder="1" applyAlignment="1">
      <alignment wrapText="1"/>
    </xf>
    <xf numFmtId="10" fontId="21" fillId="0" borderId="66" xfId="1" quotePrefix="1" applyNumberFormat="1" applyFont="1" applyFill="1" applyBorder="1" applyAlignment="1">
      <alignment wrapText="1"/>
    </xf>
    <xf numFmtId="0" fontId="21" fillId="0" borderId="66" xfId="0" applyFont="1" applyBorder="1" applyAlignment="1">
      <alignment horizontal="center" wrapText="1"/>
    </xf>
    <xf numFmtId="0" fontId="24" fillId="34" borderId="0" xfId="0" applyFont="1" applyFill="1" applyAlignment="1">
      <alignment wrapText="1"/>
    </xf>
    <xf numFmtId="10" fontId="24" fillId="34" borderId="0" xfId="0" applyNumberFormat="1" applyFont="1" applyFill="1" applyAlignment="1">
      <alignment wrapText="1"/>
    </xf>
    <xf numFmtId="0" fontId="24" fillId="34" borderId="0" xfId="0" applyFont="1" applyFill="1"/>
    <xf numFmtId="10" fontId="24" fillId="34" borderId="0" xfId="0" applyNumberFormat="1" applyFont="1" applyFill="1"/>
    <xf numFmtId="0" fontId="24" fillId="36" borderId="0" xfId="0" applyFont="1" applyFill="1"/>
    <xf numFmtId="10" fontId="24" fillId="36" borderId="0" xfId="0" applyNumberFormat="1" applyFont="1" applyFill="1"/>
    <xf numFmtId="0" fontId="24" fillId="35" borderId="0" xfId="0" applyFont="1" applyFill="1"/>
    <xf numFmtId="10" fontId="24" fillId="35" borderId="0" xfId="0" applyNumberFormat="1" applyFont="1" applyFill="1"/>
    <xf numFmtId="0" fontId="22" fillId="0" borderId="66" xfId="0" applyFont="1" applyBorder="1"/>
    <xf numFmtId="0" fontId="24" fillId="34" borderId="0" xfId="0" applyFont="1" applyFill="1" applyAlignment="1">
      <alignment horizontal="center" wrapText="1"/>
    </xf>
    <xf numFmtId="0" fontId="29" fillId="38" borderId="0" xfId="0" applyFont="1" applyFill="1"/>
    <xf numFmtId="0" fontId="22" fillId="38" borderId="0" xfId="0" applyFont="1" applyFill="1"/>
    <xf numFmtId="0" fontId="23" fillId="0" borderId="0" xfId="45" applyFont="1"/>
    <xf numFmtId="0" fontId="22" fillId="0" borderId="0" xfId="0" applyFont="1" applyAlignment="1">
      <alignment vertical="center"/>
    </xf>
    <xf numFmtId="0" fontId="31" fillId="0" borderId="0" xfId="0" applyFont="1" applyAlignment="1">
      <alignment vertical="center"/>
    </xf>
    <xf numFmtId="0" fontId="30" fillId="0" borderId="0" xfId="0" applyFont="1"/>
    <xf numFmtId="0" fontId="31" fillId="0" borderId="0" xfId="0" applyFont="1" applyAlignment="1">
      <alignment horizontal="center" vertical="center"/>
    </xf>
    <xf numFmtId="0" fontId="22" fillId="0" borderId="0" xfId="0" applyFont="1" applyAlignment="1">
      <alignment horizontal="right"/>
    </xf>
    <xf numFmtId="0" fontId="21" fillId="0" borderId="49" xfId="0" applyFont="1" applyBorder="1" applyAlignment="1">
      <alignment vertical="center" wrapText="1"/>
    </xf>
    <xf numFmtId="49" fontId="22" fillId="0" borderId="0" xfId="0" applyNumberFormat="1" applyFont="1" applyAlignment="1">
      <alignment vertical="center"/>
    </xf>
    <xf numFmtId="49" fontId="23" fillId="0" borderId="0" xfId="45" applyNumberFormat="1" applyFont="1"/>
    <xf numFmtId="3" fontId="18" fillId="0" borderId="0" xfId="0" applyNumberFormat="1" applyFont="1" applyAlignment="1">
      <alignment horizontal="center"/>
    </xf>
    <xf numFmtId="0" fontId="34" fillId="0" borderId="69" xfId="0" applyFont="1" applyBorder="1" applyAlignment="1">
      <alignment horizontal="right" wrapText="1"/>
    </xf>
    <xf numFmtId="0" fontId="34" fillId="0" borderId="69" xfId="0" applyFont="1" applyBorder="1" applyAlignment="1">
      <alignment wrapText="1"/>
    </xf>
    <xf numFmtId="0" fontId="33" fillId="0" borderId="0" xfId="0" applyFont="1"/>
    <xf numFmtId="2" fontId="0" fillId="0" borderId="0" xfId="1" applyNumberFormat="1" applyFont="1" applyFill="1" applyBorder="1" applyAlignment="1">
      <alignment horizontal="center"/>
    </xf>
    <xf numFmtId="1" fontId="16" fillId="0" borderId="0" xfId="1" applyNumberFormat="1" applyFont="1" applyFill="1" applyBorder="1" applyAlignment="1">
      <alignment horizontal="center"/>
    </xf>
    <xf numFmtId="2" fontId="34" fillId="0" borderId="69" xfId="0" applyNumberFormat="1" applyFont="1" applyBorder="1" applyAlignment="1">
      <alignment wrapText="1"/>
    </xf>
    <xf numFmtId="0" fontId="6" fillId="34" borderId="0" xfId="7" applyFill="1" applyAlignment="1">
      <alignment horizontal="center"/>
    </xf>
    <xf numFmtId="0" fontId="0" fillId="34" borderId="0" xfId="0" applyFill="1" applyAlignment="1">
      <alignment horizontal="center"/>
    </xf>
    <xf numFmtId="0" fontId="0" fillId="43" borderId="0" xfId="0" applyFill="1" applyAlignment="1">
      <alignment horizontal="center"/>
    </xf>
    <xf numFmtId="0" fontId="0" fillId="36" borderId="0" xfId="0" applyFill="1" applyAlignment="1">
      <alignment horizontal="center"/>
    </xf>
    <xf numFmtId="0" fontId="0" fillId="35" borderId="0" xfId="0" applyFill="1" applyAlignment="1">
      <alignment horizontal="center"/>
    </xf>
    <xf numFmtId="0" fontId="21" fillId="40" borderId="0" xfId="0" applyFont="1" applyFill="1" applyAlignment="1">
      <alignment horizontal="center" vertical="center"/>
    </xf>
    <xf numFmtId="0" fontId="21"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3" fontId="22" fillId="34" borderId="73" xfId="0" applyNumberFormat="1" applyFont="1" applyFill="1" applyBorder="1" applyAlignment="1">
      <alignment horizontal="center" wrapText="1"/>
    </xf>
    <xf numFmtId="10" fontId="22" fillId="34" borderId="74" xfId="0" applyNumberFormat="1" applyFont="1" applyFill="1" applyBorder="1" applyAlignment="1">
      <alignment horizontal="center" wrapText="1"/>
    </xf>
    <xf numFmtId="10" fontId="22" fillId="34" borderId="75" xfId="0" applyNumberFormat="1" applyFont="1" applyFill="1" applyBorder="1" applyAlignment="1">
      <alignment horizontal="center" wrapText="1"/>
    </xf>
    <xf numFmtId="3" fontId="22" fillId="35" borderId="73" xfId="0" applyNumberFormat="1" applyFont="1" applyFill="1" applyBorder="1" applyAlignment="1">
      <alignment horizontal="center" wrapText="1"/>
    </xf>
    <xf numFmtId="10" fontId="22" fillId="35" borderId="74" xfId="0" applyNumberFormat="1" applyFont="1" applyFill="1" applyBorder="1" applyAlignment="1">
      <alignment horizontal="center" wrapText="1"/>
    </xf>
    <xf numFmtId="10" fontId="22" fillId="35" borderId="75" xfId="0" applyNumberFormat="1" applyFont="1" applyFill="1" applyBorder="1" applyAlignment="1">
      <alignment horizontal="center" wrapText="1"/>
    </xf>
    <xf numFmtId="3" fontId="22" fillId="36" borderId="73" xfId="0" applyNumberFormat="1" applyFont="1" applyFill="1" applyBorder="1" applyAlignment="1">
      <alignment horizontal="center" wrapText="1"/>
    </xf>
    <xf numFmtId="10" fontId="22" fillId="36" borderId="74" xfId="0" applyNumberFormat="1" applyFont="1" applyFill="1" applyBorder="1" applyAlignment="1">
      <alignment horizontal="center" wrapText="1"/>
    </xf>
    <xf numFmtId="10" fontId="22" fillId="36" borderId="75" xfId="0" applyNumberFormat="1" applyFont="1" applyFill="1" applyBorder="1" applyAlignment="1">
      <alignment horizontal="center" wrapText="1"/>
    </xf>
    <xf numFmtId="3" fontId="22" fillId="0" borderId="73" xfId="0" applyNumberFormat="1" applyFont="1" applyBorder="1" applyAlignment="1">
      <alignment horizontal="center" wrapText="1"/>
    </xf>
    <xf numFmtId="10" fontId="22" fillId="44" borderId="74" xfId="0" applyNumberFormat="1" applyFont="1" applyFill="1" applyBorder="1" applyAlignment="1">
      <alignment horizontal="center" wrapText="1"/>
    </xf>
    <xf numFmtId="10" fontId="22" fillId="0" borderId="74" xfId="0" applyNumberFormat="1" applyFont="1" applyBorder="1" applyAlignment="1">
      <alignment horizontal="center" wrapText="1"/>
    </xf>
    <xf numFmtId="10" fontId="22" fillId="0" borderId="75" xfId="0" applyNumberFormat="1" applyFont="1" applyBorder="1" applyAlignment="1">
      <alignment horizontal="center" wrapText="1"/>
    </xf>
    <xf numFmtId="0" fontId="0" fillId="45" borderId="76" xfId="0" applyFill="1" applyBorder="1" applyAlignment="1">
      <alignment wrapText="1"/>
    </xf>
    <xf numFmtId="0" fontId="0" fillId="45" borderId="77" xfId="0" applyFill="1" applyBorder="1" applyAlignment="1">
      <alignment wrapText="1"/>
    </xf>
    <xf numFmtId="0" fontId="0" fillId="45" borderId="78" xfId="0" applyFill="1" applyBorder="1" applyAlignment="1">
      <alignment wrapText="1"/>
    </xf>
    <xf numFmtId="3" fontId="21" fillId="0" borderId="76" xfId="0" applyNumberFormat="1" applyFont="1" applyBorder="1" applyAlignment="1">
      <alignment horizontal="center" wrapText="1"/>
    </xf>
    <xf numFmtId="0" fontId="21" fillId="0" borderId="77" xfId="0" applyFont="1" applyBorder="1" applyAlignment="1">
      <alignment horizontal="center" wrapText="1"/>
    </xf>
    <xf numFmtId="10" fontId="21" fillId="0" borderId="77" xfId="0" applyNumberFormat="1" applyFont="1" applyBorder="1" applyAlignment="1">
      <alignment horizontal="center" wrapText="1"/>
    </xf>
    <xf numFmtId="0" fontId="21" fillId="0" borderId="78" xfId="0" applyFont="1" applyBorder="1" applyAlignment="1">
      <alignment horizontal="center" wrapText="1"/>
    </xf>
    <xf numFmtId="0" fontId="0" fillId="46" borderId="77" xfId="0" applyFill="1" applyBorder="1" applyAlignment="1">
      <alignment wrapText="1"/>
    </xf>
    <xf numFmtId="3" fontId="21" fillId="0" borderId="77" xfId="0" applyNumberFormat="1" applyFont="1" applyBorder="1" applyAlignment="1">
      <alignment horizontal="center" wrapText="1"/>
    </xf>
    <xf numFmtId="2" fontId="37" fillId="36" borderId="14" xfId="0" applyNumberFormat="1" applyFont="1" applyFill="1" applyBorder="1" applyAlignment="1">
      <alignment horizontal="center"/>
    </xf>
    <xf numFmtId="0" fontId="37" fillId="0" borderId="14" xfId="0" applyFont="1" applyBorder="1" applyAlignment="1">
      <alignment horizontal="center"/>
    </xf>
    <xf numFmtId="0" fontId="38" fillId="0" borderId="47" xfId="0" applyFont="1" applyBorder="1" applyAlignment="1">
      <alignment horizontal="center" vertical="center" wrapText="1"/>
    </xf>
    <xf numFmtId="0" fontId="38" fillId="41" borderId="47" xfId="0" applyFont="1" applyFill="1" applyBorder="1" applyAlignment="1">
      <alignment horizontal="center" vertical="center" wrapText="1"/>
    </xf>
    <xf numFmtId="2" fontId="38" fillId="0" borderId="47" xfId="0" applyNumberFormat="1" applyFont="1" applyBorder="1" applyAlignment="1">
      <alignment horizontal="center" vertical="center" wrapText="1"/>
    </xf>
    <xf numFmtId="2" fontId="38" fillId="0" borderId="52" xfId="0" applyNumberFormat="1" applyFont="1" applyBorder="1" applyAlignment="1">
      <alignment horizontal="center" vertical="center" wrapText="1"/>
    </xf>
    <xf numFmtId="0" fontId="38" fillId="0" borderId="49" xfId="0" applyFont="1" applyBorder="1" applyAlignment="1">
      <alignment horizontal="center" vertical="center" wrapText="1"/>
    </xf>
    <xf numFmtId="3" fontId="38" fillId="0" borderId="49" xfId="0" applyNumberFormat="1" applyFont="1" applyBorder="1" applyAlignment="1">
      <alignment horizontal="center" vertical="center" wrapText="1"/>
    </xf>
    <xf numFmtId="4" fontId="38" fillId="41" borderId="52" xfId="0" applyNumberFormat="1" applyFont="1" applyFill="1" applyBorder="1" applyAlignment="1">
      <alignment horizontal="center" vertical="center" wrapText="1"/>
    </xf>
    <xf numFmtId="4" fontId="38" fillId="0" borderId="52" xfId="0" applyNumberFormat="1" applyFont="1" applyBorder="1" applyAlignment="1">
      <alignment horizontal="center" vertical="center" wrapText="1"/>
    </xf>
    <xf numFmtId="3" fontId="38" fillId="41" borderId="53" xfId="0" applyNumberFormat="1" applyFont="1" applyFill="1" applyBorder="1" applyAlignment="1">
      <alignment horizontal="center" vertical="center" wrapText="1"/>
    </xf>
    <xf numFmtId="3" fontId="38" fillId="0" borderId="53" xfId="0" applyNumberFormat="1" applyFont="1" applyBorder="1" applyAlignment="1">
      <alignment horizontal="center" vertical="center" wrapText="1"/>
    </xf>
    <xf numFmtId="3" fontId="38" fillId="41" borderId="49" xfId="0" applyNumberFormat="1" applyFont="1" applyFill="1" applyBorder="1" applyAlignment="1">
      <alignment horizontal="center" vertical="center" wrapText="1"/>
    </xf>
    <xf numFmtId="1" fontId="38" fillId="0" borderId="49" xfId="0" applyNumberFormat="1" applyFont="1" applyBorder="1" applyAlignment="1">
      <alignment horizontal="center" vertical="center" wrapText="1"/>
    </xf>
    <xf numFmtId="1" fontId="38" fillId="41" borderId="49" xfId="0" applyNumberFormat="1" applyFont="1" applyFill="1" applyBorder="1" applyAlignment="1">
      <alignment horizontal="center" vertical="center" wrapText="1"/>
    </xf>
    <xf numFmtId="1" fontId="38" fillId="0" borderId="52" xfId="0" applyNumberFormat="1" applyFont="1" applyBorder="1" applyAlignment="1">
      <alignment horizontal="center" vertical="center" wrapText="1"/>
    </xf>
    <xf numFmtId="1" fontId="38" fillId="42" borderId="49" xfId="0" applyNumberFormat="1" applyFont="1" applyFill="1" applyBorder="1" applyAlignment="1">
      <alignment horizontal="center" vertical="center" wrapText="1"/>
    </xf>
    <xf numFmtId="0" fontId="38" fillId="41" borderId="49" xfId="0" applyFont="1" applyFill="1" applyBorder="1" applyAlignment="1">
      <alignment horizontal="center" vertical="center" wrapText="1"/>
    </xf>
    <xf numFmtId="0" fontId="38" fillId="41" borderId="51" xfId="0" applyFont="1" applyFill="1" applyBorder="1" applyAlignment="1">
      <alignment horizontal="center" vertical="center" wrapText="1"/>
    </xf>
    <xf numFmtId="0" fontId="38" fillId="0" borderId="51" xfId="0" applyFont="1" applyBorder="1" applyAlignment="1">
      <alignment horizontal="center" vertical="center" wrapText="1"/>
    </xf>
    <xf numFmtId="3" fontId="38" fillId="41" borderId="48" xfId="0" applyNumberFormat="1" applyFont="1" applyFill="1" applyBorder="1" applyAlignment="1">
      <alignment horizontal="center" vertical="center" wrapText="1"/>
    </xf>
    <xf numFmtId="3" fontId="38" fillId="0" borderId="48" xfId="0" applyNumberFormat="1" applyFont="1" applyBorder="1" applyAlignment="1">
      <alignment horizontal="center" vertical="center" wrapText="1"/>
    </xf>
    <xf numFmtId="0" fontId="38" fillId="41" borderId="50" xfId="0" applyFont="1" applyFill="1" applyBorder="1" applyAlignment="1">
      <alignment horizontal="center" vertical="center" wrapText="1"/>
    </xf>
    <xf numFmtId="0" fontId="38" fillId="0" borderId="50" xfId="0" applyFont="1" applyBorder="1" applyAlignment="1">
      <alignment horizontal="center" vertical="center" wrapText="1"/>
    </xf>
    <xf numFmtId="0" fontId="38" fillId="41" borderId="48" xfId="0" applyFont="1" applyFill="1" applyBorder="1" applyAlignment="1">
      <alignment horizontal="center" vertical="center" wrapText="1"/>
    </xf>
    <xf numFmtId="3" fontId="38" fillId="41" borderId="51" xfId="0" applyNumberFormat="1" applyFont="1" applyFill="1" applyBorder="1" applyAlignment="1">
      <alignment horizontal="center" vertical="center" wrapText="1"/>
    </xf>
    <xf numFmtId="3" fontId="38" fillId="0" borderId="51" xfId="0" applyNumberFormat="1" applyFont="1" applyBorder="1" applyAlignment="1">
      <alignment horizontal="center" vertical="center" wrapText="1"/>
    </xf>
    <xf numFmtId="0" fontId="38" fillId="0" borderId="52" xfId="0" applyFont="1" applyBorder="1" applyAlignment="1">
      <alignment horizontal="center" vertical="center" wrapText="1"/>
    </xf>
    <xf numFmtId="0" fontId="37" fillId="33" borderId="14" xfId="7" applyFont="1" applyFill="1" applyBorder="1" applyAlignment="1">
      <alignment horizontal="center"/>
    </xf>
    <xf numFmtId="2" fontId="37" fillId="33" borderId="14" xfId="0" applyNumberFormat="1" applyFont="1" applyFill="1" applyBorder="1" applyAlignment="1">
      <alignment horizontal="center"/>
    </xf>
    <xf numFmtId="2" fontId="37" fillId="33" borderId="0" xfId="0" applyNumberFormat="1" applyFont="1" applyFill="1" applyAlignment="1">
      <alignment horizontal="center"/>
    </xf>
    <xf numFmtId="168" fontId="37" fillId="33" borderId="0" xfId="0" applyNumberFormat="1" applyFont="1" applyFill="1" applyAlignment="1">
      <alignment horizontal="center"/>
    </xf>
    <xf numFmtId="3" fontId="37" fillId="33" borderId="0" xfId="0" applyNumberFormat="1" applyFont="1" applyFill="1" applyAlignment="1">
      <alignment horizontal="center"/>
    </xf>
    <xf numFmtId="2" fontId="37" fillId="33" borderId="16" xfId="0" applyNumberFormat="1" applyFont="1" applyFill="1" applyBorder="1" applyAlignment="1">
      <alignment horizontal="center"/>
    </xf>
    <xf numFmtId="1" fontId="37" fillId="33" borderId="0" xfId="0" applyNumberFormat="1" applyFont="1" applyFill="1" applyAlignment="1">
      <alignment horizontal="center"/>
    </xf>
    <xf numFmtId="3" fontId="37" fillId="33" borderId="15" xfId="7" applyNumberFormat="1" applyFont="1" applyFill="1" applyBorder="1" applyAlignment="1">
      <alignment horizontal="center"/>
    </xf>
    <xf numFmtId="3" fontId="37" fillId="33" borderId="0" xfId="7" applyNumberFormat="1" applyFont="1" applyFill="1" applyBorder="1" applyAlignment="1">
      <alignment horizontal="center"/>
    </xf>
    <xf numFmtId="10" fontId="37" fillId="33" borderId="0" xfId="7" applyNumberFormat="1" applyFont="1" applyFill="1" applyBorder="1" applyAlignment="1">
      <alignment horizontal="center"/>
    </xf>
    <xf numFmtId="166" fontId="37" fillId="33" borderId="0" xfId="1" applyNumberFormat="1" applyFont="1" applyFill="1" applyBorder="1" applyAlignment="1">
      <alignment horizontal="center"/>
    </xf>
    <xf numFmtId="2" fontId="37" fillId="33" borderId="0" xfId="1" applyNumberFormat="1" applyFont="1" applyFill="1" applyBorder="1" applyAlignment="1">
      <alignment horizontal="center"/>
    </xf>
    <xf numFmtId="0" fontId="37" fillId="33" borderId="0" xfId="0" applyFont="1" applyFill="1" applyAlignment="1">
      <alignment horizontal="center"/>
    </xf>
    <xf numFmtId="3" fontId="37" fillId="33" borderId="16" xfId="0" applyNumberFormat="1" applyFont="1" applyFill="1" applyBorder="1" applyAlignment="1">
      <alignment horizontal="center"/>
    </xf>
    <xf numFmtId="3" fontId="37" fillId="33" borderId="0" xfId="0" quotePrefix="1" applyNumberFormat="1" applyFont="1" applyFill="1" applyAlignment="1">
      <alignment horizontal="center" wrapText="1"/>
    </xf>
    <xf numFmtId="10" fontId="37" fillId="33" borderId="0" xfId="0" quotePrefix="1" applyNumberFormat="1" applyFont="1" applyFill="1" applyAlignment="1">
      <alignment horizontal="center" wrapText="1"/>
    </xf>
    <xf numFmtId="166" fontId="37" fillId="33" borderId="11" xfId="1" quotePrefix="1" applyNumberFormat="1" applyFont="1" applyFill="1" applyBorder="1" applyAlignment="1">
      <alignment horizontal="center" wrapText="1"/>
    </xf>
    <xf numFmtId="1" fontId="37" fillId="33" borderId="0" xfId="1" quotePrefix="1" applyNumberFormat="1" applyFont="1" applyFill="1" applyBorder="1" applyAlignment="1">
      <alignment horizontal="center" wrapText="1"/>
    </xf>
    <xf numFmtId="166" fontId="37" fillId="33" borderId="11" xfId="7" applyNumberFormat="1" applyFont="1" applyFill="1" applyBorder="1" applyAlignment="1">
      <alignment horizontal="center"/>
    </xf>
    <xf numFmtId="165" fontId="37" fillId="33" borderId="0" xfId="7" applyNumberFormat="1" applyFont="1" applyFill="1" applyBorder="1" applyAlignment="1">
      <alignment horizontal="center"/>
    </xf>
    <xf numFmtId="165" fontId="37" fillId="33" borderId="15" xfId="7" applyNumberFormat="1" applyFont="1" applyFill="1" applyBorder="1" applyAlignment="1">
      <alignment horizontal="center"/>
    </xf>
    <xf numFmtId="3" fontId="37" fillId="33" borderId="24" xfId="0" applyNumberFormat="1" applyFont="1" applyFill="1" applyBorder="1" applyAlignment="1">
      <alignment horizontal="center"/>
    </xf>
    <xf numFmtId="170" fontId="37" fillId="33" borderId="0" xfId="7" applyNumberFormat="1" applyFont="1" applyFill="1" applyBorder="1" applyAlignment="1">
      <alignment horizontal="center"/>
    </xf>
    <xf numFmtId="2" fontId="37" fillId="33" borderId="11" xfId="1" applyNumberFormat="1" applyFont="1" applyFill="1" applyBorder="1" applyAlignment="1">
      <alignment horizontal="center"/>
    </xf>
    <xf numFmtId="0" fontId="37" fillId="33" borderId="0" xfId="1" applyNumberFormat="1" applyFont="1" applyFill="1" applyBorder="1" applyAlignment="1">
      <alignment horizontal="center"/>
    </xf>
    <xf numFmtId="171" fontId="37" fillId="33" borderId="0" xfId="0" applyNumberFormat="1" applyFont="1" applyFill="1" applyAlignment="1">
      <alignment horizontal="center"/>
    </xf>
    <xf numFmtId="2" fontId="37" fillId="33" borderId="11" xfId="7" applyNumberFormat="1" applyFont="1" applyFill="1" applyBorder="1" applyAlignment="1">
      <alignment horizontal="center"/>
    </xf>
    <xf numFmtId="1" fontId="37" fillId="33" borderId="0" xfId="7" applyNumberFormat="1" applyFont="1" applyFill="1" applyBorder="1" applyAlignment="1">
      <alignment horizontal="center"/>
    </xf>
    <xf numFmtId="172" fontId="37" fillId="33" borderId="0" xfId="7" applyNumberFormat="1" applyFont="1" applyFill="1" applyBorder="1" applyAlignment="1">
      <alignment horizontal="center"/>
    </xf>
    <xf numFmtId="9" fontId="37" fillId="33" borderId="14" xfId="1" applyFont="1" applyFill="1" applyBorder="1" applyAlignment="1">
      <alignment horizontal="center"/>
    </xf>
    <xf numFmtId="166" fontId="37" fillId="0" borderId="14" xfId="7" applyNumberFormat="1" applyFont="1" applyFill="1" applyBorder="1" applyAlignment="1">
      <alignment horizontal="center"/>
    </xf>
    <xf numFmtId="0" fontId="37" fillId="36" borderId="14" xfId="0" applyFont="1" applyFill="1" applyBorder="1" applyAlignment="1">
      <alignment horizontal="center"/>
    </xf>
    <xf numFmtId="2" fontId="37" fillId="36" borderId="0" xfId="0" applyNumberFormat="1" applyFont="1" applyFill="1" applyAlignment="1">
      <alignment horizontal="center"/>
    </xf>
    <xf numFmtId="168" fontId="37" fillId="36" borderId="0" xfId="0" applyNumberFormat="1" applyFont="1" applyFill="1" applyAlignment="1">
      <alignment horizontal="center"/>
    </xf>
    <xf numFmtId="3" fontId="37" fillId="36" borderId="0" xfId="0" applyNumberFormat="1" applyFont="1" applyFill="1" applyAlignment="1">
      <alignment horizontal="center"/>
    </xf>
    <xf numFmtId="2" fontId="37" fillId="36" borderId="16" xfId="0" applyNumberFormat="1" applyFont="1" applyFill="1" applyBorder="1" applyAlignment="1">
      <alignment horizontal="center"/>
    </xf>
    <xf numFmtId="1" fontId="37" fillId="36" borderId="0" xfId="0" applyNumberFormat="1" applyFont="1" applyFill="1" applyAlignment="1">
      <alignment horizontal="center"/>
    </xf>
    <xf numFmtId="3" fontId="37" fillId="36" borderId="15" xfId="7" applyNumberFormat="1" applyFont="1" applyFill="1" applyBorder="1" applyAlignment="1">
      <alignment horizontal="center"/>
    </xf>
    <xf numFmtId="3" fontId="37" fillId="36" borderId="0" xfId="7" applyNumberFormat="1" applyFont="1" applyFill="1" applyBorder="1" applyAlignment="1">
      <alignment horizontal="center"/>
    </xf>
    <xf numFmtId="10" fontId="37" fillId="36" borderId="0" xfId="7" applyNumberFormat="1" applyFont="1" applyFill="1" applyBorder="1" applyAlignment="1">
      <alignment horizontal="center"/>
    </xf>
    <xf numFmtId="166" fontId="37" fillId="36" borderId="0" xfId="1" applyNumberFormat="1" applyFont="1" applyFill="1" applyBorder="1" applyAlignment="1">
      <alignment horizontal="center"/>
    </xf>
    <xf numFmtId="2" fontId="37" fillId="36" borderId="0" xfId="1" applyNumberFormat="1" applyFont="1" applyFill="1" applyBorder="1" applyAlignment="1">
      <alignment horizontal="center"/>
    </xf>
    <xf numFmtId="0" fontId="37" fillId="36" borderId="0" xfId="0" applyFont="1" applyFill="1" applyAlignment="1">
      <alignment horizontal="center"/>
    </xf>
    <xf numFmtId="3" fontId="37" fillId="36" borderId="16" xfId="0" applyNumberFormat="1" applyFont="1" applyFill="1" applyBorder="1" applyAlignment="1">
      <alignment horizontal="center"/>
    </xf>
    <xf numFmtId="3" fontId="37" fillId="36" borderId="0" xfId="0" quotePrefix="1" applyNumberFormat="1" applyFont="1" applyFill="1" applyAlignment="1">
      <alignment horizontal="center"/>
    </xf>
    <xf numFmtId="3" fontId="37" fillId="36" borderId="0" xfId="0" quotePrefix="1" applyNumberFormat="1" applyFont="1" applyFill="1" applyAlignment="1">
      <alignment horizontal="center" wrapText="1"/>
    </xf>
    <xf numFmtId="10" fontId="37" fillId="36" borderId="0" xfId="0" quotePrefix="1" applyNumberFormat="1" applyFont="1" applyFill="1" applyAlignment="1">
      <alignment horizontal="center" wrapText="1"/>
    </xf>
    <xf numFmtId="166" fontId="37" fillId="36" borderId="11" xfId="1" quotePrefix="1" applyNumberFormat="1" applyFont="1" applyFill="1" applyBorder="1" applyAlignment="1">
      <alignment horizontal="center" wrapText="1"/>
    </xf>
    <xf numFmtId="1" fontId="37" fillId="36" borderId="0" xfId="1" quotePrefix="1" applyNumberFormat="1" applyFont="1" applyFill="1" applyBorder="1" applyAlignment="1">
      <alignment horizontal="center" wrapText="1"/>
    </xf>
    <xf numFmtId="166" fontId="37" fillId="36" borderId="11" xfId="7" applyNumberFormat="1" applyFont="1" applyFill="1" applyBorder="1" applyAlignment="1">
      <alignment horizontal="center"/>
    </xf>
    <xf numFmtId="165" fontId="37" fillId="36" borderId="0" xfId="7" applyNumberFormat="1" applyFont="1" applyFill="1" applyBorder="1" applyAlignment="1">
      <alignment horizontal="center"/>
    </xf>
    <xf numFmtId="165" fontId="37" fillId="36" borderId="15" xfId="7" applyNumberFormat="1" applyFont="1" applyFill="1" applyBorder="1" applyAlignment="1">
      <alignment horizontal="center"/>
    </xf>
    <xf numFmtId="3" fontId="37" fillId="36" borderId="24" xfId="0" applyNumberFormat="1" applyFont="1" applyFill="1" applyBorder="1" applyAlignment="1">
      <alignment horizontal="center"/>
    </xf>
    <xf numFmtId="2" fontId="37" fillId="36" borderId="11" xfId="1" applyNumberFormat="1" applyFont="1" applyFill="1" applyBorder="1" applyAlignment="1">
      <alignment horizontal="center"/>
    </xf>
    <xf numFmtId="0" fontId="37" fillId="36" borderId="0" xfId="1" applyNumberFormat="1" applyFont="1" applyFill="1" applyBorder="1" applyAlignment="1">
      <alignment horizontal="center"/>
    </xf>
    <xf numFmtId="10" fontId="37" fillId="36" borderId="0" xfId="0" applyNumberFormat="1" applyFont="1" applyFill="1" applyAlignment="1">
      <alignment horizontal="center"/>
    </xf>
    <xf numFmtId="2" fontId="37" fillId="36" borderId="11" xfId="7" applyNumberFormat="1" applyFont="1" applyFill="1" applyBorder="1" applyAlignment="1">
      <alignment horizontal="center"/>
    </xf>
    <xf numFmtId="1" fontId="37" fillId="36" borderId="0" xfId="7" applyNumberFormat="1" applyFont="1" applyFill="1" applyBorder="1" applyAlignment="1">
      <alignment horizontal="center"/>
    </xf>
    <xf numFmtId="0" fontId="37" fillId="35" borderId="14" xfId="0" applyFont="1" applyFill="1" applyBorder="1" applyAlignment="1">
      <alignment horizontal="center"/>
    </xf>
    <xf numFmtId="2" fontId="37" fillId="35" borderId="14" xfId="0" applyNumberFormat="1" applyFont="1" applyFill="1" applyBorder="1" applyAlignment="1">
      <alignment horizontal="center"/>
    </xf>
    <xf numFmtId="2" fontId="37" fillId="35" borderId="0" xfId="0" applyNumberFormat="1" applyFont="1" applyFill="1" applyAlignment="1">
      <alignment horizontal="center"/>
    </xf>
    <xf numFmtId="168" fontId="37" fillId="35" borderId="0" xfId="0" applyNumberFormat="1" applyFont="1" applyFill="1" applyAlignment="1">
      <alignment horizontal="center"/>
    </xf>
    <xf numFmtId="3" fontId="37" fillId="35" borderId="0" xfId="0" applyNumberFormat="1" applyFont="1" applyFill="1" applyAlignment="1">
      <alignment horizontal="center"/>
    </xf>
    <xf numFmtId="2" fontId="37" fillId="35" borderId="16" xfId="0" applyNumberFormat="1" applyFont="1" applyFill="1" applyBorder="1" applyAlignment="1">
      <alignment horizontal="center"/>
    </xf>
    <xf numFmtId="1" fontId="37" fillId="35" borderId="0" xfId="0" applyNumberFormat="1" applyFont="1" applyFill="1" applyAlignment="1">
      <alignment horizontal="center"/>
    </xf>
    <xf numFmtId="3" fontId="37" fillId="35" borderId="15" xfId="7" applyNumberFormat="1" applyFont="1" applyFill="1" applyBorder="1" applyAlignment="1">
      <alignment horizontal="center"/>
    </xf>
    <xf numFmtId="3" fontId="37" fillId="35" borderId="0" xfId="7" applyNumberFormat="1" applyFont="1" applyFill="1" applyBorder="1" applyAlignment="1">
      <alignment horizontal="center"/>
    </xf>
    <xf numFmtId="10" fontId="37" fillId="35" borderId="0" xfId="7" applyNumberFormat="1" applyFont="1" applyFill="1" applyBorder="1" applyAlignment="1">
      <alignment horizontal="center"/>
    </xf>
    <xf numFmtId="166" fontId="37" fillId="35" borderId="0" xfId="1" applyNumberFormat="1" applyFont="1" applyFill="1" applyBorder="1" applyAlignment="1">
      <alignment horizontal="center"/>
    </xf>
    <xf numFmtId="2" fontId="37" fillId="35" borderId="0" xfId="1" applyNumberFormat="1" applyFont="1" applyFill="1" applyBorder="1" applyAlignment="1">
      <alignment horizontal="center"/>
    </xf>
    <xf numFmtId="0" fontId="37" fillId="35" borderId="0" xfId="0" applyFont="1" applyFill="1" applyAlignment="1">
      <alignment horizontal="center"/>
    </xf>
    <xf numFmtId="3" fontId="37" fillId="35" borderId="16" xfId="0" applyNumberFormat="1" applyFont="1" applyFill="1" applyBorder="1" applyAlignment="1">
      <alignment horizontal="center"/>
    </xf>
    <xf numFmtId="3" fontId="37" fillId="35" borderId="0" xfId="0" quotePrefix="1" applyNumberFormat="1" applyFont="1" applyFill="1" applyAlignment="1">
      <alignment horizontal="center"/>
    </xf>
    <xf numFmtId="3" fontId="37" fillId="35" borderId="0" xfId="0" quotePrefix="1" applyNumberFormat="1" applyFont="1" applyFill="1" applyAlignment="1">
      <alignment horizontal="center" wrapText="1"/>
    </xf>
    <xf numFmtId="10" fontId="37" fillId="35" borderId="0" xfId="0" quotePrefix="1" applyNumberFormat="1" applyFont="1" applyFill="1" applyAlignment="1">
      <alignment horizontal="center" wrapText="1"/>
    </xf>
    <xf numFmtId="166" fontId="37" fillId="35" borderId="11" xfId="1" quotePrefix="1" applyNumberFormat="1" applyFont="1" applyFill="1" applyBorder="1" applyAlignment="1">
      <alignment horizontal="center" wrapText="1"/>
    </xf>
    <xf numFmtId="1" fontId="37" fillId="35" borderId="0" xfId="1" quotePrefix="1" applyNumberFormat="1" applyFont="1" applyFill="1" applyBorder="1" applyAlignment="1">
      <alignment horizontal="center" wrapText="1"/>
    </xf>
    <xf numFmtId="166" fontId="37" fillId="35" borderId="11" xfId="7" applyNumberFormat="1" applyFont="1" applyFill="1" applyBorder="1" applyAlignment="1">
      <alignment horizontal="center"/>
    </xf>
    <xf numFmtId="165" fontId="37" fillId="35" borderId="0" xfId="7" applyNumberFormat="1" applyFont="1" applyFill="1" applyBorder="1" applyAlignment="1">
      <alignment horizontal="center"/>
    </xf>
    <xf numFmtId="165" fontId="37" fillId="35" borderId="15" xfId="7" applyNumberFormat="1" applyFont="1" applyFill="1" applyBorder="1" applyAlignment="1">
      <alignment horizontal="center"/>
    </xf>
    <xf numFmtId="3" fontId="37" fillId="35" borderId="24" xfId="0" applyNumberFormat="1" applyFont="1" applyFill="1" applyBorder="1" applyAlignment="1">
      <alignment horizontal="center"/>
    </xf>
    <xf numFmtId="2" fontId="37" fillId="35" borderId="11" xfId="1" applyNumberFormat="1" applyFont="1" applyFill="1" applyBorder="1" applyAlignment="1">
      <alignment horizontal="center"/>
    </xf>
    <xf numFmtId="0" fontId="37" fillId="35" borderId="0" xfId="1" applyNumberFormat="1" applyFont="1" applyFill="1" applyBorder="1" applyAlignment="1">
      <alignment horizontal="center"/>
    </xf>
    <xf numFmtId="10" fontId="37" fillId="35" borderId="0" xfId="0" applyNumberFormat="1" applyFont="1" applyFill="1" applyAlignment="1">
      <alignment horizontal="center"/>
    </xf>
    <xf numFmtId="2" fontId="37" fillId="35" borderId="11" xfId="7" applyNumberFormat="1" applyFont="1" applyFill="1" applyBorder="1" applyAlignment="1">
      <alignment horizontal="center"/>
    </xf>
    <xf numFmtId="1" fontId="37" fillId="35" borderId="0" xfId="7" applyNumberFormat="1" applyFont="1" applyFill="1" applyBorder="1" applyAlignment="1">
      <alignment horizontal="center"/>
    </xf>
    <xf numFmtId="0" fontId="37" fillId="34" borderId="14" xfId="0" applyFont="1" applyFill="1" applyBorder="1" applyAlignment="1">
      <alignment horizontal="center"/>
    </xf>
    <xf numFmtId="2" fontId="37" fillId="34" borderId="14" xfId="0" applyNumberFormat="1" applyFont="1" applyFill="1" applyBorder="1" applyAlignment="1">
      <alignment horizontal="center"/>
    </xf>
    <xf numFmtId="2" fontId="37" fillId="34" borderId="0" xfId="0" applyNumberFormat="1" applyFont="1" applyFill="1" applyAlignment="1">
      <alignment horizontal="center"/>
    </xf>
    <xf numFmtId="168" fontId="37" fillId="34" borderId="0" xfId="0" applyNumberFormat="1" applyFont="1" applyFill="1" applyAlignment="1">
      <alignment horizontal="center"/>
    </xf>
    <xf numFmtId="3" fontId="37" fillId="34" borderId="0" xfId="0" applyNumberFormat="1" applyFont="1" applyFill="1" applyAlignment="1">
      <alignment horizontal="center"/>
    </xf>
    <xf numFmtId="2" fontId="37" fillId="34" borderId="16" xfId="0" applyNumberFormat="1" applyFont="1" applyFill="1" applyBorder="1" applyAlignment="1">
      <alignment horizontal="center"/>
    </xf>
    <xf numFmtId="1" fontId="37" fillId="34" borderId="0" xfId="0" applyNumberFormat="1" applyFont="1" applyFill="1" applyAlignment="1">
      <alignment horizontal="center"/>
    </xf>
    <xf numFmtId="3" fontId="37" fillId="34" borderId="15" xfId="7" applyNumberFormat="1" applyFont="1" applyFill="1" applyBorder="1" applyAlignment="1">
      <alignment horizontal="center"/>
    </xf>
    <xf numFmtId="3" fontId="37" fillId="34" borderId="0" xfId="7" applyNumberFormat="1" applyFont="1" applyFill="1" applyBorder="1" applyAlignment="1">
      <alignment horizontal="center"/>
    </xf>
    <xf numFmtId="10" fontId="37" fillId="34" borderId="0" xfId="7" applyNumberFormat="1" applyFont="1" applyFill="1" applyBorder="1" applyAlignment="1">
      <alignment horizontal="center"/>
    </xf>
    <xf numFmtId="166" fontId="37" fillId="34" borderId="0" xfId="1" applyNumberFormat="1" applyFont="1" applyFill="1" applyBorder="1" applyAlignment="1">
      <alignment horizontal="center"/>
    </xf>
    <xf numFmtId="2" fontId="37" fillId="34" borderId="0" xfId="1" applyNumberFormat="1" applyFont="1" applyFill="1" applyBorder="1" applyAlignment="1">
      <alignment horizontal="center"/>
    </xf>
    <xf numFmtId="0" fontId="37" fillId="34" borderId="0" xfId="0" applyFont="1" applyFill="1" applyAlignment="1">
      <alignment horizontal="center"/>
    </xf>
    <xf numFmtId="3" fontId="37" fillId="34" borderId="16" xfId="0" applyNumberFormat="1" applyFont="1" applyFill="1" applyBorder="1" applyAlignment="1">
      <alignment horizontal="center"/>
    </xf>
    <xf numFmtId="3" fontId="37" fillId="34" borderId="0" xfId="0" quotePrefix="1" applyNumberFormat="1" applyFont="1" applyFill="1" applyAlignment="1">
      <alignment horizontal="center"/>
    </xf>
    <xf numFmtId="3" fontId="37" fillId="34" borderId="0" xfId="0" quotePrefix="1" applyNumberFormat="1" applyFont="1" applyFill="1" applyAlignment="1">
      <alignment horizontal="center" wrapText="1"/>
    </xf>
    <xf numFmtId="10" fontId="37" fillId="34" borderId="0" xfId="0" quotePrefix="1" applyNumberFormat="1" applyFont="1" applyFill="1" applyAlignment="1">
      <alignment horizontal="center" wrapText="1"/>
    </xf>
    <xf numFmtId="166" fontId="37" fillId="34" borderId="11" xfId="1" quotePrefix="1" applyNumberFormat="1" applyFont="1" applyFill="1" applyBorder="1" applyAlignment="1">
      <alignment horizontal="center" wrapText="1"/>
    </xf>
    <xf numFmtId="1" fontId="37" fillId="34" borderId="0" xfId="1" quotePrefix="1" applyNumberFormat="1" applyFont="1" applyFill="1" applyBorder="1" applyAlignment="1">
      <alignment horizontal="center" wrapText="1"/>
    </xf>
    <xf numFmtId="166" fontId="37" fillId="34" borderId="11" xfId="7" applyNumberFormat="1" applyFont="1" applyFill="1" applyBorder="1" applyAlignment="1">
      <alignment horizontal="center"/>
    </xf>
    <xf numFmtId="165" fontId="37" fillId="34" borderId="0" xfId="7" applyNumberFormat="1" applyFont="1" applyFill="1" applyBorder="1" applyAlignment="1">
      <alignment horizontal="center"/>
    </xf>
    <xf numFmtId="165" fontId="37" fillId="34" borderId="15" xfId="7" applyNumberFormat="1" applyFont="1" applyFill="1" applyBorder="1" applyAlignment="1">
      <alignment horizontal="center"/>
    </xf>
    <xf numFmtId="3" fontId="37" fillId="34" borderId="24" xfId="0" applyNumberFormat="1" applyFont="1" applyFill="1" applyBorder="1" applyAlignment="1">
      <alignment horizontal="center"/>
    </xf>
    <xf numFmtId="2" fontId="37" fillId="34" borderId="11" xfId="1" applyNumberFormat="1" applyFont="1" applyFill="1" applyBorder="1" applyAlignment="1">
      <alignment horizontal="center"/>
    </xf>
    <xf numFmtId="0" fontId="37" fillId="34" borderId="0" xfId="1" applyNumberFormat="1" applyFont="1" applyFill="1" applyBorder="1" applyAlignment="1">
      <alignment horizontal="center"/>
    </xf>
    <xf numFmtId="10" fontId="37" fillId="34" borderId="0" xfId="0" applyNumberFormat="1" applyFont="1" applyFill="1" applyAlignment="1">
      <alignment horizontal="center"/>
    </xf>
    <xf numFmtId="2" fontId="37" fillId="34" borderId="11" xfId="7" applyNumberFormat="1" applyFont="1" applyFill="1" applyBorder="1" applyAlignment="1">
      <alignment horizontal="center"/>
    </xf>
    <xf numFmtId="1" fontId="37" fillId="34" borderId="0" xfId="7" applyNumberFormat="1" applyFont="1" applyFill="1" applyBorder="1" applyAlignment="1">
      <alignment horizontal="center"/>
    </xf>
    <xf numFmtId="3" fontId="37" fillId="0" borderId="15" xfId="7" applyNumberFormat="1" applyFont="1" applyFill="1" applyBorder="1" applyAlignment="1">
      <alignment horizontal="center"/>
    </xf>
    <xf numFmtId="3" fontId="37" fillId="0" borderId="0" xfId="7" applyNumberFormat="1" applyFont="1" applyFill="1" applyBorder="1" applyAlignment="1">
      <alignment horizontal="center"/>
    </xf>
    <xf numFmtId="10" fontId="37" fillId="0" borderId="0" xfId="7" applyNumberFormat="1" applyFont="1" applyFill="1" applyBorder="1" applyAlignment="1">
      <alignment horizontal="center"/>
    </xf>
    <xf numFmtId="166" fontId="37" fillId="0" borderId="0" xfId="1" applyNumberFormat="1" applyFont="1" applyFill="1" applyBorder="1" applyAlignment="1">
      <alignment horizontal="center"/>
    </xf>
    <xf numFmtId="2" fontId="37" fillId="0" borderId="0" xfId="1" applyNumberFormat="1" applyFont="1" applyFill="1" applyBorder="1" applyAlignment="1">
      <alignment horizontal="center"/>
    </xf>
    <xf numFmtId="166" fontId="37" fillId="0" borderId="11" xfId="1" quotePrefix="1" applyNumberFormat="1" applyFont="1" applyFill="1" applyBorder="1" applyAlignment="1">
      <alignment horizontal="center" wrapText="1"/>
    </xf>
    <xf numFmtId="1" fontId="37" fillId="0" borderId="0" xfId="1" quotePrefix="1" applyNumberFormat="1" applyFont="1" applyFill="1" applyBorder="1" applyAlignment="1">
      <alignment horizontal="center" wrapText="1"/>
    </xf>
    <xf numFmtId="166" fontId="37" fillId="0" borderId="11" xfId="7" applyNumberFormat="1" applyFont="1" applyFill="1" applyBorder="1" applyAlignment="1">
      <alignment horizontal="center"/>
    </xf>
    <xf numFmtId="165" fontId="37" fillId="0" borderId="0" xfId="7" applyNumberFormat="1" applyFont="1" applyFill="1" applyBorder="1" applyAlignment="1">
      <alignment horizontal="center"/>
    </xf>
    <xf numFmtId="165" fontId="37" fillId="0" borderId="15" xfId="7" applyNumberFormat="1" applyFont="1" applyFill="1" applyBorder="1" applyAlignment="1">
      <alignment horizontal="center"/>
    </xf>
    <xf numFmtId="2" fontId="37" fillId="0" borderId="11" xfId="1" applyNumberFormat="1" applyFont="1" applyFill="1" applyBorder="1" applyAlignment="1">
      <alignment horizontal="center"/>
    </xf>
    <xf numFmtId="0" fontId="37" fillId="0" borderId="0" xfId="1" applyNumberFormat="1" applyFont="1" applyFill="1" applyBorder="1" applyAlignment="1">
      <alignment horizontal="center"/>
    </xf>
    <xf numFmtId="2" fontId="37" fillId="0" borderId="11" xfId="7" applyNumberFormat="1" applyFont="1" applyFill="1" applyBorder="1" applyAlignment="1">
      <alignment horizontal="center"/>
    </xf>
    <xf numFmtId="1" fontId="37" fillId="0" borderId="0" xfId="7" applyNumberFormat="1" applyFont="1" applyFill="1" applyBorder="1" applyAlignment="1">
      <alignment horizontal="center"/>
    </xf>
    <xf numFmtId="3" fontId="23" fillId="34" borderId="74" xfId="0" applyNumberFormat="1" applyFont="1" applyFill="1" applyBorder="1" applyAlignment="1">
      <alignment horizontal="center" wrapText="1"/>
    </xf>
    <xf numFmtId="3" fontId="23" fillId="35" borderId="74" xfId="46" applyNumberFormat="1" applyFont="1" applyFill="1" applyBorder="1" applyAlignment="1">
      <alignment horizontal="center" wrapText="1"/>
    </xf>
    <xf numFmtId="3" fontId="23" fillId="36" borderId="74" xfId="0" applyNumberFormat="1" applyFont="1" applyFill="1" applyBorder="1" applyAlignment="1">
      <alignment horizontal="center" wrapText="1"/>
    </xf>
    <xf numFmtId="3" fontId="23" fillId="0" borderId="74" xfId="0" applyNumberFormat="1" applyFont="1" applyBorder="1" applyAlignment="1">
      <alignment horizontal="center" wrapText="1"/>
    </xf>
    <xf numFmtId="0" fontId="18" fillId="45" borderId="74" xfId="0" applyFont="1" applyFill="1" applyBorder="1" applyAlignment="1">
      <alignment wrapText="1"/>
    </xf>
    <xf numFmtId="3" fontId="39" fillId="44" borderId="77" xfId="0" applyNumberFormat="1" applyFont="1" applyFill="1" applyBorder="1" applyAlignment="1">
      <alignment horizontal="center" wrapText="1"/>
    </xf>
    <xf numFmtId="0" fontId="18" fillId="46" borderId="77" xfId="0" applyFont="1" applyFill="1" applyBorder="1" applyAlignment="1">
      <alignment wrapText="1"/>
    </xf>
    <xf numFmtId="0" fontId="39" fillId="0" borderId="72" xfId="0" applyFont="1" applyBorder="1" applyAlignment="1">
      <alignment horizontal="center" vertical="center" wrapText="1"/>
    </xf>
    <xf numFmtId="0" fontId="23" fillId="35" borderId="74" xfId="0" applyFont="1" applyFill="1" applyBorder="1" applyAlignment="1">
      <alignment horizontal="center" wrapText="1"/>
    </xf>
    <xf numFmtId="0" fontId="23" fillId="0" borderId="74" xfId="0" applyFont="1" applyBorder="1" applyAlignment="1">
      <alignment horizontal="center" wrapText="1"/>
    </xf>
    <xf numFmtId="0" fontId="23" fillId="45" borderId="74" xfId="0" applyFont="1" applyFill="1" applyBorder="1" applyAlignment="1">
      <alignment horizontal="center" wrapText="1"/>
    </xf>
    <xf numFmtId="2" fontId="37" fillId="0" borderId="14" xfId="0" applyNumberFormat="1" applyFont="1" applyBorder="1" applyAlignment="1">
      <alignment horizontal="center"/>
    </xf>
    <xf numFmtId="2" fontId="37" fillId="0" borderId="0" xfId="0" applyNumberFormat="1" applyFont="1" applyAlignment="1">
      <alignment horizontal="center"/>
    </xf>
    <xf numFmtId="168" fontId="37" fillId="0" borderId="0" xfId="0" applyNumberFormat="1" applyFont="1" applyAlignment="1">
      <alignment horizontal="center"/>
    </xf>
    <xf numFmtId="3" fontId="37" fillId="0" borderId="0" xfId="0" applyNumberFormat="1" applyFont="1" applyAlignment="1">
      <alignment horizontal="center"/>
    </xf>
    <xf numFmtId="2" fontId="37" fillId="0" borderId="16" xfId="0" applyNumberFormat="1" applyFont="1" applyBorder="1" applyAlignment="1">
      <alignment horizontal="center"/>
    </xf>
    <xf numFmtId="1" fontId="37" fillId="0" borderId="0" xfId="0" applyNumberFormat="1" applyFont="1" applyAlignment="1">
      <alignment horizontal="center"/>
    </xf>
    <xf numFmtId="0" fontId="37" fillId="0" borderId="0" xfId="0" applyFont="1" applyAlignment="1">
      <alignment horizontal="center"/>
    </xf>
    <xf numFmtId="3" fontId="37" fillId="0" borderId="16" xfId="0" applyNumberFormat="1" applyFont="1" applyBorder="1" applyAlignment="1">
      <alignment horizontal="center"/>
    </xf>
    <xf numFmtId="3" fontId="37" fillId="0" borderId="0" xfId="0" quotePrefix="1" applyNumberFormat="1" applyFont="1" applyAlignment="1">
      <alignment horizontal="center"/>
    </xf>
    <xf numFmtId="3" fontId="37" fillId="0" borderId="0" xfId="0" quotePrefix="1" applyNumberFormat="1" applyFont="1" applyAlignment="1">
      <alignment horizontal="center" wrapText="1"/>
    </xf>
    <xf numFmtId="10" fontId="37" fillId="0" borderId="0" xfId="0" quotePrefix="1" applyNumberFormat="1" applyFont="1" applyAlignment="1">
      <alignment horizontal="center" wrapText="1"/>
    </xf>
    <xf numFmtId="3" fontId="37" fillId="0" borderId="24" xfId="0" applyNumberFormat="1" applyFont="1" applyBorder="1" applyAlignment="1">
      <alignment horizontal="center"/>
    </xf>
    <xf numFmtId="10" fontId="37" fillId="0" borderId="0" xfId="0" applyNumberFormat="1" applyFont="1" applyAlignment="1">
      <alignment horizontal="center"/>
    </xf>
    <xf numFmtId="3" fontId="38" fillId="0" borderId="0" xfId="0" applyNumberFormat="1" applyFont="1" applyAlignment="1">
      <alignment horizontal="center"/>
    </xf>
    <xf numFmtId="169" fontId="37" fillId="0" borderId="0" xfId="0" applyNumberFormat="1" applyFont="1" applyAlignment="1">
      <alignment horizontal="center"/>
    </xf>
    <xf numFmtId="0" fontId="37" fillId="35" borderId="0" xfId="0" applyFont="1" applyFill="1" applyAlignment="1">
      <alignment horizontal="center" wrapText="1"/>
    </xf>
    <xf numFmtId="0" fontId="33" fillId="47" borderId="57" xfId="0" applyFont="1" applyFill="1" applyBorder="1" applyAlignment="1">
      <alignment horizontal="left" vertical="center" wrapText="1"/>
    </xf>
    <xf numFmtId="0" fontId="26" fillId="47" borderId="58" xfId="0" applyFont="1" applyFill="1" applyBorder="1" applyAlignment="1">
      <alignment horizontal="left" vertical="center" wrapText="1"/>
    </xf>
    <xf numFmtId="0" fontId="26" fillId="47" borderId="59" xfId="0" applyFont="1" applyFill="1" applyBorder="1" applyAlignment="1">
      <alignment horizontal="left" vertical="center" wrapText="1"/>
    </xf>
    <xf numFmtId="0" fontId="26" fillId="47" borderId="10" xfId="0" applyFont="1" applyFill="1" applyBorder="1" applyAlignment="1">
      <alignment horizontal="left" vertical="center" wrapText="1"/>
    </xf>
    <xf numFmtId="0" fontId="26" fillId="47" borderId="0" xfId="0" applyFont="1" applyFill="1" applyAlignment="1">
      <alignment horizontal="left" vertical="center" wrapText="1"/>
    </xf>
    <xf numFmtId="0" fontId="26" fillId="47" borderId="11" xfId="0" applyFont="1" applyFill="1" applyBorder="1" applyAlignment="1">
      <alignment horizontal="left" vertical="center" wrapText="1"/>
    </xf>
    <xf numFmtId="0" fontId="26" fillId="47" borderId="60" xfId="0" applyFont="1" applyFill="1" applyBorder="1" applyAlignment="1">
      <alignment horizontal="left" vertical="center" wrapText="1"/>
    </xf>
    <xf numFmtId="0" fontId="26" fillId="47" borderId="61" xfId="0" applyFont="1" applyFill="1" applyBorder="1" applyAlignment="1">
      <alignment horizontal="left" vertical="center" wrapText="1"/>
    </xf>
    <xf numFmtId="0" fontId="26" fillId="47" borderId="62" xfId="0" applyFont="1" applyFill="1" applyBorder="1" applyAlignment="1">
      <alignment horizontal="left" vertical="center" wrapText="1"/>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26" fillId="39" borderId="57" xfId="0" applyFont="1" applyFill="1" applyBorder="1" applyAlignment="1">
      <alignment horizontal="left" vertical="center" wrapText="1"/>
    </xf>
    <xf numFmtId="0" fontId="26" fillId="39" borderId="58" xfId="0" applyFont="1" applyFill="1" applyBorder="1" applyAlignment="1">
      <alignment horizontal="left" vertical="center" wrapText="1"/>
    </xf>
    <xf numFmtId="0" fontId="26" fillId="39" borderId="59" xfId="0" applyFont="1" applyFill="1" applyBorder="1" applyAlignment="1">
      <alignment horizontal="left" vertical="center" wrapText="1"/>
    </xf>
    <xf numFmtId="0" fontId="26" fillId="39" borderId="10" xfId="0" applyFont="1" applyFill="1" applyBorder="1" applyAlignment="1">
      <alignment horizontal="left" vertical="center" wrapText="1"/>
    </xf>
    <xf numFmtId="0" fontId="26" fillId="39" borderId="0" xfId="0" applyFont="1" applyFill="1" applyAlignment="1">
      <alignment horizontal="left" vertical="center" wrapText="1"/>
    </xf>
    <xf numFmtId="0" fontId="26" fillId="39" borderId="11" xfId="0" applyFont="1" applyFill="1" applyBorder="1" applyAlignment="1">
      <alignment horizontal="left" vertical="center" wrapText="1"/>
    </xf>
    <xf numFmtId="0" fontId="26" fillId="39" borderId="60" xfId="0" applyFont="1" applyFill="1" applyBorder="1" applyAlignment="1">
      <alignment horizontal="left" vertical="center" wrapText="1"/>
    </xf>
    <xf numFmtId="0" fontId="26" fillId="39" borderId="61" xfId="0" applyFont="1" applyFill="1" applyBorder="1" applyAlignment="1">
      <alignment horizontal="left" vertical="center" wrapText="1"/>
    </xf>
    <xf numFmtId="0" fontId="26" fillId="39" borderId="62" xfId="0" applyFont="1" applyFill="1" applyBorder="1" applyAlignment="1">
      <alignment horizontal="left" vertical="center" wrapText="1"/>
    </xf>
    <xf numFmtId="0" fontId="21" fillId="40" borderId="55" xfId="0" applyFont="1" applyFill="1" applyBorder="1" applyAlignment="1">
      <alignment horizontal="center" vertical="center"/>
    </xf>
    <xf numFmtId="0" fontId="21" fillId="40" borderId="54" xfId="0" applyFont="1" applyFill="1" applyBorder="1" applyAlignment="1">
      <alignment horizontal="center" vertical="center"/>
    </xf>
    <xf numFmtId="0" fontId="21" fillId="40" borderId="25" xfId="0" applyFont="1" applyFill="1" applyBorder="1" applyAlignment="1">
      <alignment horizontal="center" vertical="center" wrapText="1"/>
    </xf>
    <xf numFmtId="0" fontId="21" fillId="40" borderId="55" xfId="0" applyFont="1" applyFill="1" applyBorder="1" applyAlignment="1">
      <alignment horizontal="center" vertical="center" wrapText="1"/>
    </xf>
    <xf numFmtId="0" fontId="37" fillId="35" borderId="0" xfId="0" applyFont="1" applyFill="1" applyBorder="1" applyAlignment="1">
      <alignment horizontal="center"/>
    </xf>
    <xf numFmtId="3" fontId="37" fillId="34" borderId="0" xfId="0" applyNumberFormat="1" applyFont="1" applyFill="1" applyBorder="1" applyAlignment="1">
      <alignment horizontal="center"/>
    </xf>
    <xf numFmtId="3" fontId="37" fillId="0" borderId="0" xfId="0" applyNumberFormat="1" applyFont="1" applyBorder="1" applyAlignment="1">
      <alignment horizont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E913284D-44A3-4C02-B67A-0C7FD2146AC7}"/>
    <cellStyle name="Comma 3" xfId="46" xr:uid="{9A26A419-1C2E-446E-993A-2F6F6A0651B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4" xr:uid="{00000000-0005-0000-0000-000030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00"/>
      <color rgb="FFFFFFBE"/>
      <color rgb="FFC8F0C8"/>
      <color rgb="FFA8A8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anice Li" id="{77090FE6-74AD-49E1-B1C9-36D948EE7BCE}" userId="f8a55b1ae8161b80" providerId="Windows Live"/>
  <person displayName="Remus Herteg" id="{AAB39003-A49D-4754-B5F7-C037BDACC0A6}" userId="ff39cbd86c6f31f8"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2" dT="2023-05-02T17:24:42.26" personId="{AAB39003-A49D-4754-B5F7-C037BDACC0A6}" id="{0B0529BA-82EC-4CBA-9581-35932EDB02F9}">
    <text>This cell matches the 2021 Census data which is why it is different from "2016 Pop"</text>
  </threadedComment>
  <threadedComment ref="B8" dT="2023-03-15T17:00:38.27" personId="{77090FE6-74AD-49E1-B1C9-36D948EE7BCE}" id="{002B2657-865E-4B43-9090-C8BCED121799}">
    <text>004 weighted + 50012 weighted</text>
  </threadedComment>
  <threadedComment ref="B13" dT="2023-03-15T19:49:50.42" personId="{77090FE6-74AD-49E1-B1C9-36D948EE7BCE}" id="{B0597DCB-8589-423D-B603-C13827892E9E}">
    <text>0006.0 + 001.02</text>
  </threadedComment>
  <threadedComment ref="B16" dT="2023-03-15T16:59:09.32" personId="{77090FE6-74AD-49E1-B1C9-36D948EE7BCE}" id="{DD4C121D-7B10-4667-944C-426FD84E2B22}">
    <text>0008.02 + 0006.0 +100.12</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150.statcan.gc.ca/n1/daily-quotidien/171129/t001c-eng.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6132-4AB7-4254-9ADB-B3879BC28A08}">
  <dimension ref="A1:R46"/>
  <sheetViews>
    <sheetView workbookViewId="0"/>
  </sheetViews>
  <sheetFormatPr defaultColWidth="12.5703125" defaultRowHeight="12.75" x14ac:dyDescent="0.2"/>
  <cols>
    <col min="1" max="1" width="15.5703125" style="97" customWidth="1"/>
    <col min="2" max="2" width="20.28515625" style="97" customWidth="1"/>
    <col min="3" max="16384" width="12.5703125" style="97"/>
  </cols>
  <sheetData>
    <row r="1" spans="1:18" x14ac:dyDescent="0.2">
      <c r="A1" s="130" t="s">
        <v>167</v>
      </c>
      <c r="B1" s="131"/>
    </row>
    <row r="2" spans="1:18" x14ac:dyDescent="0.2">
      <c r="A2" s="132" t="s">
        <v>168</v>
      </c>
    </row>
    <row r="3" spans="1:18" x14ac:dyDescent="0.2">
      <c r="A3" s="97" t="s">
        <v>169</v>
      </c>
    </row>
    <row r="4" spans="1:18" x14ac:dyDescent="0.2">
      <c r="A4" s="97" t="s">
        <v>170</v>
      </c>
    </row>
    <row r="5" spans="1:18" x14ac:dyDescent="0.2">
      <c r="A5" s="97" t="s">
        <v>171</v>
      </c>
    </row>
    <row r="8" spans="1:18" x14ac:dyDescent="0.2">
      <c r="A8" s="130" t="s">
        <v>172</v>
      </c>
      <c r="B8" s="131"/>
    </row>
    <row r="9" spans="1:18" x14ac:dyDescent="0.2">
      <c r="A9" s="133" t="s">
        <v>173</v>
      </c>
      <c r="B9" s="134"/>
      <c r="C9" s="134"/>
      <c r="D9" s="134"/>
      <c r="E9" s="134"/>
      <c r="F9" s="134"/>
      <c r="G9" s="134"/>
      <c r="H9" s="134"/>
      <c r="I9" s="134"/>
      <c r="J9" s="134"/>
    </row>
    <row r="10" spans="1:18" x14ac:dyDescent="0.2">
      <c r="A10" s="133" t="s">
        <v>174</v>
      </c>
      <c r="B10" s="134"/>
      <c r="C10" s="134"/>
      <c r="D10" s="134"/>
      <c r="E10" s="134"/>
      <c r="F10" s="134"/>
      <c r="G10" s="134"/>
      <c r="H10" s="134"/>
      <c r="I10" s="134"/>
      <c r="J10" s="134"/>
      <c r="K10" s="134"/>
      <c r="L10" s="134"/>
      <c r="M10" s="134"/>
    </row>
    <row r="11" spans="1:18" x14ac:dyDescent="0.2">
      <c r="A11" s="133" t="s">
        <v>175</v>
      </c>
      <c r="B11" s="134"/>
      <c r="C11" s="134"/>
      <c r="D11" s="134"/>
      <c r="E11" s="134"/>
      <c r="F11" s="134"/>
      <c r="G11" s="134"/>
      <c r="H11" s="134"/>
      <c r="I11" s="134"/>
      <c r="J11" s="134"/>
      <c r="K11" s="134"/>
      <c r="L11" s="134"/>
      <c r="M11" s="134"/>
      <c r="N11" s="134"/>
      <c r="O11" s="134"/>
      <c r="P11" s="134"/>
      <c r="Q11" s="134"/>
      <c r="R11" s="134"/>
    </row>
    <row r="12" spans="1:18" x14ac:dyDescent="0.2">
      <c r="A12" s="133" t="s">
        <v>176</v>
      </c>
      <c r="B12" s="134"/>
      <c r="C12" s="134"/>
      <c r="D12" s="134"/>
      <c r="E12" s="134"/>
      <c r="F12" s="134"/>
      <c r="G12" s="134"/>
      <c r="H12" s="134"/>
      <c r="I12" s="134"/>
      <c r="J12" s="134"/>
      <c r="K12" s="134"/>
      <c r="L12" s="134"/>
      <c r="M12" s="134"/>
      <c r="N12" s="134"/>
      <c r="O12" s="134"/>
      <c r="P12" s="134"/>
      <c r="Q12" s="134"/>
    </row>
    <row r="13" spans="1:18" x14ac:dyDescent="0.2">
      <c r="A13" s="135" t="s">
        <v>177</v>
      </c>
      <c r="B13" s="136"/>
      <c r="C13" s="136"/>
      <c r="D13" s="136"/>
      <c r="E13" s="136"/>
      <c r="F13" s="136"/>
      <c r="G13" s="136"/>
      <c r="H13" s="136"/>
      <c r="I13" s="136"/>
      <c r="J13" s="136"/>
      <c r="K13" s="136"/>
      <c r="L13" s="136"/>
      <c r="M13" s="136"/>
      <c r="N13" s="136"/>
      <c r="O13" s="136"/>
      <c r="P13" s="136"/>
      <c r="Q13" s="136"/>
      <c r="R13" s="136"/>
    </row>
    <row r="15" spans="1:18" x14ac:dyDescent="0.2">
      <c r="E15" s="97" t="s">
        <v>178</v>
      </c>
    </row>
    <row r="16" spans="1:18" x14ac:dyDescent="0.2">
      <c r="A16" s="130" t="s">
        <v>179</v>
      </c>
      <c r="B16" s="131"/>
    </row>
    <row r="17" spans="1:2" x14ac:dyDescent="0.2">
      <c r="A17" s="97" t="s">
        <v>180</v>
      </c>
      <c r="B17" s="97" t="s">
        <v>181</v>
      </c>
    </row>
    <row r="19" spans="1:2" x14ac:dyDescent="0.2">
      <c r="A19" s="97" t="s">
        <v>182</v>
      </c>
      <c r="B19" s="132" t="s">
        <v>183</v>
      </c>
    </row>
    <row r="21" spans="1:2" x14ac:dyDescent="0.2">
      <c r="A21" s="97" t="s">
        <v>184</v>
      </c>
      <c r="B21" s="97" t="s">
        <v>185</v>
      </c>
    </row>
    <row r="22" spans="1:2" x14ac:dyDescent="0.2">
      <c r="B22" s="97" t="s">
        <v>186</v>
      </c>
    </row>
    <row r="23" spans="1:2" x14ac:dyDescent="0.2">
      <c r="B23" s="97" t="s">
        <v>187</v>
      </c>
    </row>
    <row r="25" spans="1:2" x14ac:dyDescent="0.2">
      <c r="A25" s="97" t="s">
        <v>188</v>
      </c>
      <c r="B25" s="97" t="s">
        <v>189</v>
      </c>
    </row>
    <row r="27" spans="1:2" x14ac:dyDescent="0.2">
      <c r="A27" s="97" t="s">
        <v>190</v>
      </c>
      <c r="B27" s="97" t="s">
        <v>191</v>
      </c>
    </row>
    <row r="30" spans="1:2" x14ac:dyDescent="0.2">
      <c r="A30" s="130" t="s">
        <v>192</v>
      </c>
      <c r="B30" s="131"/>
    </row>
    <row r="31" spans="1:2" x14ac:dyDescent="0.2">
      <c r="A31" s="97" t="s">
        <v>193</v>
      </c>
    </row>
    <row r="32" spans="1:2" x14ac:dyDescent="0.2">
      <c r="A32" s="132" t="s">
        <v>194</v>
      </c>
    </row>
    <row r="46" spans="1:1" x14ac:dyDescent="0.2">
      <c r="A46" s="137"/>
    </row>
  </sheetData>
  <hyperlinks>
    <hyperlink ref="B19" r:id="rId1" xr:uid="{68EA8EE6-AD87-4A18-A67C-525AC69F3631}"/>
    <hyperlink ref="A2" r:id="rId2" xr:uid="{0ABA5A1B-5A80-4E10-9EB4-0048931CD75C}"/>
    <hyperlink ref="A32" r:id="rId3" xr:uid="{4ED1061C-DB5B-44C1-9713-ABB3218EE8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3"/>
  <sheetViews>
    <sheetView topLeftCell="A19" workbookViewId="0"/>
  </sheetViews>
  <sheetFormatPr defaultColWidth="9.140625" defaultRowHeight="12.75" x14ac:dyDescent="0.2"/>
  <cols>
    <col min="1" max="1" width="12.42578125" style="57" bestFit="1" customWidth="1"/>
    <col min="2" max="3" width="9.140625" style="57"/>
    <col min="4" max="4" width="11.42578125" style="57" bestFit="1" customWidth="1"/>
    <col min="5" max="7" width="9.28515625" style="57" bestFit="1" customWidth="1"/>
    <col min="8" max="8" width="10.42578125" style="57" bestFit="1" customWidth="1"/>
    <col min="9" max="9" width="11.42578125" style="57" bestFit="1" customWidth="1"/>
    <col min="10" max="21" width="9.28515625" style="57" bestFit="1" customWidth="1"/>
    <col min="22" max="22" width="12.5703125" style="59" bestFit="1" customWidth="1"/>
    <col min="23" max="16384" width="9.140625" style="57"/>
  </cols>
  <sheetData>
    <row r="1" spans="1:22" s="128" customFormat="1" ht="115.5" thickBot="1" x14ac:dyDescent="0.25">
      <c r="A1" s="114" t="s">
        <v>19</v>
      </c>
      <c r="B1" s="115" t="s">
        <v>152</v>
      </c>
      <c r="C1" s="115" t="s">
        <v>153</v>
      </c>
      <c r="D1" s="116" t="s">
        <v>22</v>
      </c>
      <c r="E1" s="114" t="s">
        <v>4</v>
      </c>
      <c r="F1" s="114" t="s">
        <v>20</v>
      </c>
      <c r="G1" s="114" t="s">
        <v>21</v>
      </c>
      <c r="H1" s="114" t="s">
        <v>23</v>
      </c>
      <c r="I1" s="117" t="s">
        <v>24</v>
      </c>
      <c r="J1" s="116" t="s">
        <v>154</v>
      </c>
      <c r="K1" s="114" t="s">
        <v>155</v>
      </c>
      <c r="L1" s="114" t="s">
        <v>156</v>
      </c>
      <c r="M1" s="114" t="s">
        <v>157</v>
      </c>
      <c r="N1" s="118" t="s">
        <v>158</v>
      </c>
      <c r="O1" s="114" t="s">
        <v>159</v>
      </c>
      <c r="P1" s="114" t="s">
        <v>160</v>
      </c>
      <c r="Q1" s="114" t="s">
        <v>161</v>
      </c>
      <c r="R1" s="118" t="s">
        <v>162</v>
      </c>
      <c r="S1" s="114" t="s">
        <v>163</v>
      </c>
      <c r="T1" s="114" t="s">
        <v>164</v>
      </c>
      <c r="U1" s="117" t="s">
        <v>165</v>
      </c>
      <c r="V1" s="119" t="s">
        <v>166</v>
      </c>
    </row>
    <row r="2" spans="1:22" s="56" customFormat="1" ht="13.5" thickTop="1" x14ac:dyDescent="0.2">
      <c r="A2" s="124" t="s">
        <v>110</v>
      </c>
      <c r="B2" s="124" t="s">
        <v>100</v>
      </c>
      <c r="C2" s="124" t="s">
        <v>39</v>
      </c>
      <c r="D2" s="124">
        <v>1.3266999816894531</v>
      </c>
      <c r="E2" s="124">
        <v>3142</v>
      </c>
      <c r="F2" s="124">
        <v>1231</v>
      </c>
      <c r="G2" s="124">
        <v>1215</v>
      </c>
      <c r="H2" s="124">
        <v>2368.2822366507448</v>
      </c>
      <c r="I2" s="124">
        <v>927.86614682274558</v>
      </c>
      <c r="J2" s="124">
        <v>1625</v>
      </c>
      <c r="K2" s="124">
        <v>1315</v>
      </c>
      <c r="L2" s="124">
        <v>165</v>
      </c>
      <c r="M2" s="124">
        <v>65</v>
      </c>
      <c r="N2" s="125">
        <v>0.04</v>
      </c>
      <c r="O2" s="124">
        <v>45</v>
      </c>
      <c r="P2" s="124">
        <v>15</v>
      </c>
      <c r="Q2" s="124">
        <v>60</v>
      </c>
      <c r="R2" s="125">
        <v>3.6923076923076927E-2</v>
      </c>
      <c r="S2" s="124">
        <v>10</v>
      </c>
      <c r="T2" s="124">
        <v>10</v>
      </c>
      <c r="U2" s="124">
        <v>10</v>
      </c>
      <c r="V2" s="58" t="s">
        <v>7</v>
      </c>
    </row>
    <row r="3" spans="1:22" x14ac:dyDescent="0.2">
      <c r="A3" s="120" t="s">
        <v>99</v>
      </c>
      <c r="B3" s="120" t="s">
        <v>100</v>
      </c>
      <c r="C3" s="120" t="s">
        <v>39</v>
      </c>
      <c r="D3" s="120">
        <v>1.4460000610351562</v>
      </c>
      <c r="E3" s="120">
        <v>3703</v>
      </c>
      <c r="F3" s="120">
        <v>1579</v>
      </c>
      <c r="G3" s="120">
        <v>1496</v>
      </c>
      <c r="H3" s="120">
        <v>2560.8574299430616</v>
      </c>
      <c r="I3" s="120">
        <v>1091.9778238941653</v>
      </c>
      <c r="J3" s="120">
        <v>2085</v>
      </c>
      <c r="K3" s="120">
        <v>1605</v>
      </c>
      <c r="L3" s="120">
        <v>145</v>
      </c>
      <c r="M3" s="120">
        <v>75</v>
      </c>
      <c r="N3" s="121">
        <v>3.5971223021582732E-2</v>
      </c>
      <c r="O3" s="120">
        <v>195</v>
      </c>
      <c r="P3" s="120">
        <v>55</v>
      </c>
      <c r="Q3" s="120">
        <v>250</v>
      </c>
      <c r="R3" s="121">
        <v>0.11990407673860912</v>
      </c>
      <c r="S3" s="120">
        <v>0</v>
      </c>
      <c r="T3" s="120">
        <v>0</v>
      </c>
      <c r="U3" s="120">
        <v>10</v>
      </c>
      <c r="V3" s="129" t="s">
        <v>5</v>
      </c>
    </row>
    <row r="4" spans="1:22" x14ac:dyDescent="0.2">
      <c r="A4" s="124" t="s">
        <v>111</v>
      </c>
      <c r="B4" s="124" t="s">
        <v>100</v>
      </c>
      <c r="C4" s="124" t="s">
        <v>39</v>
      </c>
      <c r="D4" s="124">
        <v>1.5560000610351563</v>
      </c>
      <c r="E4" s="124">
        <v>3962</v>
      </c>
      <c r="F4" s="124">
        <v>1825</v>
      </c>
      <c r="G4" s="124">
        <v>1781</v>
      </c>
      <c r="H4" s="124">
        <v>2546.2723936940015</v>
      </c>
      <c r="I4" s="124">
        <v>1172.8791313709119</v>
      </c>
      <c r="J4" s="124">
        <v>1910</v>
      </c>
      <c r="K4" s="124">
        <v>1665</v>
      </c>
      <c r="L4" s="124">
        <v>105</v>
      </c>
      <c r="M4" s="124">
        <v>40</v>
      </c>
      <c r="N4" s="125">
        <v>2.0942408376963352E-2</v>
      </c>
      <c r="O4" s="124">
        <v>55</v>
      </c>
      <c r="P4" s="124">
        <v>25</v>
      </c>
      <c r="Q4" s="124">
        <v>80</v>
      </c>
      <c r="R4" s="125">
        <v>4.1884816753926704E-2</v>
      </c>
      <c r="S4" s="124">
        <v>0</v>
      </c>
      <c r="T4" s="124">
        <v>0</v>
      </c>
      <c r="U4" s="124">
        <v>15</v>
      </c>
      <c r="V4" s="58" t="s">
        <v>7</v>
      </c>
    </row>
    <row r="5" spans="1:22" x14ac:dyDescent="0.2">
      <c r="A5" s="124" t="s">
        <v>112</v>
      </c>
      <c r="B5" s="124" t="s">
        <v>100</v>
      </c>
      <c r="C5" s="124" t="s">
        <v>39</v>
      </c>
      <c r="D5" s="124">
        <v>2.063000030517578</v>
      </c>
      <c r="E5" s="124">
        <v>6216</v>
      </c>
      <c r="F5" s="124">
        <v>2869</v>
      </c>
      <c r="G5" s="124">
        <v>2739</v>
      </c>
      <c r="H5" s="124">
        <v>3013.0876917343003</v>
      </c>
      <c r="I5" s="124">
        <v>1390.6931447209954</v>
      </c>
      <c r="J5" s="124">
        <v>2850</v>
      </c>
      <c r="K5" s="124">
        <v>2220</v>
      </c>
      <c r="L5" s="124">
        <v>205</v>
      </c>
      <c r="M5" s="124">
        <v>200</v>
      </c>
      <c r="N5" s="125">
        <v>7.0175438596491224E-2</v>
      </c>
      <c r="O5" s="124">
        <v>185</v>
      </c>
      <c r="P5" s="124">
        <v>35</v>
      </c>
      <c r="Q5" s="124">
        <v>220</v>
      </c>
      <c r="R5" s="125">
        <v>7.7192982456140355E-2</v>
      </c>
      <c r="S5" s="124">
        <v>0</v>
      </c>
      <c r="T5" s="124">
        <v>10</v>
      </c>
      <c r="U5" s="124">
        <v>0</v>
      </c>
      <c r="V5" s="58" t="s">
        <v>7</v>
      </c>
    </row>
    <row r="6" spans="1:22" x14ac:dyDescent="0.2">
      <c r="A6" s="124" t="s">
        <v>113</v>
      </c>
      <c r="B6" s="124" t="s">
        <v>100</v>
      </c>
      <c r="C6" s="124" t="s">
        <v>39</v>
      </c>
      <c r="D6" s="124">
        <v>2.3969000244140624</v>
      </c>
      <c r="E6" s="124">
        <v>5013</v>
      </c>
      <c r="F6" s="124">
        <v>2350</v>
      </c>
      <c r="G6" s="124">
        <v>2261</v>
      </c>
      <c r="H6" s="124">
        <v>2091.4514368305622</v>
      </c>
      <c r="I6" s="124">
        <v>980.43304938197105</v>
      </c>
      <c r="J6" s="124">
        <v>2645</v>
      </c>
      <c r="K6" s="124">
        <v>1950</v>
      </c>
      <c r="L6" s="124">
        <v>220</v>
      </c>
      <c r="M6" s="124">
        <v>195</v>
      </c>
      <c r="N6" s="125">
        <v>7.3724007561436669E-2</v>
      </c>
      <c r="O6" s="124">
        <v>200</v>
      </c>
      <c r="P6" s="124">
        <v>60</v>
      </c>
      <c r="Q6" s="124">
        <v>260</v>
      </c>
      <c r="R6" s="125">
        <v>9.8298676748582225E-2</v>
      </c>
      <c r="S6" s="124">
        <v>0</v>
      </c>
      <c r="T6" s="124">
        <v>10</v>
      </c>
      <c r="U6" s="124">
        <v>10</v>
      </c>
      <c r="V6" s="58" t="s">
        <v>7</v>
      </c>
    </row>
    <row r="7" spans="1:22" x14ac:dyDescent="0.2">
      <c r="A7" s="57" t="s">
        <v>145</v>
      </c>
      <c r="B7" s="57" t="s">
        <v>100</v>
      </c>
      <c r="C7" s="57" t="s">
        <v>39</v>
      </c>
      <c r="D7" s="57">
        <v>12.193299560546874</v>
      </c>
      <c r="E7" s="57">
        <v>1671</v>
      </c>
      <c r="F7" s="57">
        <v>867</v>
      </c>
      <c r="G7" s="57">
        <v>817</v>
      </c>
      <c r="H7" s="57">
        <v>137.0424790847224</v>
      </c>
      <c r="I7" s="57">
        <v>71.104625593329942</v>
      </c>
      <c r="J7" s="57">
        <v>1025</v>
      </c>
      <c r="K7" s="57">
        <v>810</v>
      </c>
      <c r="L7" s="57">
        <v>80</v>
      </c>
      <c r="M7" s="57">
        <v>20</v>
      </c>
      <c r="N7" s="113">
        <v>1.9512195121951219E-2</v>
      </c>
      <c r="O7" s="57">
        <v>80</v>
      </c>
      <c r="P7" s="57">
        <v>20</v>
      </c>
      <c r="Q7" s="57">
        <v>100</v>
      </c>
      <c r="R7" s="113">
        <v>9.7560975609756101E-2</v>
      </c>
      <c r="S7" s="57">
        <v>0</v>
      </c>
      <c r="T7" s="57">
        <v>0</v>
      </c>
      <c r="U7" s="57">
        <v>15</v>
      </c>
      <c r="V7" s="59" t="s">
        <v>3</v>
      </c>
    </row>
    <row r="8" spans="1:22" x14ac:dyDescent="0.2">
      <c r="A8" s="124" t="s">
        <v>114</v>
      </c>
      <c r="B8" s="124" t="s">
        <v>100</v>
      </c>
      <c r="C8" s="124" t="s">
        <v>39</v>
      </c>
      <c r="D8" s="124">
        <v>2.1033000183105468</v>
      </c>
      <c r="E8" s="124">
        <v>4296</v>
      </c>
      <c r="F8" s="124">
        <v>1866</v>
      </c>
      <c r="G8" s="124">
        <v>1803</v>
      </c>
      <c r="H8" s="124">
        <v>2042.5046177913866</v>
      </c>
      <c r="I8" s="124">
        <v>887.17728510212464</v>
      </c>
      <c r="J8" s="124">
        <v>2160</v>
      </c>
      <c r="K8" s="124">
        <v>1675</v>
      </c>
      <c r="L8" s="124">
        <v>160</v>
      </c>
      <c r="M8" s="124">
        <v>85</v>
      </c>
      <c r="N8" s="125">
        <v>3.9351851851851853E-2</v>
      </c>
      <c r="O8" s="124">
        <v>165</v>
      </c>
      <c r="P8" s="124">
        <v>65</v>
      </c>
      <c r="Q8" s="124">
        <v>230</v>
      </c>
      <c r="R8" s="125">
        <v>0.10648148148148148</v>
      </c>
      <c r="S8" s="124">
        <v>10</v>
      </c>
      <c r="T8" s="124">
        <v>0</v>
      </c>
      <c r="U8" s="124">
        <v>0</v>
      </c>
      <c r="V8" s="58" t="s">
        <v>7</v>
      </c>
    </row>
    <row r="9" spans="1:22" x14ac:dyDescent="0.2">
      <c r="A9" s="122" t="s">
        <v>101</v>
      </c>
      <c r="B9" s="122" t="s">
        <v>100</v>
      </c>
      <c r="C9" s="122" t="s">
        <v>39</v>
      </c>
      <c r="D9" s="122">
        <v>11.31030029296875</v>
      </c>
      <c r="E9" s="122">
        <v>7386</v>
      </c>
      <c r="F9" s="122">
        <v>3445</v>
      </c>
      <c r="G9" s="122">
        <v>3253</v>
      </c>
      <c r="H9" s="122">
        <v>653.03305913032557</v>
      </c>
      <c r="I9" s="122">
        <v>304.58961395937877</v>
      </c>
      <c r="J9" s="122">
        <v>3165</v>
      </c>
      <c r="K9" s="122">
        <v>2245</v>
      </c>
      <c r="L9" s="122">
        <v>295</v>
      </c>
      <c r="M9" s="122">
        <v>140</v>
      </c>
      <c r="N9" s="123">
        <v>4.4233807266982623E-2</v>
      </c>
      <c r="O9" s="122">
        <v>350</v>
      </c>
      <c r="P9" s="122">
        <v>120</v>
      </c>
      <c r="Q9" s="122">
        <v>470</v>
      </c>
      <c r="R9" s="123">
        <v>0.14849921011058451</v>
      </c>
      <c r="S9" s="122">
        <v>0</v>
      </c>
      <c r="T9" s="122">
        <v>0</v>
      </c>
      <c r="U9" s="122">
        <v>20</v>
      </c>
      <c r="V9" s="60" t="s">
        <v>5</v>
      </c>
    </row>
    <row r="10" spans="1:22" x14ac:dyDescent="0.2">
      <c r="A10" s="122" t="s">
        <v>102</v>
      </c>
      <c r="B10" s="122" t="s">
        <v>100</v>
      </c>
      <c r="C10" s="122" t="s">
        <v>39</v>
      </c>
      <c r="D10" s="122">
        <v>0.70059997558593745</v>
      </c>
      <c r="E10" s="122">
        <v>1738</v>
      </c>
      <c r="F10" s="122">
        <v>963</v>
      </c>
      <c r="G10" s="122">
        <v>844</v>
      </c>
      <c r="H10" s="122">
        <v>2480.7308886164988</v>
      </c>
      <c r="I10" s="122">
        <v>1374.5361598030429</v>
      </c>
      <c r="J10" s="122">
        <v>775</v>
      </c>
      <c r="K10" s="122">
        <v>590</v>
      </c>
      <c r="L10" s="122">
        <v>45</v>
      </c>
      <c r="M10" s="122">
        <v>30</v>
      </c>
      <c r="N10" s="123">
        <v>3.870967741935484E-2</v>
      </c>
      <c r="O10" s="122">
        <v>95</v>
      </c>
      <c r="P10" s="122">
        <v>10</v>
      </c>
      <c r="Q10" s="122">
        <v>105</v>
      </c>
      <c r="R10" s="123">
        <v>0.13548387096774195</v>
      </c>
      <c r="S10" s="122">
        <v>10</v>
      </c>
      <c r="T10" s="122">
        <v>0</v>
      </c>
      <c r="U10" s="122">
        <v>10</v>
      </c>
      <c r="V10" s="60" t="s">
        <v>5</v>
      </c>
    </row>
    <row r="11" spans="1:22" x14ac:dyDescent="0.2">
      <c r="A11" s="124" t="s">
        <v>115</v>
      </c>
      <c r="B11" s="124" t="s">
        <v>100</v>
      </c>
      <c r="C11" s="124" t="s">
        <v>39</v>
      </c>
      <c r="D11" s="124">
        <v>2.1077000427246095</v>
      </c>
      <c r="E11" s="124">
        <v>5333</v>
      </c>
      <c r="F11" s="124">
        <v>2589</v>
      </c>
      <c r="G11" s="124">
        <v>2482</v>
      </c>
      <c r="H11" s="124">
        <v>2530.2461886872989</v>
      </c>
      <c r="I11" s="124">
        <v>1228.3531562931589</v>
      </c>
      <c r="J11" s="124">
        <v>2865</v>
      </c>
      <c r="K11" s="124">
        <v>2295</v>
      </c>
      <c r="L11" s="124">
        <v>245</v>
      </c>
      <c r="M11" s="124">
        <v>115</v>
      </c>
      <c r="N11" s="125">
        <v>4.0139616055846421E-2</v>
      </c>
      <c r="O11" s="124">
        <v>95</v>
      </c>
      <c r="P11" s="124">
        <v>90</v>
      </c>
      <c r="Q11" s="124">
        <v>185</v>
      </c>
      <c r="R11" s="125">
        <v>6.4572425828970326E-2</v>
      </c>
      <c r="S11" s="124">
        <v>0</v>
      </c>
      <c r="T11" s="124">
        <v>0</v>
      </c>
      <c r="U11" s="124">
        <v>10</v>
      </c>
      <c r="V11" s="58" t="s">
        <v>7</v>
      </c>
    </row>
    <row r="12" spans="1:22" x14ac:dyDescent="0.2">
      <c r="A12" s="124" t="s">
        <v>116</v>
      </c>
      <c r="B12" s="124" t="s">
        <v>100</v>
      </c>
      <c r="C12" s="124" t="s">
        <v>39</v>
      </c>
      <c r="D12" s="124">
        <v>1.3366999816894531</v>
      </c>
      <c r="E12" s="124">
        <v>2753</v>
      </c>
      <c r="F12" s="124">
        <v>1166</v>
      </c>
      <c r="G12" s="124">
        <v>1145</v>
      </c>
      <c r="H12" s="124">
        <v>2059.5496653785299</v>
      </c>
      <c r="I12" s="124">
        <v>872.29746089043431</v>
      </c>
      <c r="J12" s="124">
        <v>1515</v>
      </c>
      <c r="K12" s="124">
        <v>1325</v>
      </c>
      <c r="L12" s="124">
        <v>105</v>
      </c>
      <c r="M12" s="124">
        <v>30</v>
      </c>
      <c r="N12" s="125">
        <v>1.9801980198019802E-2</v>
      </c>
      <c r="O12" s="124">
        <v>40</v>
      </c>
      <c r="P12" s="124">
        <v>0</v>
      </c>
      <c r="Q12" s="124">
        <v>40</v>
      </c>
      <c r="R12" s="125">
        <v>2.6402640264026403E-2</v>
      </c>
      <c r="S12" s="124">
        <v>10</v>
      </c>
      <c r="T12" s="124">
        <v>0</v>
      </c>
      <c r="U12" s="124">
        <v>0</v>
      </c>
      <c r="V12" s="58" t="s">
        <v>7</v>
      </c>
    </row>
    <row r="13" spans="1:22" x14ac:dyDescent="0.2">
      <c r="A13" s="122" t="s">
        <v>103</v>
      </c>
      <c r="B13" s="122" t="s">
        <v>100</v>
      </c>
      <c r="C13" s="122" t="s">
        <v>39</v>
      </c>
      <c r="D13" s="122">
        <v>1.4769999694824218</v>
      </c>
      <c r="E13" s="122">
        <v>3787</v>
      </c>
      <c r="F13" s="122">
        <v>1900</v>
      </c>
      <c r="G13" s="122">
        <v>1771</v>
      </c>
      <c r="H13" s="122">
        <v>2563.981095630666</v>
      </c>
      <c r="I13" s="122">
        <v>1286.3913603639464</v>
      </c>
      <c r="J13" s="122">
        <v>1865</v>
      </c>
      <c r="K13" s="122">
        <v>1275</v>
      </c>
      <c r="L13" s="122">
        <v>200</v>
      </c>
      <c r="M13" s="122">
        <v>110</v>
      </c>
      <c r="N13" s="123">
        <v>5.8981233243967826E-2</v>
      </c>
      <c r="O13" s="122">
        <v>165</v>
      </c>
      <c r="P13" s="122">
        <v>85</v>
      </c>
      <c r="Q13" s="122">
        <v>250</v>
      </c>
      <c r="R13" s="123">
        <v>0.13404825737265416</v>
      </c>
      <c r="S13" s="122">
        <v>10</v>
      </c>
      <c r="T13" s="122">
        <v>0</v>
      </c>
      <c r="U13" s="122">
        <v>10</v>
      </c>
      <c r="V13" s="60" t="s">
        <v>5</v>
      </c>
    </row>
    <row r="14" spans="1:22" x14ac:dyDescent="0.2">
      <c r="A14" s="124" t="s">
        <v>117</v>
      </c>
      <c r="B14" s="124" t="s">
        <v>100</v>
      </c>
      <c r="C14" s="124" t="s">
        <v>39</v>
      </c>
      <c r="D14" s="124">
        <v>1.895</v>
      </c>
      <c r="E14" s="124">
        <v>3937</v>
      </c>
      <c r="F14" s="124">
        <v>1524</v>
      </c>
      <c r="G14" s="124">
        <v>1477</v>
      </c>
      <c r="H14" s="124">
        <v>2077.5725593667544</v>
      </c>
      <c r="I14" s="124">
        <v>804.22163588390504</v>
      </c>
      <c r="J14" s="124">
        <v>2010</v>
      </c>
      <c r="K14" s="124">
        <v>1600</v>
      </c>
      <c r="L14" s="124">
        <v>170</v>
      </c>
      <c r="M14" s="124">
        <v>140</v>
      </c>
      <c r="N14" s="125">
        <v>6.965174129353234E-2</v>
      </c>
      <c r="O14" s="124">
        <v>80</v>
      </c>
      <c r="P14" s="124">
        <v>15</v>
      </c>
      <c r="Q14" s="124">
        <v>95</v>
      </c>
      <c r="R14" s="125">
        <v>4.7263681592039801E-2</v>
      </c>
      <c r="S14" s="124">
        <v>0</v>
      </c>
      <c r="T14" s="124">
        <v>0</v>
      </c>
      <c r="U14" s="124">
        <v>0</v>
      </c>
      <c r="V14" s="58" t="s">
        <v>7</v>
      </c>
    </row>
    <row r="15" spans="1:22" x14ac:dyDescent="0.2">
      <c r="A15" s="122" t="s">
        <v>104</v>
      </c>
      <c r="B15" s="122" t="s">
        <v>100</v>
      </c>
      <c r="C15" s="122" t="s">
        <v>39</v>
      </c>
      <c r="D15" s="122">
        <v>0.5729999923706055</v>
      </c>
      <c r="E15" s="122">
        <v>2468</v>
      </c>
      <c r="F15" s="122">
        <v>1594</v>
      </c>
      <c r="G15" s="122">
        <v>1427</v>
      </c>
      <c r="H15" s="122">
        <v>4307.1553802111475</v>
      </c>
      <c r="I15" s="122">
        <v>2781.8499497798093</v>
      </c>
      <c r="J15" s="122">
        <v>1190</v>
      </c>
      <c r="K15" s="122">
        <v>535</v>
      </c>
      <c r="L15" s="122">
        <v>75</v>
      </c>
      <c r="M15" s="122">
        <v>125</v>
      </c>
      <c r="N15" s="123">
        <v>0.10504201680672269</v>
      </c>
      <c r="O15" s="122">
        <v>350</v>
      </c>
      <c r="P15" s="122">
        <v>60</v>
      </c>
      <c r="Q15" s="122">
        <v>410</v>
      </c>
      <c r="R15" s="123">
        <v>0.34453781512605042</v>
      </c>
      <c r="S15" s="122">
        <v>0</v>
      </c>
      <c r="T15" s="122">
        <v>10</v>
      </c>
      <c r="U15" s="122">
        <v>25</v>
      </c>
      <c r="V15" s="60" t="s">
        <v>5</v>
      </c>
    </row>
    <row r="16" spans="1:22" x14ac:dyDescent="0.2">
      <c r="A16" s="122" t="s">
        <v>105</v>
      </c>
      <c r="B16" s="122" t="s">
        <v>100</v>
      </c>
      <c r="C16" s="122" t="s">
        <v>39</v>
      </c>
      <c r="D16" s="122">
        <v>0.58610000610351565</v>
      </c>
      <c r="E16" s="122">
        <v>3791</v>
      </c>
      <c r="F16" s="122">
        <v>3155</v>
      </c>
      <c r="G16" s="122">
        <v>2895</v>
      </c>
      <c r="H16" s="122">
        <v>6468.1794241961534</v>
      </c>
      <c r="I16" s="122">
        <v>5383.0403807277407</v>
      </c>
      <c r="J16" s="122">
        <v>1945</v>
      </c>
      <c r="K16" s="122">
        <v>790</v>
      </c>
      <c r="L16" s="122">
        <v>130</v>
      </c>
      <c r="M16" s="122">
        <v>105</v>
      </c>
      <c r="N16" s="123">
        <v>5.3984575835475578E-2</v>
      </c>
      <c r="O16" s="122">
        <v>870</v>
      </c>
      <c r="P16" s="122">
        <v>35</v>
      </c>
      <c r="Q16" s="122">
        <v>905</v>
      </c>
      <c r="R16" s="123">
        <v>0.4652956298200514</v>
      </c>
      <c r="S16" s="122">
        <v>0</v>
      </c>
      <c r="T16" s="122">
        <v>0</v>
      </c>
      <c r="U16" s="122">
        <v>15</v>
      </c>
      <c r="V16" s="60" t="s">
        <v>5</v>
      </c>
    </row>
    <row r="17" spans="1:22" x14ac:dyDescent="0.2">
      <c r="A17" s="122" t="s">
        <v>106</v>
      </c>
      <c r="B17" s="122" t="s">
        <v>100</v>
      </c>
      <c r="C17" s="122" t="s">
        <v>39</v>
      </c>
      <c r="D17" s="122">
        <v>1.4277000427246094</v>
      </c>
      <c r="E17" s="122">
        <v>5338</v>
      </c>
      <c r="F17" s="122">
        <v>2983</v>
      </c>
      <c r="G17" s="122">
        <v>2807</v>
      </c>
      <c r="H17" s="122">
        <v>3738.8806053497142</v>
      </c>
      <c r="I17" s="122">
        <v>2089.3744559307224</v>
      </c>
      <c r="J17" s="122">
        <v>2875</v>
      </c>
      <c r="K17" s="122">
        <v>1710</v>
      </c>
      <c r="L17" s="122">
        <v>230</v>
      </c>
      <c r="M17" s="122">
        <v>195</v>
      </c>
      <c r="N17" s="123">
        <v>6.7826086956521744E-2</v>
      </c>
      <c r="O17" s="122">
        <v>650</v>
      </c>
      <c r="P17" s="122">
        <v>60</v>
      </c>
      <c r="Q17" s="122">
        <v>710</v>
      </c>
      <c r="R17" s="123">
        <v>0.24695652173913044</v>
      </c>
      <c r="S17" s="122">
        <v>0</v>
      </c>
      <c r="T17" s="122">
        <v>25</v>
      </c>
      <c r="U17" s="122">
        <v>0</v>
      </c>
      <c r="V17" s="60" t="s">
        <v>5</v>
      </c>
    </row>
    <row r="18" spans="1:22" x14ac:dyDescent="0.2">
      <c r="A18" s="122" t="s">
        <v>107</v>
      </c>
      <c r="B18" s="122" t="s">
        <v>100</v>
      </c>
      <c r="C18" s="122" t="s">
        <v>39</v>
      </c>
      <c r="D18" s="122">
        <v>0.50740001678466795</v>
      </c>
      <c r="E18" s="122">
        <v>635</v>
      </c>
      <c r="F18" s="122">
        <v>688</v>
      </c>
      <c r="G18" s="122">
        <v>486</v>
      </c>
      <c r="H18" s="122">
        <v>1251.4780823696412</v>
      </c>
      <c r="I18" s="122">
        <v>1355.9321585359262</v>
      </c>
      <c r="J18" s="122">
        <v>170</v>
      </c>
      <c r="K18" s="122">
        <v>75</v>
      </c>
      <c r="L18" s="122">
        <v>0</v>
      </c>
      <c r="M18" s="122">
        <v>25</v>
      </c>
      <c r="N18" s="123">
        <v>0.14705882352941177</v>
      </c>
      <c r="O18" s="122">
        <v>60</v>
      </c>
      <c r="P18" s="122">
        <v>10</v>
      </c>
      <c r="Q18" s="122">
        <v>70</v>
      </c>
      <c r="R18" s="123">
        <v>0.41176470588235292</v>
      </c>
      <c r="S18" s="122">
        <v>0</v>
      </c>
      <c r="T18" s="122">
        <v>0</v>
      </c>
      <c r="U18" s="122">
        <v>10</v>
      </c>
      <c r="V18" s="60" t="s">
        <v>5</v>
      </c>
    </row>
    <row r="19" spans="1:22" x14ac:dyDescent="0.2">
      <c r="A19" s="122" t="s">
        <v>108</v>
      </c>
      <c r="B19" s="122" t="s">
        <v>100</v>
      </c>
      <c r="C19" s="122" t="s">
        <v>39</v>
      </c>
      <c r="D19" s="122">
        <v>0.67199996948242191</v>
      </c>
      <c r="E19" s="122">
        <v>1452</v>
      </c>
      <c r="F19" s="122">
        <v>877</v>
      </c>
      <c r="G19" s="122">
        <v>742</v>
      </c>
      <c r="H19" s="122">
        <v>2160.7143838389434</v>
      </c>
      <c r="I19" s="122">
        <v>1305.0595830762763</v>
      </c>
      <c r="J19" s="122">
        <v>595</v>
      </c>
      <c r="K19" s="122">
        <v>335</v>
      </c>
      <c r="L19" s="122">
        <v>65</v>
      </c>
      <c r="M19" s="122">
        <v>55</v>
      </c>
      <c r="N19" s="123">
        <v>9.2436974789915971E-2</v>
      </c>
      <c r="O19" s="122">
        <v>110</v>
      </c>
      <c r="P19" s="122">
        <v>20</v>
      </c>
      <c r="Q19" s="122">
        <v>130</v>
      </c>
      <c r="R19" s="123">
        <v>0.21848739495798319</v>
      </c>
      <c r="S19" s="122">
        <v>0</v>
      </c>
      <c r="T19" s="122">
        <v>10</v>
      </c>
      <c r="U19" s="122">
        <v>0</v>
      </c>
      <c r="V19" s="60" t="s">
        <v>5</v>
      </c>
    </row>
    <row r="20" spans="1:22" x14ac:dyDescent="0.2">
      <c r="A20" s="124" t="s">
        <v>118</v>
      </c>
      <c r="B20" s="124" t="s">
        <v>100</v>
      </c>
      <c r="C20" s="124" t="s">
        <v>39</v>
      </c>
      <c r="D20" s="124">
        <v>2.4542999267578125</v>
      </c>
      <c r="E20" s="124">
        <v>2039</v>
      </c>
      <c r="F20" s="124">
        <v>901</v>
      </c>
      <c r="G20" s="124">
        <v>856</v>
      </c>
      <c r="H20" s="124">
        <v>830.78680717460907</v>
      </c>
      <c r="I20" s="124">
        <v>367.11079610805433</v>
      </c>
      <c r="J20" s="124">
        <v>995</v>
      </c>
      <c r="K20" s="124">
        <v>850</v>
      </c>
      <c r="L20" s="124">
        <v>50</v>
      </c>
      <c r="M20" s="124">
        <v>45</v>
      </c>
      <c r="N20" s="125">
        <v>4.5226130653266333E-2</v>
      </c>
      <c r="O20" s="124">
        <v>50</v>
      </c>
      <c r="P20" s="124">
        <v>0</v>
      </c>
      <c r="Q20" s="124">
        <v>50</v>
      </c>
      <c r="R20" s="125">
        <v>5.0251256281407038E-2</v>
      </c>
      <c r="S20" s="124">
        <v>0</v>
      </c>
      <c r="T20" s="124">
        <v>0</v>
      </c>
      <c r="U20" s="124">
        <v>0</v>
      </c>
      <c r="V20" s="58" t="s">
        <v>7</v>
      </c>
    </row>
    <row r="21" spans="1:22" x14ac:dyDescent="0.2">
      <c r="A21" s="124" t="s">
        <v>119</v>
      </c>
      <c r="B21" s="124" t="s">
        <v>100</v>
      </c>
      <c r="C21" s="124" t="s">
        <v>39</v>
      </c>
      <c r="D21" s="124">
        <v>1.8027999877929688</v>
      </c>
      <c r="E21" s="124">
        <v>5753</v>
      </c>
      <c r="F21" s="124">
        <v>2364</v>
      </c>
      <c r="G21" s="124">
        <v>2243</v>
      </c>
      <c r="H21" s="124">
        <v>3191.147126111844</v>
      </c>
      <c r="I21" s="124">
        <v>1311.293552255936</v>
      </c>
      <c r="J21" s="124">
        <v>3070</v>
      </c>
      <c r="K21" s="124">
        <v>2505</v>
      </c>
      <c r="L21" s="124">
        <v>185</v>
      </c>
      <c r="M21" s="124">
        <v>195</v>
      </c>
      <c r="N21" s="125">
        <v>6.3517915309446255E-2</v>
      </c>
      <c r="O21" s="124">
        <v>130</v>
      </c>
      <c r="P21" s="124">
        <v>30</v>
      </c>
      <c r="Q21" s="124">
        <v>160</v>
      </c>
      <c r="R21" s="125">
        <v>5.2117263843648211E-2</v>
      </c>
      <c r="S21" s="124">
        <v>0</v>
      </c>
      <c r="T21" s="124">
        <v>0</v>
      </c>
      <c r="U21" s="124">
        <v>20</v>
      </c>
      <c r="V21" s="58" t="s">
        <v>7</v>
      </c>
    </row>
    <row r="22" spans="1:22" x14ac:dyDescent="0.2">
      <c r="A22" s="124" t="s">
        <v>120</v>
      </c>
      <c r="B22" s="124" t="s">
        <v>100</v>
      </c>
      <c r="C22" s="124" t="s">
        <v>39</v>
      </c>
      <c r="D22" s="124">
        <v>5.0342999267578126</v>
      </c>
      <c r="E22" s="124">
        <v>1777</v>
      </c>
      <c r="F22" s="124">
        <v>815</v>
      </c>
      <c r="G22" s="124">
        <v>757</v>
      </c>
      <c r="H22" s="124">
        <v>352.97857216552904</v>
      </c>
      <c r="I22" s="124">
        <v>161.88944080748797</v>
      </c>
      <c r="J22" s="124">
        <v>970</v>
      </c>
      <c r="K22" s="124">
        <v>760</v>
      </c>
      <c r="L22" s="124">
        <v>85</v>
      </c>
      <c r="M22" s="124">
        <v>25</v>
      </c>
      <c r="N22" s="125">
        <v>2.5773195876288658E-2</v>
      </c>
      <c r="O22" s="124">
        <v>70</v>
      </c>
      <c r="P22" s="124">
        <v>20</v>
      </c>
      <c r="Q22" s="124">
        <v>90</v>
      </c>
      <c r="R22" s="125">
        <v>9.2783505154639179E-2</v>
      </c>
      <c r="S22" s="124">
        <v>0</v>
      </c>
      <c r="T22" s="124">
        <v>0</v>
      </c>
      <c r="U22" s="124">
        <v>10</v>
      </c>
      <c r="V22" s="58" t="s">
        <v>7</v>
      </c>
    </row>
    <row r="23" spans="1:22" x14ac:dyDescent="0.2">
      <c r="A23" s="122" t="s">
        <v>109</v>
      </c>
      <c r="B23" s="122" t="s">
        <v>100</v>
      </c>
      <c r="C23" s="122" t="s">
        <v>39</v>
      </c>
      <c r="D23" s="122">
        <v>1.9617999267578126</v>
      </c>
      <c r="E23" s="122">
        <v>5074</v>
      </c>
      <c r="F23" s="122">
        <v>2526</v>
      </c>
      <c r="G23" s="122">
        <v>2139</v>
      </c>
      <c r="H23" s="122">
        <v>2586.4003412343859</v>
      </c>
      <c r="I23" s="122">
        <v>1287.5930748833384</v>
      </c>
      <c r="J23" s="122">
        <v>1680</v>
      </c>
      <c r="K23" s="122">
        <v>1040</v>
      </c>
      <c r="L23" s="122">
        <v>110</v>
      </c>
      <c r="M23" s="122">
        <v>110</v>
      </c>
      <c r="N23" s="123">
        <v>6.5476190476190479E-2</v>
      </c>
      <c r="O23" s="122">
        <v>275</v>
      </c>
      <c r="P23" s="122">
        <v>95</v>
      </c>
      <c r="Q23" s="122">
        <v>370</v>
      </c>
      <c r="R23" s="123">
        <v>0.22023809523809523</v>
      </c>
      <c r="S23" s="122">
        <v>0</v>
      </c>
      <c r="T23" s="122">
        <v>20</v>
      </c>
      <c r="U23" s="122">
        <v>30</v>
      </c>
      <c r="V23" s="60" t="s">
        <v>5</v>
      </c>
    </row>
    <row r="24" spans="1:22" x14ac:dyDescent="0.2">
      <c r="A24" s="124" t="s">
        <v>121</v>
      </c>
      <c r="B24" s="124" t="s">
        <v>100</v>
      </c>
      <c r="C24" s="124" t="s">
        <v>39</v>
      </c>
      <c r="D24" s="124">
        <v>2.0022999572753908</v>
      </c>
      <c r="E24" s="124">
        <v>4285</v>
      </c>
      <c r="F24" s="124">
        <v>1946</v>
      </c>
      <c r="G24" s="124">
        <v>1791</v>
      </c>
      <c r="H24" s="124">
        <v>2140.0390008651702</v>
      </c>
      <c r="I24" s="124">
        <v>971.88235605218688</v>
      </c>
      <c r="J24" s="124">
        <v>1930</v>
      </c>
      <c r="K24" s="124">
        <v>1365</v>
      </c>
      <c r="L24" s="124">
        <v>260</v>
      </c>
      <c r="M24" s="124">
        <v>95</v>
      </c>
      <c r="N24" s="125">
        <v>4.9222797927461141E-2</v>
      </c>
      <c r="O24" s="124">
        <v>150</v>
      </c>
      <c r="P24" s="124">
        <v>35</v>
      </c>
      <c r="Q24" s="124">
        <v>185</v>
      </c>
      <c r="R24" s="125">
        <v>9.585492227979274E-2</v>
      </c>
      <c r="S24" s="124">
        <v>0</v>
      </c>
      <c r="T24" s="124">
        <v>0</v>
      </c>
      <c r="U24" s="124">
        <v>10</v>
      </c>
      <c r="V24" s="58" t="s">
        <v>7</v>
      </c>
    </row>
    <row r="25" spans="1:22" x14ac:dyDescent="0.2">
      <c r="A25" s="124" t="s">
        <v>122</v>
      </c>
      <c r="B25" s="124" t="s">
        <v>100</v>
      </c>
      <c r="C25" s="124" t="s">
        <v>39</v>
      </c>
      <c r="D25" s="124">
        <v>1.230800018310547</v>
      </c>
      <c r="E25" s="124">
        <v>2926</v>
      </c>
      <c r="F25" s="124">
        <v>1430</v>
      </c>
      <c r="G25" s="124">
        <v>1359</v>
      </c>
      <c r="H25" s="124">
        <v>2377.315531743624</v>
      </c>
      <c r="I25" s="124">
        <v>1161.8459365664328</v>
      </c>
      <c r="J25" s="124">
        <v>1580</v>
      </c>
      <c r="K25" s="124">
        <v>1240</v>
      </c>
      <c r="L25" s="124">
        <v>125</v>
      </c>
      <c r="M25" s="124">
        <v>100</v>
      </c>
      <c r="N25" s="125">
        <v>6.3291139240506333E-2</v>
      </c>
      <c r="O25" s="124">
        <v>60</v>
      </c>
      <c r="P25" s="124">
        <v>20</v>
      </c>
      <c r="Q25" s="124">
        <v>80</v>
      </c>
      <c r="R25" s="125">
        <v>5.0632911392405063E-2</v>
      </c>
      <c r="S25" s="124">
        <v>25</v>
      </c>
      <c r="T25" s="124">
        <v>0</v>
      </c>
      <c r="U25" s="124">
        <v>15</v>
      </c>
      <c r="V25" s="58" t="s">
        <v>7</v>
      </c>
    </row>
    <row r="26" spans="1:22" x14ac:dyDescent="0.2">
      <c r="A26" s="124" t="s">
        <v>123</v>
      </c>
      <c r="B26" s="124" t="s">
        <v>100</v>
      </c>
      <c r="C26" s="124" t="s">
        <v>39</v>
      </c>
      <c r="D26" s="124">
        <v>1.1656999969482422</v>
      </c>
      <c r="E26" s="124">
        <v>2349</v>
      </c>
      <c r="F26" s="124">
        <v>1108</v>
      </c>
      <c r="G26" s="124">
        <v>1040</v>
      </c>
      <c r="H26" s="124">
        <v>2015.0982295183937</v>
      </c>
      <c r="I26" s="124">
        <v>950.50184687372519</v>
      </c>
      <c r="J26" s="124">
        <v>1315</v>
      </c>
      <c r="K26" s="124">
        <v>1015</v>
      </c>
      <c r="L26" s="124">
        <v>125</v>
      </c>
      <c r="M26" s="124">
        <v>90</v>
      </c>
      <c r="N26" s="125">
        <v>6.8441064638783272E-2</v>
      </c>
      <c r="O26" s="124">
        <v>40</v>
      </c>
      <c r="P26" s="124">
        <v>20</v>
      </c>
      <c r="Q26" s="124">
        <v>60</v>
      </c>
      <c r="R26" s="125">
        <v>4.5627376425855515E-2</v>
      </c>
      <c r="S26" s="124">
        <v>0</v>
      </c>
      <c r="T26" s="124">
        <v>0</v>
      </c>
      <c r="U26" s="124">
        <v>15</v>
      </c>
      <c r="V26" s="58" t="s">
        <v>7</v>
      </c>
    </row>
    <row r="27" spans="1:22" x14ac:dyDescent="0.2">
      <c r="A27" s="126" t="s">
        <v>150</v>
      </c>
      <c r="B27" s="126" t="s">
        <v>100</v>
      </c>
      <c r="C27" s="126" t="s">
        <v>39</v>
      </c>
      <c r="D27" s="126">
        <v>3.1976000976562502</v>
      </c>
      <c r="E27" s="126">
        <v>1907</v>
      </c>
      <c r="F27" s="126">
        <v>839</v>
      </c>
      <c r="G27" s="126">
        <v>796</v>
      </c>
      <c r="H27" s="126">
        <v>596.38477037756434</v>
      </c>
      <c r="I27" s="126">
        <v>262.38428020281935</v>
      </c>
      <c r="J27" s="126">
        <v>645</v>
      </c>
      <c r="K27" s="126">
        <v>465</v>
      </c>
      <c r="L27" s="126">
        <v>65</v>
      </c>
      <c r="M27" s="126">
        <v>70</v>
      </c>
      <c r="N27" s="127">
        <v>0.10852713178294573</v>
      </c>
      <c r="O27" s="126">
        <v>30</v>
      </c>
      <c r="P27" s="126">
        <v>10</v>
      </c>
      <c r="Q27" s="126">
        <v>40</v>
      </c>
      <c r="R27" s="127">
        <v>6.2015503875968991E-2</v>
      </c>
      <c r="S27" s="126">
        <v>0</v>
      </c>
      <c r="T27" s="126">
        <v>0</v>
      </c>
      <c r="U27" s="126">
        <v>0</v>
      </c>
      <c r="V27" s="61" t="s">
        <v>6</v>
      </c>
    </row>
    <row r="28" spans="1:22" x14ac:dyDescent="0.2">
      <c r="A28" s="124" t="s">
        <v>124</v>
      </c>
      <c r="B28" s="124" t="s">
        <v>100</v>
      </c>
      <c r="C28" s="124" t="s">
        <v>39</v>
      </c>
      <c r="D28" s="124">
        <v>2.6542001342773438</v>
      </c>
      <c r="E28" s="124">
        <v>4865</v>
      </c>
      <c r="F28" s="124">
        <v>1909</v>
      </c>
      <c r="G28" s="124">
        <v>1858</v>
      </c>
      <c r="H28" s="124">
        <v>1832.9439205324238</v>
      </c>
      <c r="I28" s="124">
        <v>719.23739862207537</v>
      </c>
      <c r="J28" s="124">
        <v>2720</v>
      </c>
      <c r="K28" s="124">
        <v>2285</v>
      </c>
      <c r="L28" s="124">
        <v>185</v>
      </c>
      <c r="M28" s="124">
        <v>180</v>
      </c>
      <c r="N28" s="125">
        <v>6.6176470588235295E-2</v>
      </c>
      <c r="O28" s="124">
        <v>45</v>
      </c>
      <c r="P28" s="124">
        <v>10</v>
      </c>
      <c r="Q28" s="124">
        <v>55</v>
      </c>
      <c r="R28" s="125">
        <v>2.0220588235294119E-2</v>
      </c>
      <c r="S28" s="124">
        <v>10</v>
      </c>
      <c r="T28" s="124">
        <v>10</v>
      </c>
      <c r="U28" s="124">
        <v>10</v>
      </c>
      <c r="V28" s="58" t="s">
        <v>7</v>
      </c>
    </row>
    <row r="29" spans="1:22" x14ac:dyDescent="0.2">
      <c r="A29" s="124" t="s">
        <v>125</v>
      </c>
      <c r="B29" s="124" t="s">
        <v>100</v>
      </c>
      <c r="C29" s="124" t="s">
        <v>39</v>
      </c>
      <c r="D29" s="124">
        <v>1.2568000030517579</v>
      </c>
      <c r="E29" s="124">
        <v>2978</v>
      </c>
      <c r="F29" s="124">
        <v>1168</v>
      </c>
      <c r="G29" s="124">
        <v>1145</v>
      </c>
      <c r="H29" s="124">
        <v>2369.5098605735438</v>
      </c>
      <c r="I29" s="124">
        <v>929.34436438881767</v>
      </c>
      <c r="J29" s="124">
        <v>1645</v>
      </c>
      <c r="K29" s="124">
        <v>1390</v>
      </c>
      <c r="L29" s="124">
        <v>180</v>
      </c>
      <c r="M29" s="124">
        <v>50</v>
      </c>
      <c r="N29" s="125">
        <v>3.0395136778115502E-2</v>
      </c>
      <c r="O29" s="124">
        <v>20</v>
      </c>
      <c r="P29" s="124">
        <v>10</v>
      </c>
      <c r="Q29" s="124">
        <v>30</v>
      </c>
      <c r="R29" s="125">
        <v>1.82370820668693E-2</v>
      </c>
      <c r="S29" s="124">
        <v>0</v>
      </c>
      <c r="T29" s="124">
        <v>0</v>
      </c>
      <c r="U29" s="124">
        <v>0</v>
      </c>
      <c r="V29" s="58" t="s">
        <v>7</v>
      </c>
    </row>
    <row r="30" spans="1:22" x14ac:dyDescent="0.2">
      <c r="A30" s="124" t="s">
        <v>126</v>
      </c>
      <c r="B30" s="124" t="s">
        <v>100</v>
      </c>
      <c r="C30" s="124" t="s">
        <v>39</v>
      </c>
      <c r="D30" s="124">
        <v>1.3936000061035156</v>
      </c>
      <c r="E30" s="124">
        <v>3734</v>
      </c>
      <c r="F30" s="124">
        <v>1618</v>
      </c>
      <c r="G30" s="124">
        <v>1481</v>
      </c>
      <c r="H30" s="124">
        <v>2679.3914922835047</v>
      </c>
      <c r="I30" s="124">
        <v>1161.02180892199</v>
      </c>
      <c r="J30" s="124">
        <v>2085</v>
      </c>
      <c r="K30" s="124">
        <v>1650</v>
      </c>
      <c r="L30" s="124">
        <v>230</v>
      </c>
      <c r="M30" s="124">
        <v>125</v>
      </c>
      <c r="N30" s="125">
        <v>5.9952038369304558E-2</v>
      </c>
      <c r="O30" s="124">
        <v>45</v>
      </c>
      <c r="P30" s="124">
        <v>10</v>
      </c>
      <c r="Q30" s="124">
        <v>55</v>
      </c>
      <c r="R30" s="125">
        <v>2.6378896882494004E-2</v>
      </c>
      <c r="S30" s="124">
        <v>0</v>
      </c>
      <c r="T30" s="124">
        <v>10</v>
      </c>
      <c r="U30" s="124">
        <v>15</v>
      </c>
      <c r="V30" s="58" t="s">
        <v>7</v>
      </c>
    </row>
    <row r="31" spans="1:22" x14ac:dyDescent="0.2">
      <c r="A31" s="124" t="s">
        <v>127</v>
      </c>
      <c r="B31" s="124" t="s">
        <v>100</v>
      </c>
      <c r="C31" s="124" t="s">
        <v>39</v>
      </c>
      <c r="D31" s="124">
        <v>1.320500030517578</v>
      </c>
      <c r="E31" s="124">
        <v>2685</v>
      </c>
      <c r="F31" s="124">
        <v>1098</v>
      </c>
      <c r="G31" s="124">
        <v>1069</v>
      </c>
      <c r="H31" s="124">
        <v>2033.3206648602636</v>
      </c>
      <c r="I31" s="124">
        <v>831.50319926129214</v>
      </c>
      <c r="J31" s="124">
        <v>1290</v>
      </c>
      <c r="K31" s="124">
        <v>1075</v>
      </c>
      <c r="L31" s="124">
        <v>95</v>
      </c>
      <c r="M31" s="124">
        <v>70</v>
      </c>
      <c r="N31" s="125">
        <v>5.4263565891472867E-2</v>
      </c>
      <c r="O31" s="124">
        <v>10</v>
      </c>
      <c r="P31" s="124">
        <v>10</v>
      </c>
      <c r="Q31" s="124">
        <v>20</v>
      </c>
      <c r="R31" s="125">
        <v>1.5503875968992248E-2</v>
      </c>
      <c r="S31" s="124">
        <v>0</v>
      </c>
      <c r="T31" s="124">
        <v>0</v>
      </c>
      <c r="U31" s="124">
        <v>30</v>
      </c>
      <c r="V31" s="58" t="s">
        <v>7</v>
      </c>
    </row>
    <row r="32" spans="1:22" x14ac:dyDescent="0.2">
      <c r="A32" s="124" t="s">
        <v>128</v>
      </c>
      <c r="B32" s="124" t="s">
        <v>100</v>
      </c>
      <c r="C32" s="124" t="s">
        <v>39</v>
      </c>
      <c r="D32" s="124">
        <v>1.6214999389648437</v>
      </c>
      <c r="E32" s="124">
        <v>3511</v>
      </c>
      <c r="F32" s="124">
        <v>1612</v>
      </c>
      <c r="G32" s="124">
        <v>1533</v>
      </c>
      <c r="H32" s="124">
        <v>2165.2791441000008</v>
      </c>
      <c r="I32" s="124">
        <v>994.14126467935091</v>
      </c>
      <c r="J32" s="124">
        <v>1710</v>
      </c>
      <c r="K32" s="124">
        <v>1330</v>
      </c>
      <c r="L32" s="124">
        <v>135</v>
      </c>
      <c r="M32" s="124">
        <v>115</v>
      </c>
      <c r="N32" s="125">
        <v>6.725146198830409E-2</v>
      </c>
      <c r="O32" s="124">
        <v>85</v>
      </c>
      <c r="P32" s="124">
        <v>30</v>
      </c>
      <c r="Q32" s="124">
        <v>115</v>
      </c>
      <c r="R32" s="125">
        <v>6.725146198830409E-2</v>
      </c>
      <c r="S32" s="124">
        <v>0</v>
      </c>
      <c r="T32" s="124">
        <v>15</v>
      </c>
      <c r="U32" s="124">
        <v>0</v>
      </c>
      <c r="V32" s="58" t="s">
        <v>7</v>
      </c>
    </row>
    <row r="33" spans="1:22" x14ac:dyDescent="0.2">
      <c r="A33" s="124" t="s">
        <v>129</v>
      </c>
      <c r="B33" s="124" t="s">
        <v>100</v>
      </c>
      <c r="C33" s="124" t="s">
        <v>39</v>
      </c>
      <c r="D33" s="124">
        <v>1.2668000030517579</v>
      </c>
      <c r="E33" s="124">
        <v>2940</v>
      </c>
      <c r="F33" s="124">
        <v>1400</v>
      </c>
      <c r="G33" s="124">
        <v>1363</v>
      </c>
      <c r="H33" s="124">
        <v>2320.8083303737408</v>
      </c>
      <c r="I33" s="124">
        <v>1105.1468239874957</v>
      </c>
      <c r="J33" s="124">
        <v>1470</v>
      </c>
      <c r="K33" s="124">
        <v>1155</v>
      </c>
      <c r="L33" s="124">
        <v>105</v>
      </c>
      <c r="M33" s="124">
        <v>95</v>
      </c>
      <c r="N33" s="125">
        <v>6.4625850340136057E-2</v>
      </c>
      <c r="O33" s="124">
        <v>75</v>
      </c>
      <c r="P33" s="124">
        <v>10</v>
      </c>
      <c r="Q33" s="124">
        <v>85</v>
      </c>
      <c r="R33" s="125">
        <v>5.7823129251700682E-2</v>
      </c>
      <c r="S33" s="124">
        <v>0</v>
      </c>
      <c r="T33" s="124">
        <v>0</v>
      </c>
      <c r="U33" s="124">
        <v>15</v>
      </c>
      <c r="V33" s="58" t="s">
        <v>7</v>
      </c>
    </row>
    <row r="34" spans="1:22" x14ac:dyDescent="0.2">
      <c r="A34" s="126" t="s">
        <v>151</v>
      </c>
      <c r="B34" s="126" t="s">
        <v>100</v>
      </c>
      <c r="C34" s="126" t="s">
        <v>39</v>
      </c>
      <c r="D34" s="126">
        <v>1.5786000061035157</v>
      </c>
      <c r="E34" s="126">
        <v>3751</v>
      </c>
      <c r="F34" s="126">
        <v>2048</v>
      </c>
      <c r="G34" s="126">
        <v>1947</v>
      </c>
      <c r="H34" s="126">
        <v>2376.1560784854264</v>
      </c>
      <c r="I34" s="126">
        <v>1297.3520791090784</v>
      </c>
      <c r="J34" s="126">
        <v>1575</v>
      </c>
      <c r="K34" s="126">
        <v>1215</v>
      </c>
      <c r="L34" s="126">
        <v>135</v>
      </c>
      <c r="M34" s="126">
        <v>120</v>
      </c>
      <c r="N34" s="127">
        <v>7.6190476190476197E-2</v>
      </c>
      <c r="O34" s="126">
        <v>80</v>
      </c>
      <c r="P34" s="126">
        <v>0</v>
      </c>
      <c r="Q34" s="126">
        <v>80</v>
      </c>
      <c r="R34" s="127">
        <v>5.0793650793650794E-2</v>
      </c>
      <c r="S34" s="126">
        <v>0</v>
      </c>
      <c r="T34" s="126">
        <v>0</v>
      </c>
      <c r="U34" s="126">
        <v>10</v>
      </c>
      <c r="V34" s="61" t="s">
        <v>6</v>
      </c>
    </row>
    <row r="35" spans="1:22" x14ac:dyDescent="0.2">
      <c r="A35" s="124" t="s">
        <v>130</v>
      </c>
      <c r="B35" s="124" t="s">
        <v>100</v>
      </c>
      <c r="C35" s="124" t="s">
        <v>39</v>
      </c>
      <c r="D35" s="124">
        <v>12.9175</v>
      </c>
      <c r="E35" s="124">
        <v>3284</v>
      </c>
      <c r="F35" s="124">
        <v>1438</v>
      </c>
      <c r="G35" s="124">
        <v>1371</v>
      </c>
      <c r="H35" s="124">
        <v>254.22875943487517</v>
      </c>
      <c r="I35" s="124">
        <v>111.32185020321269</v>
      </c>
      <c r="J35" s="124">
        <v>1510</v>
      </c>
      <c r="K35" s="124">
        <v>1260</v>
      </c>
      <c r="L35" s="124">
        <v>100</v>
      </c>
      <c r="M35" s="124">
        <v>55</v>
      </c>
      <c r="N35" s="125">
        <v>3.6423841059602648E-2</v>
      </c>
      <c r="O35" s="124">
        <v>55</v>
      </c>
      <c r="P35" s="124">
        <v>15</v>
      </c>
      <c r="Q35" s="124">
        <v>70</v>
      </c>
      <c r="R35" s="125">
        <v>4.6357615894039736E-2</v>
      </c>
      <c r="S35" s="124">
        <v>10</v>
      </c>
      <c r="T35" s="124">
        <v>0</v>
      </c>
      <c r="U35" s="124">
        <v>15</v>
      </c>
      <c r="V35" s="58" t="s">
        <v>7</v>
      </c>
    </row>
    <row r="36" spans="1:22" x14ac:dyDescent="0.2">
      <c r="A36" s="124" t="s">
        <v>131</v>
      </c>
      <c r="B36" s="124" t="s">
        <v>100</v>
      </c>
      <c r="C36" s="124" t="s">
        <v>39</v>
      </c>
      <c r="D36" s="124">
        <v>1.5158000183105469</v>
      </c>
      <c r="E36" s="124">
        <v>2930</v>
      </c>
      <c r="F36" s="124">
        <v>1089</v>
      </c>
      <c r="G36" s="124">
        <v>1064</v>
      </c>
      <c r="H36" s="124">
        <v>1932.9726643397635</v>
      </c>
      <c r="I36" s="124">
        <v>718.43250220682671</v>
      </c>
      <c r="J36" s="124">
        <v>1550</v>
      </c>
      <c r="K36" s="124">
        <v>1315</v>
      </c>
      <c r="L36" s="124">
        <v>160</v>
      </c>
      <c r="M36" s="124">
        <v>30</v>
      </c>
      <c r="N36" s="125">
        <v>1.935483870967742E-2</v>
      </c>
      <c r="O36" s="124">
        <v>30</v>
      </c>
      <c r="P36" s="124">
        <v>15</v>
      </c>
      <c r="Q36" s="124">
        <v>45</v>
      </c>
      <c r="R36" s="125">
        <v>2.903225806451613E-2</v>
      </c>
      <c r="S36" s="124">
        <v>0</v>
      </c>
      <c r="T36" s="124">
        <v>0</v>
      </c>
      <c r="U36" s="124">
        <v>0</v>
      </c>
      <c r="V36" s="58" t="s">
        <v>7</v>
      </c>
    </row>
    <row r="37" spans="1:22" x14ac:dyDescent="0.2">
      <c r="A37" s="124" t="s">
        <v>132</v>
      </c>
      <c r="B37" s="124" t="s">
        <v>100</v>
      </c>
      <c r="C37" s="124" t="s">
        <v>39</v>
      </c>
      <c r="D37" s="124">
        <v>1.4617999267578126</v>
      </c>
      <c r="E37" s="124">
        <v>3832</v>
      </c>
      <c r="F37" s="124">
        <v>1344</v>
      </c>
      <c r="G37" s="124">
        <v>1318</v>
      </c>
      <c r="H37" s="124">
        <v>2621.4257709665876</v>
      </c>
      <c r="I37" s="124">
        <v>919.41446664381363</v>
      </c>
      <c r="J37" s="124">
        <v>2015</v>
      </c>
      <c r="K37" s="124">
        <v>1665</v>
      </c>
      <c r="L37" s="124">
        <v>160</v>
      </c>
      <c r="M37" s="124">
        <v>80</v>
      </c>
      <c r="N37" s="125">
        <v>3.9702233250620347E-2</v>
      </c>
      <c r="O37" s="124">
        <v>55</v>
      </c>
      <c r="P37" s="124">
        <v>0</v>
      </c>
      <c r="Q37" s="124">
        <v>55</v>
      </c>
      <c r="R37" s="125">
        <v>2.729528535980149E-2</v>
      </c>
      <c r="S37" s="124">
        <v>25</v>
      </c>
      <c r="T37" s="124">
        <v>0</v>
      </c>
      <c r="U37" s="124">
        <v>20</v>
      </c>
      <c r="V37" s="58" t="s">
        <v>7</v>
      </c>
    </row>
    <row r="38" spans="1:22" x14ac:dyDescent="0.2">
      <c r="A38" s="124" t="s">
        <v>133</v>
      </c>
      <c r="B38" s="124" t="s">
        <v>100</v>
      </c>
      <c r="C38" s="124" t="s">
        <v>39</v>
      </c>
      <c r="D38" s="124">
        <v>1.6822999572753907</v>
      </c>
      <c r="E38" s="124">
        <v>4430</v>
      </c>
      <c r="F38" s="124">
        <v>1576</v>
      </c>
      <c r="G38" s="124">
        <v>1562</v>
      </c>
      <c r="H38" s="124">
        <v>2633.2997161663802</v>
      </c>
      <c r="I38" s="124">
        <v>936.81272069485669</v>
      </c>
      <c r="J38" s="124">
        <v>2620</v>
      </c>
      <c r="K38" s="124">
        <v>2240</v>
      </c>
      <c r="L38" s="124">
        <v>235</v>
      </c>
      <c r="M38" s="124">
        <v>75</v>
      </c>
      <c r="N38" s="125">
        <v>2.8625954198473282E-2</v>
      </c>
      <c r="O38" s="124">
        <v>35</v>
      </c>
      <c r="P38" s="124">
        <v>10</v>
      </c>
      <c r="Q38" s="124">
        <v>45</v>
      </c>
      <c r="R38" s="125">
        <v>1.717557251908397E-2</v>
      </c>
      <c r="S38" s="124">
        <v>10</v>
      </c>
      <c r="T38" s="124">
        <v>10</v>
      </c>
      <c r="U38" s="124">
        <v>15</v>
      </c>
      <c r="V38" s="58" t="s">
        <v>7</v>
      </c>
    </row>
    <row r="39" spans="1:22" x14ac:dyDescent="0.2">
      <c r="A39" s="124" t="s">
        <v>134</v>
      </c>
      <c r="B39" s="124" t="s">
        <v>100</v>
      </c>
      <c r="C39" s="124" t="s">
        <v>39</v>
      </c>
      <c r="D39" s="124">
        <v>1.3514999389648437</v>
      </c>
      <c r="E39" s="124">
        <v>3772</v>
      </c>
      <c r="F39" s="124">
        <v>1355</v>
      </c>
      <c r="G39" s="124">
        <v>1338</v>
      </c>
      <c r="H39" s="124">
        <v>2790.9731190140442</v>
      </c>
      <c r="I39" s="124">
        <v>1002.5897604093399</v>
      </c>
      <c r="J39" s="124">
        <v>2235</v>
      </c>
      <c r="K39" s="124">
        <v>1990</v>
      </c>
      <c r="L39" s="124">
        <v>145</v>
      </c>
      <c r="M39" s="124">
        <v>55</v>
      </c>
      <c r="N39" s="125">
        <v>2.4608501118568233E-2</v>
      </c>
      <c r="O39" s="124">
        <v>20</v>
      </c>
      <c r="P39" s="124">
        <v>10</v>
      </c>
      <c r="Q39" s="124">
        <v>30</v>
      </c>
      <c r="R39" s="125">
        <v>1.3422818791946308E-2</v>
      </c>
      <c r="S39" s="124">
        <v>0</v>
      </c>
      <c r="T39" s="124">
        <v>10</v>
      </c>
      <c r="U39" s="124">
        <v>0</v>
      </c>
      <c r="V39" s="58" t="s">
        <v>7</v>
      </c>
    </row>
    <row r="40" spans="1:22" x14ac:dyDescent="0.2">
      <c r="A40" s="124" t="s">
        <v>135</v>
      </c>
      <c r="B40" s="124" t="s">
        <v>100</v>
      </c>
      <c r="C40" s="124" t="s">
        <v>39</v>
      </c>
      <c r="D40" s="124">
        <v>3.9504998779296874</v>
      </c>
      <c r="E40" s="124">
        <v>2588</v>
      </c>
      <c r="F40" s="124">
        <v>778</v>
      </c>
      <c r="G40" s="124">
        <v>774</v>
      </c>
      <c r="H40" s="124">
        <v>655.10696873031577</v>
      </c>
      <c r="I40" s="124">
        <v>196.93710265540406</v>
      </c>
      <c r="J40" s="124">
        <v>1545</v>
      </c>
      <c r="K40" s="124">
        <v>1415</v>
      </c>
      <c r="L40" s="124">
        <v>105</v>
      </c>
      <c r="M40" s="124">
        <v>15</v>
      </c>
      <c r="N40" s="125">
        <v>9.7087378640776691E-3</v>
      </c>
      <c r="O40" s="124">
        <v>0</v>
      </c>
      <c r="P40" s="124">
        <v>0</v>
      </c>
      <c r="Q40" s="124">
        <v>0</v>
      </c>
      <c r="R40" s="125">
        <v>0</v>
      </c>
      <c r="S40" s="124">
        <v>0</v>
      </c>
      <c r="T40" s="124">
        <v>0</v>
      </c>
      <c r="U40" s="124">
        <v>0</v>
      </c>
      <c r="V40" s="58" t="s">
        <v>7</v>
      </c>
    </row>
    <row r="41" spans="1:22" x14ac:dyDescent="0.2">
      <c r="A41" s="124" t="s">
        <v>136</v>
      </c>
      <c r="B41" s="124" t="s">
        <v>100</v>
      </c>
      <c r="C41" s="124" t="s">
        <v>39</v>
      </c>
      <c r="D41" s="124">
        <v>1.7552000427246093</v>
      </c>
      <c r="E41" s="124">
        <v>5701</v>
      </c>
      <c r="F41" s="124">
        <v>2026</v>
      </c>
      <c r="G41" s="124">
        <v>2009</v>
      </c>
      <c r="H41" s="124">
        <v>3248.0628197514729</v>
      </c>
      <c r="I41" s="124">
        <v>1154.2843839355348</v>
      </c>
      <c r="J41" s="124">
        <v>3305</v>
      </c>
      <c r="K41" s="124">
        <v>2780</v>
      </c>
      <c r="L41" s="124">
        <v>240</v>
      </c>
      <c r="M41" s="124">
        <v>175</v>
      </c>
      <c r="N41" s="125">
        <v>5.2950075642965201E-2</v>
      </c>
      <c r="O41" s="124">
        <v>70</v>
      </c>
      <c r="P41" s="124">
        <v>10</v>
      </c>
      <c r="Q41" s="124">
        <v>80</v>
      </c>
      <c r="R41" s="125">
        <v>2.4205748865355523E-2</v>
      </c>
      <c r="S41" s="124">
        <v>15</v>
      </c>
      <c r="T41" s="124">
        <v>0</v>
      </c>
      <c r="U41" s="124">
        <v>15</v>
      </c>
      <c r="V41" s="58" t="s">
        <v>7</v>
      </c>
    </row>
    <row r="42" spans="1:22" x14ac:dyDescent="0.2">
      <c r="A42" s="124" t="s">
        <v>137</v>
      </c>
      <c r="B42" s="124" t="s">
        <v>100</v>
      </c>
      <c r="C42" s="124" t="s">
        <v>39</v>
      </c>
      <c r="D42" s="124">
        <v>4.2266000366210941</v>
      </c>
      <c r="E42" s="124">
        <v>4258</v>
      </c>
      <c r="F42" s="124">
        <v>1506</v>
      </c>
      <c r="G42" s="124">
        <v>1485</v>
      </c>
      <c r="H42" s="124">
        <v>1007.4291305320691</v>
      </c>
      <c r="I42" s="124">
        <v>356.31476528447536</v>
      </c>
      <c r="J42" s="124">
        <v>2515</v>
      </c>
      <c r="K42" s="124">
        <v>2200</v>
      </c>
      <c r="L42" s="124">
        <v>215</v>
      </c>
      <c r="M42" s="124">
        <v>45</v>
      </c>
      <c r="N42" s="125">
        <v>1.7892644135188866E-2</v>
      </c>
      <c r="O42" s="124">
        <v>45</v>
      </c>
      <c r="P42" s="124">
        <v>10</v>
      </c>
      <c r="Q42" s="124">
        <v>55</v>
      </c>
      <c r="R42" s="125">
        <v>2.186878727634195E-2</v>
      </c>
      <c r="S42" s="124">
        <v>0</v>
      </c>
      <c r="T42" s="124">
        <v>0</v>
      </c>
      <c r="U42" s="124">
        <v>0</v>
      </c>
      <c r="V42" s="58" t="s">
        <v>7</v>
      </c>
    </row>
    <row r="43" spans="1:22" x14ac:dyDescent="0.2">
      <c r="A43" s="124" t="s">
        <v>138</v>
      </c>
      <c r="B43" s="124" t="s">
        <v>100</v>
      </c>
      <c r="C43" s="124" t="s">
        <v>39</v>
      </c>
      <c r="D43" s="124">
        <v>2.0780999755859373</v>
      </c>
      <c r="E43" s="124">
        <v>2341</v>
      </c>
      <c r="F43" s="124">
        <v>863</v>
      </c>
      <c r="G43" s="124">
        <v>861</v>
      </c>
      <c r="H43" s="124">
        <v>1126.5098058335407</v>
      </c>
      <c r="I43" s="124">
        <v>415.28319625559408</v>
      </c>
      <c r="J43" s="124">
        <v>1375</v>
      </c>
      <c r="K43" s="124">
        <v>1190</v>
      </c>
      <c r="L43" s="124">
        <v>115</v>
      </c>
      <c r="M43" s="124">
        <v>40</v>
      </c>
      <c r="N43" s="125">
        <v>2.9090909090909091E-2</v>
      </c>
      <c r="O43" s="124">
        <v>25</v>
      </c>
      <c r="P43" s="124">
        <v>0</v>
      </c>
      <c r="Q43" s="124">
        <v>25</v>
      </c>
      <c r="R43" s="125">
        <v>1.8181818181818181E-2</v>
      </c>
      <c r="S43" s="124">
        <v>0</v>
      </c>
      <c r="T43" s="124">
        <v>0</v>
      </c>
      <c r="U43" s="124">
        <v>0</v>
      </c>
      <c r="V43" s="58" t="s">
        <v>7</v>
      </c>
    </row>
    <row r="44" spans="1:22" x14ac:dyDescent="0.2">
      <c r="A44" s="124" t="s">
        <v>139</v>
      </c>
      <c r="B44" s="124" t="s">
        <v>100</v>
      </c>
      <c r="C44" s="124" t="s">
        <v>39</v>
      </c>
      <c r="D44" s="124">
        <v>2.1672000122070312</v>
      </c>
      <c r="E44" s="124">
        <v>5154</v>
      </c>
      <c r="F44" s="124">
        <v>2132</v>
      </c>
      <c r="G44" s="124">
        <v>2048</v>
      </c>
      <c r="H44" s="124">
        <v>2378.1838182767792</v>
      </c>
      <c r="I44" s="124">
        <v>983.75783868181861</v>
      </c>
      <c r="J44" s="124">
        <v>2790</v>
      </c>
      <c r="K44" s="124">
        <v>2350</v>
      </c>
      <c r="L44" s="124">
        <v>215</v>
      </c>
      <c r="M44" s="124">
        <v>55</v>
      </c>
      <c r="N44" s="125">
        <v>1.9713261648745518E-2</v>
      </c>
      <c r="O44" s="124">
        <v>70</v>
      </c>
      <c r="P44" s="124">
        <v>65</v>
      </c>
      <c r="Q44" s="124">
        <v>135</v>
      </c>
      <c r="R44" s="125">
        <v>4.8387096774193547E-2</v>
      </c>
      <c r="S44" s="124">
        <v>15</v>
      </c>
      <c r="T44" s="124">
        <v>0</v>
      </c>
      <c r="U44" s="124">
        <v>15</v>
      </c>
      <c r="V44" s="58" t="s">
        <v>7</v>
      </c>
    </row>
    <row r="45" spans="1:22" x14ac:dyDescent="0.2">
      <c r="A45" s="124" t="s">
        <v>140</v>
      </c>
      <c r="B45" s="124" t="s">
        <v>100</v>
      </c>
      <c r="C45" s="124" t="s">
        <v>39</v>
      </c>
      <c r="D45" s="124">
        <v>2.2514999389648436</v>
      </c>
      <c r="E45" s="124">
        <v>6069</v>
      </c>
      <c r="F45" s="124">
        <v>2217</v>
      </c>
      <c r="G45" s="124">
        <v>2188</v>
      </c>
      <c r="H45" s="124">
        <v>2695.536382199638</v>
      </c>
      <c r="I45" s="124">
        <v>984.67690877188943</v>
      </c>
      <c r="J45" s="124">
        <v>3510</v>
      </c>
      <c r="K45" s="124">
        <v>3065</v>
      </c>
      <c r="L45" s="124">
        <v>220</v>
      </c>
      <c r="M45" s="124">
        <v>90</v>
      </c>
      <c r="N45" s="125">
        <v>2.564102564102564E-2</v>
      </c>
      <c r="O45" s="124">
        <v>75</v>
      </c>
      <c r="P45" s="124">
        <v>25</v>
      </c>
      <c r="Q45" s="124">
        <v>100</v>
      </c>
      <c r="R45" s="125">
        <v>2.8490028490028491E-2</v>
      </c>
      <c r="S45" s="124">
        <v>10</v>
      </c>
      <c r="T45" s="124">
        <v>0</v>
      </c>
      <c r="U45" s="124">
        <v>20</v>
      </c>
      <c r="V45" s="58" t="s">
        <v>7</v>
      </c>
    </row>
    <row r="46" spans="1:22" x14ac:dyDescent="0.2">
      <c r="A46" s="124" t="s">
        <v>141</v>
      </c>
      <c r="B46" s="124" t="s">
        <v>100</v>
      </c>
      <c r="C46" s="124" t="s">
        <v>39</v>
      </c>
      <c r="D46" s="124">
        <v>1.9330000305175781</v>
      </c>
      <c r="E46" s="124">
        <v>6187</v>
      </c>
      <c r="F46" s="124">
        <v>2147</v>
      </c>
      <c r="G46" s="124">
        <v>2119</v>
      </c>
      <c r="H46" s="124">
        <v>3200.7242122719344</v>
      </c>
      <c r="I46" s="124">
        <v>1110.708725351195</v>
      </c>
      <c r="J46" s="124">
        <v>3735</v>
      </c>
      <c r="K46" s="124">
        <v>3175</v>
      </c>
      <c r="L46" s="124">
        <v>370</v>
      </c>
      <c r="M46" s="124">
        <v>105</v>
      </c>
      <c r="N46" s="125">
        <v>2.8112449799196786E-2</v>
      </c>
      <c r="O46" s="124">
        <v>30</v>
      </c>
      <c r="P46" s="124">
        <v>30</v>
      </c>
      <c r="Q46" s="124">
        <v>60</v>
      </c>
      <c r="R46" s="125">
        <v>1.6064257028112448E-2</v>
      </c>
      <c r="S46" s="124">
        <v>0</v>
      </c>
      <c r="T46" s="124">
        <v>10</v>
      </c>
      <c r="U46" s="124">
        <v>0</v>
      </c>
      <c r="V46" s="58" t="s">
        <v>7</v>
      </c>
    </row>
    <row r="47" spans="1:22" x14ac:dyDescent="0.2">
      <c r="A47" s="124" t="s">
        <v>142</v>
      </c>
      <c r="B47" s="124" t="s">
        <v>100</v>
      </c>
      <c r="C47" s="124" t="s">
        <v>39</v>
      </c>
      <c r="D47" s="124">
        <v>1.3713999938964845</v>
      </c>
      <c r="E47" s="124">
        <v>2616</v>
      </c>
      <c r="F47" s="124">
        <v>999</v>
      </c>
      <c r="G47" s="124">
        <v>960</v>
      </c>
      <c r="H47" s="124">
        <v>1907.5397489009031</v>
      </c>
      <c r="I47" s="124">
        <v>728.45267933945036</v>
      </c>
      <c r="J47" s="124">
        <v>1510</v>
      </c>
      <c r="K47" s="124">
        <v>1160</v>
      </c>
      <c r="L47" s="124">
        <v>160</v>
      </c>
      <c r="M47" s="124">
        <v>105</v>
      </c>
      <c r="N47" s="125">
        <v>6.9536423841059597E-2</v>
      </c>
      <c r="O47" s="124">
        <v>45</v>
      </c>
      <c r="P47" s="124">
        <v>10</v>
      </c>
      <c r="Q47" s="124">
        <v>55</v>
      </c>
      <c r="R47" s="125">
        <v>3.6423841059602648E-2</v>
      </c>
      <c r="S47" s="124">
        <v>10</v>
      </c>
      <c r="T47" s="124">
        <v>15</v>
      </c>
      <c r="U47" s="124">
        <v>0</v>
      </c>
      <c r="V47" s="58" t="s">
        <v>7</v>
      </c>
    </row>
    <row r="48" spans="1:22" x14ac:dyDescent="0.2">
      <c r="A48" s="124" t="s">
        <v>143</v>
      </c>
      <c r="B48" s="124" t="s">
        <v>100</v>
      </c>
      <c r="C48" s="124" t="s">
        <v>39</v>
      </c>
      <c r="D48" s="124">
        <v>2.2944000244140623</v>
      </c>
      <c r="E48" s="124">
        <v>4265</v>
      </c>
      <c r="F48" s="124">
        <v>1347</v>
      </c>
      <c r="G48" s="124">
        <v>1337</v>
      </c>
      <c r="H48" s="124">
        <v>1858.8737598576274</v>
      </c>
      <c r="I48" s="124">
        <v>587.08158371118964</v>
      </c>
      <c r="J48" s="124">
        <v>2335</v>
      </c>
      <c r="K48" s="124">
        <v>2130</v>
      </c>
      <c r="L48" s="124">
        <v>145</v>
      </c>
      <c r="M48" s="124">
        <v>20</v>
      </c>
      <c r="N48" s="125">
        <v>8.5653104925053538E-3</v>
      </c>
      <c r="O48" s="124">
        <v>15</v>
      </c>
      <c r="P48" s="124">
        <v>20</v>
      </c>
      <c r="Q48" s="124">
        <v>35</v>
      </c>
      <c r="R48" s="125">
        <v>1.4989293361884369E-2</v>
      </c>
      <c r="S48" s="124">
        <v>0</v>
      </c>
      <c r="T48" s="124">
        <v>0</v>
      </c>
      <c r="U48" s="124">
        <v>0</v>
      </c>
      <c r="V48" s="58" t="s">
        <v>7</v>
      </c>
    </row>
    <row r="49" spans="1:22" x14ac:dyDescent="0.2">
      <c r="A49" s="124" t="s">
        <v>144</v>
      </c>
      <c r="B49" s="124" t="s">
        <v>100</v>
      </c>
      <c r="C49" s="124" t="s">
        <v>39</v>
      </c>
      <c r="D49" s="124">
        <v>2.294100036621094</v>
      </c>
      <c r="E49" s="124">
        <v>4624</v>
      </c>
      <c r="F49" s="124">
        <v>1622</v>
      </c>
      <c r="G49" s="124">
        <v>1599</v>
      </c>
      <c r="H49" s="124">
        <v>2015.6052160700633</v>
      </c>
      <c r="I49" s="124">
        <v>707.03106843980163</v>
      </c>
      <c r="J49" s="124">
        <v>2445</v>
      </c>
      <c r="K49" s="124">
        <v>2260</v>
      </c>
      <c r="L49" s="124">
        <v>130</v>
      </c>
      <c r="M49" s="124">
        <v>20</v>
      </c>
      <c r="N49" s="125">
        <v>8.1799591002044997E-3</v>
      </c>
      <c r="O49" s="124">
        <v>15</v>
      </c>
      <c r="P49" s="124">
        <v>10</v>
      </c>
      <c r="Q49" s="124">
        <v>25</v>
      </c>
      <c r="R49" s="125">
        <v>1.0224948875255624E-2</v>
      </c>
      <c r="S49" s="124">
        <v>0</v>
      </c>
      <c r="T49" s="124">
        <v>0</v>
      </c>
      <c r="U49" s="124">
        <v>0</v>
      </c>
      <c r="V49" s="58" t="s">
        <v>7</v>
      </c>
    </row>
    <row r="50" spans="1:22" x14ac:dyDescent="0.2">
      <c r="A50" s="57" t="s">
        <v>146</v>
      </c>
      <c r="B50" s="57" t="s">
        <v>100</v>
      </c>
      <c r="C50" s="57" t="s">
        <v>39</v>
      </c>
      <c r="D50" s="57">
        <v>719.61900000000014</v>
      </c>
      <c r="E50" s="57">
        <v>1510</v>
      </c>
      <c r="F50" s="57">
        <v>508</v>
      </c>
      <c r="G50" s="57">
        <v>484</v>
      </c>
      <c r="H50" s="57">
        <v>2.098332589884369</v>
      </c>
      <c r="I50" s="57">
        <v>0.70592910970944334</v>
      </c>
      <c r="J50" s="57">
        <v>645</v>
      </c>
      <c r="K50" s="57">
        <v>520</v>
      </c>
      <c r="L50" s="57">
        <v>70</v>
      </c>
      <c r="M50" s="57">
        <v>0</v>
      </c>
      <c r="N50" s="113">
        <v>0</v>
      </c>
      <c r="O50" s="57">
        <v>35</v>
      </c>
      <c r="P50" s="57">
        <v>0</v>
      </c>
      <c r="Q50" s="57">
        <v>35</v>
      </c>
      <c r="R50" s="113">
        <v>5.4263565891472867E-2</v>
      </c>
      <c r="S50" s="57">
        <v>0</v>
      </c>
      <c r="T50" s="57">
        <v>0</v>
      </c>
      <c r="U50" s="57">
        <v>15</v>
      </c>
      <c r="V50" s="59" t="s">
        <v>3</v>
      </c>
    </row>
    <row r="51" spans="1:22" x14ac:dyDescent="0.2">
      <c r="A51" s="57" t="s">
        <v>147</v>
      </c>
      <c r="B51" s="57" t="s">
        <v>100</v>
      </c>
      <c r="C51" s="57" t="s">
        <v>39</v>
      </c>
      <c r="D51" s="57">
        <v>895.83360000000005</v>
      </c>
      <c r="E51" s="57">
        <v>8217</v>
      </c>
      <c r="F51" s="57">
        <v>2748</v>
      </c>
      <c r="G51" s="57">
        <v>2700</v>
      </c>
      <c r="H51" s="57">
        <v>9.1724623858716612</v>
      </c>
      <c r="I51" s="57">
        <v>3.067533970594539</v>
      </c>
      <c r="J51" s="57">
        <v>4370</v>
      </c>
      <c r="K51" s="57">
        <v>3805</v>
      </c>
      <c r="L51" s="57">
        <v>370</v>
      </c>
      <c r="M51" s="57">
        <v>10</v>
      </c>
      <c r="N51" s="113">
        <v>2.2883295194508009E-3</v>
      </c>
      <c r="O51" s="57">
        <v>140</v>
      </c>
      <c r="P51" s="57">
        <v>15</v>
      </c>
      <c r="Q51" s="57">
        <v>155</v>
      </c>
      <c r="R51" s="113">
        <v>3.5469107551487411E-2</v>
      </c>
      <c r="S51" s="57">
        <v>0</v>
      </c>
      <c r="T51" s="57">
        <v>0</v>
      </c>
      <c r="U51" s="57">
        <v>40</v>
      </c>
      <c r="V51" s="59" t="s">
        <v>3</v>
      </c>
    </row>
    <row r="52" spans="1:22" x14ac:dyDescent="0.2">
      <c r="A52" s="57" t="s">
        <v>148</v>
      </c>
      <c r="B52" s="57" t="s">
        <v>100</v>
      </c>
      <c r="C52" s="57" t="s">
        <v>39</v>
      </c>
      <c r="D52" s="57">
        <v>829.79020000000003</v>
      </c>
      <c r="E52" s="57">
        <v>4937</v>
      </c>
      <c r="F52" s="57">
        <v>2638</v>
      </c>
      <c r="G52" s="57">
        <v>1955</v>
      </c>
      <c r="H52" s="57">
        <v>5.9496966823662172</v>
      </c>
      <c r="I52" s="57">
        <v>3.179116841823391</v>
      </c>
      <c r="J52" s="57">
        <v>2230</v>
      </c>
      <c r="K52" s="57">
        <v>1895</v>
      </c>
      <c r="L52" s="57">
        <v>175</v>
      </c>
      <c r="M52" s="57">
        <v>0</v>
      </c>
      <c r="N52" s="113">
        <v>0</v>
      </c>
      <c r="O52" s="57">
        <v>125</v>
      </c>
      <c r="P52" s="57">
        <v>20</v>
      </c>
      <c r="Q52" s="57">
        <v>145</v>
      </c>
      <c r="R52" s="113">
        <v>6.5022421524663671E-2</v>
      </c>
      <c r="S52" s="57">
        <v>0</v>
      </c>
      <c r="T52" s="57">
        <v>0</v>
      </c>
      <c r="U52" s="57">
        <v>20</v>
      </c>
      <c r="V52" s="59" t="s">
        <v>3</v>
      </c>
    </row>
    <row r="53" spans="1:22" x14ac:dyDescent="0.2">
      <c r="A53" s="57" t="s">
        <v>149</v>
      </c>
      <c r="B53" s="57" t="s">
        <v>100</v>
      </c>
      <c r="C53" s="57" t="s">
        <v>39</v>
      </c>
      <c r="D53" s="57">
        <v>844.14330000000007</v>
      </c>
      <c r="E53" s="57">
        <v>1061</v>
      </c>
      <c r="F53" s="57">
        <v>412</v>
      </c>
      <c r="G53" s="57">
        <v>385</v>
      </c>
      <c r="H53" s="57">
        <v>1.2568956005455472</v>
      </c>
      <c r="I53" s="57">
        <v>0.48806879116377511</v>
      </c>
      <c r="J53" s="57">
        <v>460</v>
      </c>
      <c r="K53" s="57">
        <v>355</v>
      </c>
      <c r="L53" s="57">
        <v>60</v>
      </c>
      <c r="M53" s="57">
        <v>0</v>
      </c>
      <c r="N53" s="113">
        <v>0</v>
      </c>
      <c r="O53" s="57">
        <v>30</v>
      </c>
      <c r="P53" s="57">
        <v>0</v>
      </c>
      <c r="Q53" s="57">
        <v>30</v>
      </c>
      <c r="R53" s="113">
        <v>6.5217391304347824E-2</v>
      </c>
      <c r="S53" s="57">
        <v>0</v>
      </c>
      <c r="T53" s="57">
        <v>0</v>
      </c>
      <c r="U53" s="57">
        <v>0</v>
      </c>
      <c r="V53" s="59" t="s">
        <v>3</v>
      </c>
    </row>
  </sheetData>
  <sortState xmlns:xlrd2="http://schemas.microsoft.com/office/spreadsheetml/2017/richdata2" ref="A2:V55">
    <sortCondition ref="A2:A5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workbookViewId="0">
      <selection activeCell="A57" sqref="A57"/>
    </sheetView>
  </sheetViews>
  <sheetFormatPr defaultRowHeight="15" x14ac:dyDescent="0.25"/>
  <sheetData>
    <row r="1" spans="1:14" x14ac:dyDescent="0.25">
      <c r="A1" s="9" t="s">
        <v>25</v>
      </c>
      <c r="B1" t="s">
        <v>26</v>
      </c>
      <c r="C1" t="s">
        <v>27</v>
      </c>
      <c r="D1" t="s">
        <v>28</v>
      </c>
      <c r="E1" t="s">
        <v>29</v>
      </c>
      <c r="F1" t="s">
        <v>30</v>
      </c>
      <c r="G1" t="s">
        <v>31</v>
      </c>
      <c r="H1" t="s">
        <v>32</v>
      </c>
      <c r="I1" t="s">
        <v>10</v>
      </c>
      <c r="J1" t="s">
        <v>11</v>
      </c>
      <c r="K1" t="s">
        <v>33</v>
      </c>
      <c r="L1" t="s">
        <v>12</v>
      </c>
      <c r="M1" t="s">
        <v>13</v>
      </c>
      <c r="N1" t="s">
        <v>14</v>
      </c>
    </row>
    <row r="2" spans="1:14" x14ac:dyDescent="0.25">
      <c r="A2">
        <v>7050000</v>
      </c>
      <c r="B2">
        <v>236481</v>
      </c>
      <c r="C2">
        <v>211519</v>
      </c>
      <c r="D2">
        <v>101719</v>
      </c>
      <c r="E2">
        <v>94955</v>
      </c>
      <c r="F2">
        <v>54.7</v>
      </c>
      <c r="G2">
        <v>4324.3900000000003</v>
      </c>
      <c r="H2">
        <v>119570</v>
      </c>
      <c r="I2">
        <v>98340</v>
      </c>
      <c r="J2">
        <v>8110</v>
      </c>
      <c r="K2">
        <v>6040</v>
      </c>
      <c r="L2">
        <v>4785</v>
      </c>
      <c r="M2">
        <v>1305</v>
      </c>
      <c r="N2">
        <v>990</v>
      </c>
    </row>
    <row r="3" spans="1:14" x14ac:dyDescent="0.25">
      <c r="A3">
        <v>7050001.0099999998</v>
      </c>
      <c r="B3">
        <v>3213</v>
      </c>
      <c r="C3">
        <v>3144</v>
      </c>
      <c r="D3">
        <v>1240</v>
      </c>
      <c r="E3">
        <v>1222</v>
      </c>
      <c r="F3">
        <v>2421.8000000000002</v>
      </c>
      <c r="G3">
        <v>1.33</v>
      </c>
      <c r="H3">
        <v>1625</v>
      </c>
      <c r="I3">
        <v>1370</v>
      </c>
      <c r="J3">
        <v>140</v>
      </c>
      <c r="K3">
        <v>55</v>
      </c>
      <c r="L3">
        <v>15</v>
      </c>
      <c r="M3">
        <v>20</v>
      </c>
      <c r="N3">
        <v>15</v>
      </c>
    </row>
    <row r="4" spans="1:14" x14ac:dyDescent="0.25">
      <c r="A4">
        <v>7050001.0199999996</v>
      </c>
      <c r="B4">
        <v>4049</v>
      </c>
      <c r="C4">
        <v>3787</v>
      </c>
      <c r="D4">
        <v>1585</v>
      </c>
      <c r="E4">
        <v>1528</v>
      </c>
      <c r="F4">
        <v>2800.1</v>
      </c>
      <c r="G4">
        <v>1.45</v>
      </c>
      <c r="H4">
        <v>2170</v>
      </c>
      <c r="I4">
        <v>1685</v>
      </c>
      <c r="J4">
        <v>150</v>
      </c>
      <c r="K4">
        <v>185</v>
      </c>
      <c r="L4">
        <v>115</v>
      </c>
      <c r="M4">
        <v>30</v>
      </c>
      <c r="N4">
        <v>0</v>
      </c>
    </row>
    <row r="5" spans="1:14" x14ac:dyDescent="0.25">
      <c r="A5">
        <v>7050002.0099999998</v>
      </c>
      <c r="B5">
        <v>4408</v>
      </c>
      <c r="C5">
        <v>4089</v>
      </c>
      <c r="D5">
        <v>2051</v>
      </c>
      <c r="E5">
        <v>2013</v>
      </c>
      <c r="F5">
        <v>2832.9</v>
      </c>
      <c r="G5">
        <v>1.56</v>
      </c>
      <c r="H5">
        <v>1865</v>
      </c>
      <c r="I5">
        <v>1575</v>
      </c>
      <c r="J5">
        <v>120</v>
      </c>
      <c r="K5">
        <v>80</v>
      </c>
      <c r="L5">
        <v>50</v>
      </c>
      <c r="M5">
        <v>25</v>
      </c>
      <c r="N5">
        <v>15</v>
      </c>
    </row>
    <row r="6" spans="1:14" x14ac:dyDescent="0.25">
      <c r="A6">
        <v>7050002.0199999996</v>
      </c>
      <c r="B6">
        <v>6833</v>
      </c>
      <c r="C6">
        <v>6423</v>
      </c>
      <c r="D6">
        <v>2865</v>
      </c>
      <c r="E6">
        <v>2763</v>
      </c>
      <c r="F6">
        <v>3216.3</v>
      </c>
      <c r="G6">
        <v>2.12</v>
      </c>
      <c r="H6">
        <v>3310</v>
      </c>
      <c r="I6">
        <v>2535</v>
      </c>
      <c r="J6">
        <v>195</v>
      </c>
      <c r="K6">
        <v>355</v>
      </c>
      <c r="L6">
        <v>170</v>
      </c>
      <c r="M6">
        <v>25</v>
      </c>
      <c r="N6">
        <v>30</v>
      </c>
    </row>
    <row r="7" spans="1:14" x14ac:dyDescent="0.25">
      <c r="A7">
        <v>7050003</v>
      </c>
      <c r="B7">
        <v>5388</v>
      </c>
      <c r="C7">
        <v>5264</v>
      </c>
      <c r="D7">
        <v>2376</v>
      </c>
      <c r="E7">
        <v>2258</v>
      </c>
      <c r="F7">
        <v>2270.1999999999998</v>
      </c>
      <c r="G7">
        <v>2.37</v>
      </c>
      <c r="H7">
        <v>2965</v>
      </c>
      <c r="I7">
        <v>2175</v>
      </c>
      <c r="J7">
        <v>255</v>
      </c>
      <c r="K7">
        <v>360</v>
      </c>
      <c r="L7">
        <v>115</v>
      </c>
      <c r="M7">
        <v>60</v>
      </c>
      <c r="N7">
        <v>10</v>
      </c>
    </row>
    <row r="8" spans="1:14" x14ac:dyDescent="0.25">
      <c r="A8">
        <v>7050004</v>
      </c>
      <c r="B8">
        <v>10084</v>
      </c>
      <c r="C8">
        <v>2235</v>
      </c>
      <c r="D8">
        <v>4595</v>
      </c>
      <c r="E8">
        <v>3999</v>
      </c>
      <c r="F8">
        <v>585.70000000000005</v>
      </c>
      <c r="G8">
        <v>17.22</v>
      </c>
      <c r="H8">
        <v>5915</v>
      </c>
      <c r="I8">
        <v>5055</v>
      </c>
      <c r="J8">
        <v>485</v>
      </c>
      <c r="K8">
        <v>135</v>
      </c>
      <c r="L8">
        <v>145</v>
      </c>
      <c r="M8">
        <v>75</v>
      </c>
      <c r="N8">
        <v>20</v>
      </c>
    </row>
    <row r="9" spans="1:14" x14ac:dyDescent="0.25">
      <c r="A9">
        <v>7050005</v>
      </c>
      <c r="B9">
        <v>4388</v>
      </c>
      <c r="C9">
        <v>4369</v>
      </c>
      <c r="D9">
        <v>1903</v>
      </c>
      <c r="E9">
        <v>1827</v>
      </c>
      <c r="F9">
        <v>2086.3000000000002</v>
      </c>
      <c r="G9">
        <v>2.1</v>
      </c>
      <c r="H9">
        <v>2255</v>
      </c>
      <c r="I9">
        <v>1710</v>
      </c>
      <c r="J9">
        <v>185</v>
      </c>
      <c r="K9">
        <v>105</v>
      </c>
      <c r="L9">
        <v>145</v>
      </c>
      <c r="M9">
        <v>95</v>
      </c>
      <c r="N9">
        <v>15</v>
      </c>
    </row>
    <row r="10" spans="1:14" x14ac:dyDescent="0.25">
      <c r="A10">
        <v>7050006</v>
      </c>
      <c r="B10">
        <v>7512</v>
      </c>
      <c r="C10">
        <v>7766</v>
      </c>
      <c r="D10">
        <v>3431</v>
      </c>
      <c r="E10">
        <v>3239</v>
      </c>
      <c r="F10">
        <v>664.2</v>
      </c>
      <c r="G10">
        <v>11.31</v>
      </c>
      <c r="H10">
        <v>3245</v>
      </c>
      <c r="I10">
        <v>2465</v>
      </c>
      <c r="J10">
        <v>235</v>
      </c>
      <c r="K10">
        <v>185</v>
      </c>
      <c r="L10">
        <v>245</v>
      </c>
      <c r="M10">
        <v>60</v>
      </c>
      <c r="N10">
        <v>55</v>
      </c>
    </row>
    <row r="11" spans="1:14" x14ac:dyDescent="0.25">
      <c r="A11">
        <v>7050007</v>
      </c>
      <c r="B11">
        <v>2444</v>
      </c>
      <c r="C11">
        <v>1896</v>
      </c>
      <c r="D11">
        <v>1076</v>
      </c>
      <c r="E11">
        <v>1028</v>
      </c>
      <c r="F11">
        <v>3488.4</v>
      </c>
      <c r="G11">
        <v>0.7</v>
      </c>
      <c r="H11">
        <v>895</v>
      </c>
      <c r="I11">
        <v>645</v>
      </c>
      <c r="J11">
        <v>60</v>
      </c>
      <c r="K11">
        <v>70</v>
      </c>
      <c r="L11">
        <v>90</v>
      </c>
      <c r="M11">
        <v>15</v>
      </c>
      <c r="N11">
        <v>10</v>
      </c>
    </row>
    <row r="12" spans="1:14" x14ac:dyDescent="0.25">
      <c r="A12">
        <v>7050008.0099999998</v>
      </c>
      <c r="B12">
        <v>5664</v>
      </c>
      <c r="C12">
        <v>5480</v>
      </c>
      <c r="D12">
        <v>2649</v>
      </c>
      <c r="E12">
        <v>2551</v>
      </c>
      <c r="F12">
        <v>2687.2</v>
      </c>
      <c r="G12">
        <v>2.11</v>
      </c>
      <c r="H12">
        <v>3210</v>
      </c>
      <c r="I12">
        <v>2600</v>
      </c>
      <c r="J12">
        <v>210</v>
      </c>
      <c r="K12">
        <v>170</v>
      </c>
      <c r="L12">
        <v>65</v>
      </c>
      <c r="M12">
        <v>130</v>
      </c>
      <c r="N12">
        <v>35</v>
      </c>
    </row>
    <row r="13" spans="1:14" x14ac:dyDescent="0.25">
      <c r="A13">
        <v>7050008.0199999996</v>
      </c>
      <c r="B13">
        <v>2580</v>
      </c>
      <c r="C13">
        <v>2766</v>
      </c>
      <c r="D13">
        <v>1163</v>
      </c>
      <c r="E13">
        <v>1105</v>
      </c>
      <c r="F13">
        <v>1930.1</v>
      </c>
      <c r="G13">
        <v>1.34</v>
      </c>
      <c r="H13">
        <v>1340</v>
      </c>
      <c r="I13">
        <v>1200</v>
      </c>
      <c r="J13">
        <v>55</v>
      </c>
      <c r="K13">
        <v>30</v>
      </c>
      <c r="L13">
        <v>15</v>
      </c>
      <c r="M13">
        <v>20</v>
      </c>
      <c r="N13">
        <v>30</v>
      </c>
    </row>
    <row r="14" spans="1:14" x14ac:dyDescent="0.25">
      <c r="A14">
        <v>7050009.0099999998</v>
      </c>
      <c r="B14">
        <v>4164</v>
      </c>
      <c r="C14">
        <v>3944</v>
      </c>
      <c r="D14">
        <v>1974</v>
      </c>
      <c r="E14">
        <v>1812</v>
      </c>
      <c r="F14">
        <v>2819</v>
      </c>
      <c r="G14">
        <v>1.48</v>
      </c>
      <c r="H14">
        <v>2315</v>
      </c>
      <c r="I14">
        <v>1715</v>
      </c>
      <c r="J14">
        <v>225</v>
      </c>
      <c r="K14">
        <v>175</v>
      </c>
      <c r="L14">
        <v>150</v>
      </c>
      <c r="M14">
        <v>35</v>
      </c>
      <c r="N14">
        <v>10</v>
      </c>
    </row>
    <row r="15" spans="1:14" x14ac:dyDescent="0.25">
      <c r="A15">
        <v>7050009.0199999996</v>
      </c>
      <c r="B15">
        <v>4845</v>
      </c>
      <c r="C15">
        <v>4355</v>
      </c>
      <c r="D15">
        <v>1953</v>
      </c>
      <c r="E15">
        <v>1834</v>
      </c>
      <c r="F15">
        <v>2540</v>
      </c>
      <c r="G15">
        <v>1.91</v>
      </c>
      <c r="H15">
        <v>2285</v>
      </c>
      <c r="I15">
        <v>1855</v>
      </c>
      <c r="J15">
        <v>150</v>
      </c>
      <c r="K15">
        <v>200</v>
      </c>
      <c r="L15">
        <v>40</v>
      </c>
      <c r="M15">
        <v>25</v>
      </c>
      <c r="N15">
        <v>25</v>
      </c>
    </row>
    <row r="16" spans="1:14" x14ac:dyDescent="0.25">
      <c r="A16">
        <v>7050010</v>
      </c>
      <c r="B16">
        <v>2719</v>
      </c>
      <c r="C16">
        <v>2705</v>
      </c>
      <c r="D16">
        <v>1683</v>
      </c>
      <c r="E16">
        <v>1457</v>
      </c>
      <c r="F16">
        <v>4746</v>
      </c>
      <c r="G16">
        <v>0.56999999999999995</v>
      </c>
      <c r="H16">
        <v>1490</v>
      </c>
      <c r="I16">
        <v>815</v>
      </c>
      <c r="J16">
        <v>80</v>
      </c>
      <c r="K16">
        <v>120</v>
      </c>
      <c r="L16">
        <v>390</v>
      </c>
      <c r="M16">
        <v>55</v>
      </c>
      <c r="N16">
        <v>30</v>
      </c>
    </row>
    <row r="17" spans="1:14" x14ac:dyDescent="0.25">
      <c r="A17">
        <v>7050011</v>
      </c>
      <c r="B17">
        <v>3781</v>
      </c>
      <c r="C17">
        <v>3866</v>
      </c>
      <c r="D17">
        <v>3272</v>
      </c>
      <c r="E17">
        <v>2867</v>
      </c>
      <c r="F17">
        <v>6451.1</v>
      </c>
      <c r="G17">
        <v>0.59</v>
      </c>
      <c r="H17">
        <v>1715</v>
      </c>
      <c r="I17">
        <v>735</v>
      </c>
      <c r="J17">
        <v>40</v>
      </c>
      <c r="K17">
        <v>165</v>
      </c>
      <c r="L17">
        <v>725</v>
      </c>
      <c r="M17">
        <v>35</v>
      </c>
      <c r="N17">
        <v>15</v>
      </c>
    </row>
    <row r="18" spans="1:14" x14ac:dyDescent="0.25">
      <c r="A18">
        <v>7050012</v>
      </c>
      <c r="B18">
        <v>5374</v>
      </c>
      <c r="C18">
        <v>5358</v>
      </c>
      <c r="D18">
        <v>2994</v>
      </c>
      <c r="E18">
        <v>2745</v>
      </c>
      <c r="F18">
        <v>3764.1</v>
      </c>
      <c r="G18">
        <v>1.43</v>
      </c>
      <c r="H18">
        <v>2840</v>
      </c>
      <c r="I18">
        <v>1720</v>
      </c>
      <c r="J18">
        <v>175</v>
      </c>
      <c r="K18">
        <v>185</v>
      </c>
      <c r="L18">
        <v>595</v>
      </c>
      <c r="M18">
        <v>140</v>
      </c>
      <c r="N18">
        <v>25</v>
      </c>
    </row>
    <row r="19" spans="1:14" x14ac:dyDescent="0.25">
      <c r="A19">
        <v>7050013</v>
      </c>
      <c r="B19">
        <v>675</v>
      </c>
      <c r="C19">
        <v>819</v>
      </c>
      <c r="D19">
        <v>394</v>
      </c>
      <c r="E19">
        <v>353</v>
      </c>
      <c r="F19">
        <v>1330.3</v>
      </c>
      <c r="G19">
        <v>0.51</v>
      </c>
      <c r="H19">
        <v>140</v>
      </c>
      <c r="I19">
        <v>35</v>
      </c>
      <c r="J19">
        <v>0</v>
      </c>
      <c r="K19">
        <v>15</v>
      </c>
      <c r="L19">
        <v>85</v>
      </c>
      <c r="M19">
        <v>0</v>
      </c>
      <c r="N19">
        <v>0</v>
      </c>
    </row>
    <row r="20" spans="1:14" x14ac:dyDescent="0.25">
      <c r="A20">
        <v>7050014</v>
      </c>
      <c r="B20">
        <v>1658</v>
      </c>
      <c r="C20">
        <v>1693</v>
      </c>
      <c r="D20">
        <v>874</v>
      </c>
      <c r="E20">
        <v>707</v>
      </c>
      <c r="F20">
        <v>2467.3000000000002</v>
      </c>
      <c r="G20">
        <v>0.67</v>
      </c>
      <c r="H20">
        <v>595</v>
      </c>
      <c r="I20">
        <v>305</v>
      </c>
      <c r="J20">
        <v>45</v>
      </c>
      <c r="K20">
        <v>75</v>
      </c>
      <c r="L20">
        <v>150</v>
      </c>
      <c r="M20">
        <v>15</v>
      </c>
      <c r="N20">
        <v>0</v>
      </c>
    </row>
    <row r="21" spans="1:14" x14ac:dyDescent="0.25">
      <c r="A21">
        <v>7050015</v>
      </c>
      <c r="B21">
        <v>2170</v>
      </c>
      <c r="C21">
        <v>2056</v>
      </c>
      <c r="D21">
        <v>930</v>
      </c>
      <c r="E21">
        <v>861</v>
      </c>
      <c r="F21">
        <v>884.2</v>
      </c>
      <c r="G21">
        <v>2.4500000000000002</v>
      </c>
      <c r="H21">
        <v>1085</v>
      </c>
      <c r="I21">
        <v>885</v>
      </c>
      <c r="J21">
        <v>75</v>
      </c>
      <c r="K21">
        <v>70</v>
      </c>
      <c r="L21">
        <v>45</v>
      </c>
      <c r="M21">
        <v>0</v>
      </c>
      <c r="N21">
        <v>10</v>
      </c>
    </row>
    <row r="22" spans="1:14" x14ac:dyDescent="0.25">
      <c r="A22">
        <v>7050016</v>
      </c>
      <c r="B22">
        <v>6355</v>
      </c>
      <c r="C22">
        <v>5956</v>
      </c>
      <c r="D22">
        <v>2418</v>
      </c>
      <c r="E22">
        <v>2351</v>
      </c>
      <c r="F22">
        <v>3524.5</v>
      </c>
      <c r="G22">
        <v>1.8</v>
      </c>
      <c r="H22">
        <v>3130</v>
      </c>
      <c r="I22">
        <v>2505</v>
      </c>
      <c r="J22">
        <v>290</v>
      </c>
      <c r="K22">
        <v>245</v>
      </c>
      <c r="L22">
        <v>50</v>
      </c>
      <c r="M22">
        <v>20</v>
      </c>
      <c r="N22">
        <v>25</v>
      </c>
    </row>
    <row r="23" spans="1:14" x14ac:dyDescent="0.25">
      <c r="A23">
        <v>7050017</v>
      </c>
      <c r="B23">
        <v>1890</v>
      </c>
      <c r="C23">
        <v>1881</v>
      </c>
      <c r="D23">
        <v>883</v>
      </c>
      <c r="E23">
        <v>800</v>
      </c>
      <c r="F23">
        <v>374.4</v>
      </c>
      <c r="G23">
        <v>5.05</v>
      </c>
      <c r="H23">
        <v>915</v>
      </c>
      <c r="I23">
        <v>740</v>
      </c>
      <c r="J23">
        <v>75</v>
      </c>
      <c r="K23">
        <v>50</v>
      </c>
      <c r="L23">
        <v>35</v>
      </c>
      <c r="M23">
        <v>10</v>
      </c>
      <c r="N23">
        <v>10</v>
      </c>
    </row>
    <row r="24" spans="1:14" x14ac:dyDescent="0.25">
      <c r="A24">
        <v>7050018</v>
      </c>
      <c r="B24">
        <v>5300</v>
      </c>
      <c r="C24">
        <v>5704</v>
      </c>
      <c r="D24">
        <v>2693</v>
      </c>
      <c r="E24">
        <v>2042</v>
      </c>
      <c r="F24">
        <v>2701.6</v>
      </c>
      <c r="G24">
        <v>1.96</v>
      </c>
      <c r="H24">
        <v>1605</v>
      </c>
      <c r="I24">
        <v>1110</v>
      </c>
      <c r="J24">
        <v>190</v>
      </c>
      <c r="K24">
        <v>185</v>
      </c>
      <c r="L24">
        <v>70</v>
      </c>
      <c r="M24">
        <v>25</v>
      </c>
      <c r="N24">
        <v>20</v>
      </c>
    </row>
    <row r="25" spans="1:14" x14ac:dyDescent="0.25">
      <c r="A25">
        <v>7050019</v>
      </c>
      <c r="B25">
        <v>4281</v>
      </c>
      <c r="C25">
        <v>4432</v>
      </c>
      <c r="D25">
        <v>2024</v>
      </c>
      <c r="E25">
        <v>1798</v>
      </c>
      <c r="F25">
        <v>2127.5</v>
      </c>
      <c r="G25">
        <v>2.0099999999999998</v>
      </c>
      <c r="H25">
        <v>1960</v>
      </c>
      <c r="I25">
        <v>1425</v>
      </c>
      <c r="J25">
        <v>215</v>
      </c>
      <c r="K25">
        <v>165</v>
      </c>
      <c r="L25">
        <v>100</v>
      </c>
      <c r="M25">
        <v>25</v>
      </c>
      <c r="N25">
        <v>30</v>
      </c>
    </row>
    <row r="26" spans="1:14" x14ac:dyDescent="0.25">
      <c r="A26">
        <v>7050020</v>
      </c>
      <c r="B26">
        <v>3355</v>
      </c>
      <c r="C26">
        <v>2974</v>
      </c>
      <c r="D26">
        <v>1537</v>
      </c>
      <c r="E26">
        <v>1448</v>
      </c>
      <c r="F26">
        <v>2725.9</v>
      </c>
      <c r="G26">
        <v>1.23</v>
      </c>
      <c r="H26">
        <v>1795</v>
      </c>
      <c r="I26">
        <v>1470</v>
      </c>
      <c r="J26">
        <v>160</v>
      </c>
      <c r="K26">
        <v>115</v>
      </c>
      <c r="L26">
        <v>35</v>
      </c>
      <c r="M26">
        <v>10</v>
      </c>
      <c r="N26">
        <v>10</v>
      </c>
    </row>
    <row r="27" spans="1:14" x14ac:dyDescent="0.25">
      <c r="A27">
        <v>7050021</v>
      </c>
      <c r="B27">
        <v>2526</v>
      </c>
      <c r="C27">
        <v>2429</v>
      </c>
      <c r="D27">
        <v>1157</v>
      </c>
      <c r="E27">
        <v>1075</v>
      </c>
      <c r="F27">
        <v>2185.6999999999998</v>
      </c>
      <c r="G27">
        <v>1.1599999999999999</v>
      </c>
      <c r="H27">
        <v>1335</v>
      </c>
      <c r="I27">
        <v>1100</v>
      </c>
      <c r="J27">
        <v>95</v>
      </c>
      <c r="K27">
        <v>120</v>
      </c>
      <c r="L27">
        <v>15</v>
      </c>
      <c r="M27">
        <v>0</v>
      </c>
      <c r="N27">
        <v>0</v>
      </c>
    </row>
    <row r="28" spans="1:14" x14ac:dyDescent="0.25">
      <c r="A28">
        <v>7050022.0099999998</v>
      </c>
      <c r="B28">
        <v>1763</v>
      </c>
      <c r="C28">
        <v>1783</v>
      </c>
      <c r="D28">
        <v>797</v>
      </c>
      <c r="E28">
        <v>734</v>
      </c>
      <c r="F28">
        <v>61.4</v>
      </c>
      <c r="G28">
        <v>28.69</v>
      </c>
      <c r="H28">
        <v>610</v>
      </c>
      <c r="I28">
        <v>450</v>
      </c>
      <c r="J28">
        <v>45</v>
      </c>
      <c r="K28">
        <v>45</v>
      </c>
      <c r="L28">
        <v>55</v>
      </c>
      <c r="M28">
        <v>15</v>
      </c>
      <c r="N28">
        <v>0</v>
      </c>
    </row>
    <row r="29" spans="1:14" x14ac:dyDescent="0.25">
      <c r="A29">
        <v>7050022.0199999996</v>
      </c>
      <c r="B29">
        <v>4691</v>
      </c>
      <c r="C29">
        <v>4784</v>
      </c>
      <c r="D29">
        <v>1946</v>
      </c>
      <c r="E29">
        <v>1900</v>
      </c>
      <c r="F29">
        <v>1767.5</v>
      </c>
      <c r="G29">
        <v>2.65</v>
      </c>
      <c r="H29">
        <v>2435</v>
      </c>
      <c r="I29">
        <v>2040</v>
      </c>
      <c r="J29">
        <v>195</v>
      </c>
      <c r="K29">
        <v>135</v>
      </c>
      <c r="L29">
        <v>20</v>
      </c>
      <c r="M29">
        <v>20</v>
      </c>
      <c r="N29">
        <v>15</v>
      </c>
    </row>
    <row r="30" spans="1:14" x14ac:dyDescent="0.25">
      <c r="A30">
        <v>7050023.0099999998</v>
      </c>
      <c r="B30">
        <v>2917</v>
      </c>
      <c r="C30">
        <v>2944</v>
      </c>
      <c r="D30">
        <v>1187</v>
      </c>
      <c r="E30">
        <v>1171</v>
      </c>
      <c r="F30">
        <v>2321</v>
      </c>
      <c r="G30">
        <v>1.26</v>
      </c>
      <c r="H30">
        <v>1675</v>
      </c>
      <c r="I30">
        <v>1485</v>
      </c>
      <c r="J30">
        <v>125</v>
      </c>
      <c r="K30">
        <v>45</v>
      </c>
      <c r="L30">
        <v>15</v>
      </c>
      <c r="M30">
        <v>0</v>
      </c>
      <c r="N30">
        <v>10</v>
      </c>
    </row>
    <row r="31" spans="1:14" x14ac:dyDescent="0.25">
      <c r="A31">
        <v>7050023.0199999996</v>
      </c>
      <c r="B31">
        <v>4417</v>
      </c>
      <c r="C31">
        <v>4175</v>
      </c>
      <c r="D31">
        <v>1680</v>
      </c>
      <c r="E31">
        <v>1640</v>
      </c>
      <c r="F31">
        <v>3169.5</v>
      </c>
      <c r="G31">
        <v>1.39</v>
      </c>
      <c r="H31">
        <v>2090</v>
      </c>
      <c r="I31">
        <v>1715</v>
      </c>
      <c r="J31">
        <v>190</v>
      </c>
      <c r="K31">
        <v>150</v>
      </c>
      <c r="L31">
        <v>20</v>
      </c>
      <c r="M31">
        <v>10</v>
      </c>
      <c r="N31">
        <v>10</v>
      </c>
    </row>
    <row r="32" spans="1:14" x14ac:dyDescent="0.25">
      <c r="A32">
        <v>7050024</v>
      </c>
      <c r="B32">
        <v>2858</v>
      </c>
      <c r="C32">
        <v>2852</v>
      </c>
      <c r="D32">
        <v>1165</v>
      </c>
      <c r="E32">
        <v>1106</v>
      </c>
      <c r="F32">
        <v>2161.1999999999998</v>
      </c>
      <c r="G32">
        <v>1.32</v>
      </c>
      <c r="H32">
        <v>1480</v>
      </c>
      <c r="I32">
        <v>1280</v>
      </c>
      <c r="J32">
        <v>110</v>
      </c>
      <c r="K32">
        <v>75</v>
      </c>
      <c r="L32">
        <v>0</v>
      </c>
      <c r="M32">
        <v>10</v>
      </c>
      <c r="N32">
        <v>10</v>
      </c>
    </row>
    <row r="33" spans="1:14" x14ac:dyDescent="0.25">
      <c r="A33">
        <v>7050025.0099999998</v>
      </c>
      <c r="B33">
        <v>4230</v>
      </c>
      <c r="C33">
        <v>3800</v>
      </c>
      <c r="D33">
        <v>1739</v>
      </c>
      <c r="E33">
        <v>1639</v>
      </c>
      <c r="F33">
        <v>2611.9</v>
      </c>
      <c r="G33">
        <v>1.62</v>
      </c>
      <c r="H33">
        <v>2045</v>
      </c>
      <c r="I33">
        <v>1635</v>
      </c>
      <c r="J33">
        <v>150</v>
      </c>
      <c r="K33">
        <v>150</v>
      </c>
      <c r="L33">
        <v>65</v>
      </c>
      <c r="M33">
        <v>10</v>
      </c>
      <c r="N33">
        <v>40</v>
      </c>
    </row>
    <row r="34" spans="1:14" x14ac:dyDescent="0.25">
      <c r="A34">
        <v>7050025.0199999996</v>
      </c>
      <c r="B34">
        <v>3214</v>
      </c>
      <c r="C34">
        <v>3024</v>
      </c>
      <c r="D34">
        <v>1406</v>
      </c>
      <c r="E34">
        <v>1373</v>
      </c>
      <c r="F34">
        <v>2537.1</v>
      </c>
      <c r="G34">
        <v>1.27</v>
      </c>
      <c r="H34">
        <v>1510</v>
      </c>
      <c r="I34">
        <v>1210</v>
      </c>
      <c r="J34">
        <v>110</v>
      </c>
      <c r="K34">
        <v>130</v>
      </c>
      <c r="L34">
        <v>45</v>
      </c>
      <c r="M34">
        <v>10</v>
      </c>
      <c r="N34">
        <v>15</v>
      </c>
    </row>
    <row r="35" spans="1:14" x14ac:dyDescent="0.25">
      <c r="A35">
        <v>7050026</v>
      </c>
      <c r="B35">
        <v>4024</v>
      </c>
      <c r="C35">
        <v>3899</v>
      </c>
      <c r="D35">
        <v>2199</v>
      </c>
      <c r="E35">
        <v>2022</v>
      </c>
      <c r="F35">
        <v>2549.1</v>
      </c>
      <c r="G35">
        <v>1.58</v>
      </c>
      <c r="H35">
        <v>1750</v>
      </c>
      <c r="I35">
        <v>1295</v>
      </c>
      <c r="J35">
        <v>155</v>
      </c>
      <c r="K35">
        <v>175</v>
      </c>
      <c r="L35">
        <v>95</v>
      </c>
      <c r="M35">
        <v>10</v>
      </c>
      <c r="N35">
        <v>20</v>
      </c>
    </row>
    <row r="36" spans="1:14" x14ac:dyDescent="0.25">
      <c r="A36">
        <v>7050027</v>
      </c>
      <c r="B36">
        <v>3624</v>
      </c>
      <c r="C36">
        <v>3424</v>
      </c>
      <c r="D36">
        <v>1589</v>
      </c>
      <c r="E36">
        <v>1479</v>
      </c>
      <c r="F36">
        <v>200.6</v>
      </c>
      <c r="G36">
        <v>18.07</v>
      </c>
      <c r="H36">
        <v>1865</v>
      </c>
      <c r="I36">
        <v>1530</v>
      </c>
      <c r="J36">
        <v>125</v>
      </c>
      <c r="K36">
        <v>105</v>
      </c>
      <c r="L36">
        <v>45</v>
      </c>
      <c r="M36">
        <v>20</v>
      </c>
      <c r="N36">
        <v>35</v>
      </c>
    </row>
    <row r="37" spans="1:14" x14ac:dyDescent="0.25">
      <c r="A37">
        <v>7050028.0099999998</v>
      </c>
      <c r="B37">
        <v>2919</v>
      </c>
      <c r="C37">
        <v>2871</v>
      </c>
      <c r="D37">
        <v>1100</v>
      </c>
      <c r="E37">
        <v>1088</v>
      </c>
      <c r="F37">
        <v>1925.7</v>
      </c>
      <c r="G37">
        <v>1.52</v>
      </c>
      <c r="H37">
        <v>1470</v>
      </c>
      <c r="I37">
        <v>1280</v>
      </c>
      <c r="J37">
        <v>90</v>
      </c>
      <c r="K37">
        <v>60</v>
      </c>
      <c r="L37">
        <v>25</v>
      </c>
      <c r="M37">
        <v>10</v>
      </c>
      <c r="N37">
        <v>0</v>
      </c>
    </row>
    <row r="38" spans="1:14" x14ac:dyDescent="0.25">
      <c r="A38">
        <v>7050028.0199999996</v>
      </c>
      <c r="B38">
        <v>3712</v>
      </c>
      <c r="C38">
        <v>3788</v>
      </c>
      <c r="D38">
        <v>1384</v>
      </c>
      <c r="E38">
        <v>1370</v>
      </c>
      <c r="F38">
        <v>2539.3000000000002</v>
      </c>
      <c r="G38">
        <v>1.46</v>
      </c>
      <c r="H38">
        <v>1790</v>
      </c>
      <c r="I38">
        <v>1560</v>
      </c>
      <c r="J38">
        <v>105</v>
      </c>
      <c r="K38">
        <v>65</v>
      </c>
      <c r="L38">
        <v>35</v>
      </c>
      <c r="M38">
        <v>10</v>
      </c>
      <c r="N38">
        <v>10</v>
      </c>
    </row>
    <row r="39" spans="1:14" x14ac:dyDescent="0.25">
      <c r="A39">
        <v>7050028.0300000003</v>
      </c>
      <c r="B39">
        <v>4210</v>
      </c>
      <c r="C39">
        <v>4316</v>
      </c>
      <c r="D39">
        <v>1587</v>
      </c>
      <c r="E39">
        <v>1577</v>
      </c>
      <c r="F39">
        <v>2502.5</v>
      </c>
      <c r="G39">
        <v>1.68</v>
      </c>
      <c r="H39">
        <v>2265</v>
      </c>
      <c r="I39">
        <v>1955</v>
      </c>
      <c r="J39">
        <v>110</v>
      </c>
      <c r="K39">
        <v>115</v>
      </c>
      <c r="L39">
        <v>45</v>
      </c>
      <c r="M39">
        <v>0</v>
      </c>
      <c r="N39">
        <v>30</v>
      </c>
    </row>
    <row r="40" spans="1:14" x14ac:dyDescent="0.25">
      <c r="A40">
        <v>7050100.0099999998</v>
      </c>
      <c r="B40">
        <v>3687</v>
      </c>
      <c r="C40">
        <v>3665</v>
      </c>
      <c r="D40">
        <v>1447</v>
      </c>
      <c r="E40">
        <v>1411</v>
      </c>
      <c r="F40">
        <v>2728.1</v>
      </c>
      <c r="G40">
        <v>1.35</v>
      </c>
      <c r="H40">
        <v>1965</v>
      </c>
      <c r="I40">
        <v>1695</v>
      </c>
      <c r="J40">
        <v>120</v>
      </c>
      <c r="K40">
        <v>75</v>
      </c>
      <c r="L40">
        <v>35</v>
      </c>
      <c r="M40">
        <v>15</v>
      </c>
      <c r="N40">
        <v>30</v>
      </c>
    </row>
    <row r="41" spans="1:14" x14ac:dyDescent="0.25">
      <c r="A41">
        <v>7050100.0199999996</v>
      </c>
      <c r="B41">
        <v>4548</v>
      </c>
      <c r="C41">
        <v>3347</v>
      </c>
      <c r="D41">
        <v>1504</v>
      </c>
      <c r="E41">
        <v>1489</v>
      </c>
      <c r="F41">
        <v>436.4</v>
      </c>
      <c r="G41">
        <v>10.42</v>
      </c>
      <c r="H41">
        <v>2625</v>
      </c>
      <c r="I41">
        <v>2370</v>
      </c>
      <c r="J41">
        <v>140</v>
      </c>
      <c r="K41">
        <v>55</v>
      </c>
      <c r="L41">
        <v>15</v>
      </c>
      <c r="M41">
        <v>25</v>
      </c>
      <c r="N41">
        <v>20</v>
      </c>
    </row>
    <row r="42" spans="1:14" x14ac:dyDescent="0.25">
      <c r="A42">
        <v>7050100.0300000003</v>
      </c>
      <c r="B42">
        <v>5337</v>
      </c>
      <c r="C42">
        <v>5666</v>
      </c>
      <c r="D42">
        <v>2062</v>
      </c>
      <c r="E42">
        <v>2036</v>
      </c>
      <c r="F42">
        <v>3040.9</v>
      </c>
      <c r="G42">
        <v>1.76</v>
      </c>
      <c r="H42">
        <v>2985</v>
      </c>
      <c r="I42">
        <v>2520</v>
      </c>
      <c r="J42">
        <v>205</v>
      </c>
      <c r="K42">
        <v>145</v>
      </c>
      <c r="L42">
        <v>65</v>
      </c>
      <c r="M42">
        <v>15</v>
      </c>
      <c r="N42">
        <v>30</v>
      </c>
    </row>
    <row r="43" spans="1:14" x14ac:dyDescent="0.25">
      <c r="A43">
        <v>7050100.04</v>
      </c>
      <c r="B43">
        <v>9581</v>
      </c>
      <c r="C43">
        <v>7509</v>
      </c>
      <c r="D43">
        <v>3742</v>
      </c>
      <c r="E43">
        <v>3557</v>
      </c>
      <c r="F43">
        <v>2266.6999999999998</v>
      </c>
      <c r="G43">
        <v>4.2300000000000004</v>
      </c>
      <c r="H43">
        <v>5230</v>
      </c>
      <c r="I43">
        <v>4605</v>
      </c>
      <c r="J43">
        <v>305</v>
      </c>
      <c r="K43">
        <v>205</v>
      </c>
      <c r="L43">
        <v>45</v>
      </c>
      <c r="M43">
        <v>15</v>
      </c>
      <c r="N43">
        <v>50</v>
      </c>
    </row>
    <row r="44" spans="1:14" x14ac:dyDescent="0.25">
      <c r="A44">
        <v>7050100.0499999998</v>
      </c>
      <c r="B44">
        <v>2440</v>
      </c>
      <c r="C44">
        <v>2411</v>
      </c>
      <c r="D44">
        <v>966</v>
      </c>
      <c r="E44">
        <v>953</v>
      </c>
      <c r="F44">
        <v>1174.0999999999999</v>
      </c>
      <c r="G44">
        <v>2.08</v>
      </c>
      <c r="H44">
        <v>1375</v>
      </c>
      <c r="I44">
        <v>1240</v>
      </c>
      <c r="J44">
        <v>50</v>
      </c>
      <c r="K44">
        <v>50</v>
      </c>
      <c r="L44">
        <v>0</v>
      </c>
      <c r="M44">
        <v>10</v>
      </c>
      <c r="N44">
        <v>20</v>
      </c>
    </row>
    <row r="45" spans="1:14" x14ac:dyDescent="0.25">
      <c r="A45">
        <v>7050100.0800000001</v>
      </c>
      <c r="B45">
        <v>5624</v>
      </c>
      <c r="C45">
        <v>5527</v>
      </c>
      <c r="D45">
        <v>2361</v>
      </c>
      <c r="E45">
        <v>2204</v>
      </c>
      <c r="F45">
        <v>2595.4</v>
      </c>
      <c r="G45">
        <v>2.17</v>
      </c>
      <c r="H45">
        <v>2870</v>
      </c>
      <c r="I45">
        <v>2420</v>
      </c>
      <c r="J45">
        <v>220</v>
      </c>
      <c r="K45">
        <v>90</v>
      </c>
      <c r="L45">
        <v>90</v>
      </c>
      <c r="M45">
        <v>30</v>
      </c>
      <c r="N45">
        <v>15</v>
      </c>
    </row>
    <row r="46" spans="1:14" x14ac:dyDescent="0.25">
      <c r="A46">
        <v>7050100.0899999999</v>
      </c>
      <c r="B46">
        <v>8980</v>
      </c>
      <c r="C46">
        <v>6544</v>
      </c>
      <c r="D46">
        <v>3524</v>
      </c>
      <c r="E46">
        <v>3391</v>
      </c>
      <c r="F46">
        <v>1246.4000000000001</v>
      </c>
      <c r="G46">
        <v>7.2</v>
      </c>
      <c r="H46">
        <v>4870</v>
      </c>
      <c r="I46">
        <v>4375</v>
      </c>
      <c r="J46">
        <v>255</v>
      </c>
      <c r="K46">
        <v>140</v>
      </c>
      <c r="L46">
        <v>65</v>
      </c>
      <c r="M46">
        <v>15</v>
      </c>
      <c r="N46">
        <v>25</v>
      </c>
    </row>
    <row r="47" spans="1:14" x14ac:dyDescent="0.25">
      <c r="A47">
        <v>7050100.0999999996</v>
      </c>
      <c r="B47">
        <v>6830</v>
      </c>
      <c r="C47">
        <v>6604</v>
      </c>
      <c r="D47">
        <v>2441</v>
      </c>
      <c r="E47">
        <v>2431</v>
      </c>
      <c r="F47">
        <v>3533.2</v>
      </c>
      <c r="G47">
        <v>1.93</v>
      </c>
      <c r="H47">
        <v>4035</v>
      </c>
      <c r="I47">
        <v>3615</v>
      </c>
      <c r="J47">
        <v>210</v>
      </c>
      <c r="K47">
        <v>145</v>
      </c>
      <c r="L47">
        <v>25</v>
      </c>
      <c r="M47">
        <v>10</v>
      </c>
      <c r="N47">
        <v>30</v>
      </c>
    </row>
    <row r="48" spans="1:14" x14ac:dyDescent="0.25">
      <c r="A48">
        <v>7050100.1100000003</v>
      </c>
      <c r="B48">
        <v>3403</v>
      </c>
      <c r="C48">
        <v>2533</v>
      </c>
      <c r="D48">
        <v>1425</v>
      </c>
      <c r="E48">
        <v>1354</v>
      </c>
      <c r="F48">
        <v>2481.1999999999998</v>
      </c>
      <c r="G48">
        <v>1.37</v>
      </c>
      <c r="H48">
        <v>1745</v>
      </c>
      <c r="I48">
        <v>1505</v>
      </c>
      <c r="J48">
        <v>80</v>
      </c>
      <c r="K48">
        <v>90</v>
      </c>
      <c r="L48">
        <v>25</v>
      </c>
      <c r="M48">
        <v>10</v>
      </c>
      <c r="N48">
        <v>30</v>
      </c>
    </row>
    <row r="49" spans="1:14" x14ac:dyDescent="0.25">
      <c r="A49">
        <v>7050100.1200000001</v>
      </c>
      <c r="B49">
        <v>9707</v>
      </c>
      <c r="C49">
        <v>5852</v>
      </c>
      <c r="D49">
        <v>3582</v>
      </c>
      <c r="E49">
        <v>3319</v>
      </c>
      <c r="F49">
        <v>976.6</v>
      </c>
      <c r="G49">
        <v>9.94</v>
      </c>
      <c r="H49">
        <v>5140</v>
      </c>
      <c r="I49">
        <v>4615</v>
      </c>
      <c r="J49">
        <v>335</v>
      </c>
      <c r="K49">
        <v>85</v>
      </c>
      <c r="L49">
        <v>40</v>
      </c>
      <c r="M49">
        <v>40</v>
      </c>
      <c r="N49">
        <v>20</v>
      </c>
    </row>
    <row r="50" spans="1:14" x14ac:dyDescent="0.25">
      <c r="A50">
        <v>7050100.1299999999</v>
      </c>
      <c r="B50">
        <v>6734</v>
      </c>
      <c r="C50">
        <v>6441</v>
      </c>
      <c r="D50">
        <v>2644</v>
      </c>
      <c r="E50">
        <v>2490</v>
      </c>
      <c r="F50">
        <v>783.8</v>
      </c>
      <c r="G50">
        <v>8.59</v>
      </c>
      <c r="H50">
        <v>3420</v>
      </c>
      <c r="I50">
        <v>3015</v>
      </c>
      <c r="J50">
        <v>230</v>
      </c>
      <c r="K50">
        <v>85</v>
      </c>
      <c r="L50">
        <v>40</v>
      </c>
      <c r="M50">
        <v>20</v>
      </c>
      <c r="N50">
        <v>25</v>
      </c>
    </row>
    <row r="51" spans="1:14" x14ac:dyDescent="0.25">
      <c r="A51">
        <v>7050100.1399999997</v>
      </c>
      <c r="B51">
        <v>1623</v>
      </c>
      <c r="C51">
        <v>1450</v>
      </c>
      <c r="D51">
        <v>527</v>
      </c>
      <c r="E51">
        <v>511</v>
      </c>
      <c r="F51">
        <v>2.5</v>
      </c>
      <c r="G51">
        <v>658.62</v>
      </c>
      <c r="H51">
        <v>705</v>
      </c>
      <c r="I51">
        <v>670</v>
      </c>
      <c r="J51">
        <v>30</v>
      </c>
      <c r="K51">
        <v>0</v>
      </c>
      <c r="L51">
        <v>0</v>
      </c>
      <c r="M51">
        <v>0</v>
      </c>
      <c r="N51">
        <v>0</v>
      </c>
    </row>
    <row r="52" spans="1:14" x14ac:dyDescent="0.25">
      <c r="A52">
        <v>7050101.0099999998</v>
      </c>
      <c r="B52">
        <v>5284</v>
      </c>
      <c r="C52">
        <v>4722</v>
      </c>
      <c r="D52">
        <v>1937</v>
      </c>
      <c r="E52">
        <v>1890</v>
      </c>
      <c r="F52">
        <v>10.9</v>
      </c>
      <c r="G52">
        <v>483.13</v>
      </c>
      <c r="H52">
        <v>2810</v>
      </c>
      <c r="I52">
        <v>2570</v>
      </c>
      <c r="J52">
        <v>155</v>
      </c>
      <c r="K52">
        <v>0</v>
      </c>
      <c r="L52">
        <v>60</v>
      </c>
      <c r="M52">
        <v>10</v>
      </c>
      <c r="N52">
        <v>20</v>
      </c>
    </row>
    <row r="53" spans="1:14" x14ac:dyDescent="0.25">
      <c r="A53">
        <v>7050101.0199999996</v>
      </c>
      <c r="B53">
        <v>6440</v>
      </c>
      <c r="C53">
        <v>5020</v>
      </c>
      <c r="D53">
        <v>2139</v>
      </c>
      <c r="E53">
        <v>2071</v>
      </c>
      <c r="F53">
        <v>16.7</v>
      </c>
      <c r="G53">
        <v>384.85</v>
      </c>
      <c r="H53">
        <v>3305</v>
      </c>
      <c r="I53">
        <v>3070</v>
      </c>
      <c r="J53">
        <v>165</v>
      </c>
      <c r="K53">
        <v>15</v>
      </c>
      <c r="L53">
        <v>25</v>
      </c>
      <c r="M53">
        <v>15</v>
      </c>
      <c r="N53">
        <v>10</v>
      </c>
    </row>
    <row r="54" spans="1:14" x14ac:dyDescent="0.25">
      <c r="A54">
        <v>7050102</v>
      </c>
      <c r="B54">
        <v>5616</v>
      </c>
      <c r="C54">
        <v>5115</v>
      </c>
      <c r="D54">
        <v>2986</v>
      </c>
      <c r="E54">
        <v>2242</v>
      </c>
      <c r="F54">
        <v>6.8</v>
      </c>
      <c r="G54">
        <v>829.8</v>
      </c>
      <c r="H54">
        <v>2600</v>
      </c>
      <c r="I54">
        <v>2350</v>
      </c>
      <c r="J54">
        <v>140</v>
      </c>
      <c r="K54">
        <v>0</v>
      </c>
      <c r="L54">
        <v>90</v>
      </c>
      <c r="M54">
        <v>15</v>
      </c>
      <c r="N54">
        <v>15</v>
      </c>
    </row>
    <row r="55" spans="1:14" x14ac:dyDescent="0.25">
      <c r="A55">
        <v>7050103</v>
      </c>
      <c r="B55">
        <v>1180</v>
      </c>
      <c r="C55">
        <v>1069</v>
      </c>
      <c r="D55">
        <v>460</v>
      </c>
      <c r="E55">
        <v>407</v>
      </c>
      <c r="F55">
        <v>1.4</v>
      </c>
      <c r="G55">
        <v>844.14</v>
      </c>
      <c r="H55">
        <v>455</v>
      </c>
      <c r="I55">
        <v>400</v>
      </c>
      <c r="J55">
        <v>20</v>
      </c>
      <c r="K55">
        <v>10</v>
      </c>
      <c r="L55">
        <v>20</v>
      </c>
      <c r="M55">
        <v>0</v>
      </c>
      <c r="N55">
        <v>0</v>
      </c>
    </row>
    <row r="56" spans="1:14" x14ac:dyDescent="0.25">
      <c r="A56">
        <v>7050104</v>
      </c>
      <c r="B56">
        <v>1232</v>
      </c>
      <c r="C56">
        <v>993</v>
      </c>
      <c r="D56">
        <v>473</v>
      </c>
      <c r="E56">
        <v>417</v>
      </c>
      <c r="F56">
        <v>1.3</v>
      </c>
      <c r="G56">
        <v>943.87</v>
      </c>
      <c r="H56">
        <v>460</v>
      </c>
      <c r="I56">
        <v>430</v>
      </c>
      <c r="J56">
        <v>25</v>
      </c>
      <c r="K56">
        <v>0</v>
      </c>
      <c r="L56">
        <v>0</v>
      </c>
      <c r="M56">
        <v>0</v>
      </c>
      <c r="N5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BCF68-6FC9-4CD6-8502-208D203BAFCA}">
  <dimension ref="A1:N63"/>
  <sheetViews>
    <sheetView workbookViewId="0">
      <selection activeCell="F17" sqref="F17"/>
    </sheetView>
  </sheetViews>
  <sheetFormatPr defaultRowHeight="15" x14ac:dyDescent="0.25"/>
  <cols>
    <col min="1" max="1" width="10.5703125" style="9" bestFit="1" customWidth="1"/>
    <col min="2" max="3" width="8.7109375" bestFit="1" customWidth="1"/>
    <col min="4" max="4" width="10.85546875" bestFit="1" customWidth="1"/>
    <col min="5" max="5" width="23.140625" bestFit="1" customWidth="1"/>
    <col min="6" max="6" width="18.140625" bestFit="1" customWidth="1"/>
    <col min="7" max="7" width="15.85546875" bestFit="1" customWidth="1"/>
    <col min="8" max="8" width="69.85546875" bestFit="1" customWidth="1"/>
    <col min="9" max="9" width="14" bestFit="1" customWidth="1"/>
    <col min="10" max="10" width="15" bestFit="1" customWidth="1"/>
  </cols>
  <sheetData>
    <row r="1" spans="1:14" ht="34.5" customHeight="1" thickBot="1" x14ac:dyDescent="0.3">
      <c r="B1" s="143" t="s">
        <v>246</v>
      </c>
      <c r="C1" s="143" t="s">
        <v>247</v>
      </c>
      <c r="D1" s="143" t="s">
        <v>248</v>
      </c>
      <c r="E1" s="143" t="s">
        <v>249</v>
      </c>
      <c r="F1" s="143" t="s">
        <v>250</v>
      </c>
      <c r="G1" s="143" t="s">
        <v>251</v>
      </c>
      <c r="H1" s="143" t="s">
        <v>252</v>
      </c>
      <c r="I1" s="143" t="s">
        <v>253</v>
      </c>
      <c r="J1" s="143" t="s">
        <v>254</v>
      </c>
      <c r="K1" s="143" t="s">
        <v>255</v>
      </c>
      <c r="L1" s="143" t="s">
        <v>256</v>
      </c>
      <c r="M1" s="143" t="s">
        <v>257</v>
      </c>
      <c r="N1" s="143" t="s">
        <v>258</v>
      </c>
    </row>
    <row r="2" spans="1:14" ht="15.75" thickBot="1" x14ac:dyDescent="0.3">
      <c r="A2" s="147" t="s">
        <v>39</v>
      </c>
      <c r="B2" s="142">
        <v>249217</v>
      </c>
      <c r="C2" s="142">
        <v>236695</v>
      </c>
      <c r="D2" s="142">
        <v>108120</v>
      </c>
      <c r="E2" s="142">
        <v>100211</v>
      </c>
      <c r="F2" s="142">
        <v>57.6</v>
      </c>
      <c r="G2" s="142">
        <v>4323.66</v>
      </c>
      <c r="H2" s="142">
        <v>96090</v>
      </c>
      <c r="I2" s="142">
        <v>80790</v>
      </c>
      <c r="J2" s="142">
        <v>6265</v>
      </c>
      <c r="K2" s="142">
        <v>3150</v>
      </c>
      <c r="L2" s="142">
        <v>3435</v>
      </c>
      <c r="M2" s="142">
        <v>535</v>
      </c>
      <c r="N2" s="142">
        <v>1915</v>
      </c>
    </row>
    <row r="3" spans="1:14" ht="15.75" thickBot="1" x14ac:dyDescent="0.3">
      <c r="A3" s="147">
        <v>7050001.0099999998</v>
      </c>
      <c r="B3" s="142">
        <v>3173</v>
      </c>
      <c r="C3" s="142">
        <v>3213</v>
      </c>
      <c r="D3" s="142">
        <v>1248</v>
      </c>
      <c r="E3" s="142">
        <v>1211</v>
      </c>
      <c r="F3" s="142">
        <v>2453.6</v>
      </c>
      <c r="G3" s="142">
        <v>1.29</v>
      </c>
      <c r="H3" s="142">
        <v>1135</v>
      </c>
      <c r="I3" s="142">
        <v>1020</v>
      </c>
      <c r="J3" s="142">
        <v>45</v>
      </c>
      <c r="K3" s="142">
        <v>20</v>
      </c>
      <c r="L3" s="142">
        <v>30</v>
      </c>
      <c r="M3" s="142">
        <v>10</v>
      </c>
      <c r="N3" s="142">
        <v>15</v>
      </c>
    </row>
    <row r="4" spans="1:14" ht="15.75" thickBot="1" x14ac:dyDescent="0.3">
      <c r="A4" s="147">
        <v>7050001.0199999996</v>
      </c>
      <c r="B4" s="142">
        <v>3430</v>
      </c>
      <c r="C4" s="142">
        <v>3487</v>
      </c>
      <c r="D4" s="142">
        <v>1365</v>
      </c>
      <c r="E4" s="142">
        <v>1308</v>
      </c>
      <c r="F4" s="142">
        <v>2502.6999999999998</v>
      </c>
      <c r="G4" s="142">
        <v>1.37</v>
      </c>
      <c r="H4" s="142">
        <v>1485</v>
      </c>
      <c r="I4" s="142">
        <v>1235</v>
      </c>
      <c r="J4" s="142">
        <v>145</v>
      </c>
      <c r="K4" s="142">
        <v>60</v>
      </c>
      <c r="L4" s="142">
        <v>25</v>
      </c>
      <c r="M4" s="142">
        <v>0</v>
      </c>
      <c r="N4" s="142">
        <v>20</v>
      </c>
    </row>
    <row r="5" spans="1:14" ht="15.75" thickBot="1" x14ac:dyDescent="0.3">
      <c r="A5" s="147">
        <v>7050002.0099999998</v>
      </c>
      <c r="B5" s="142">
        <v>4195</v>
      </c>
      <c r="C5" s="142">
        <v>4408</v>
      </c>
      <c r="D5" s="142">
        <v>2015</v>
      </c>
      <c r="E5" s="142">
        <v>1906</v>
      </c>
      <c r="F5" s="142">
        <v>2605.8000000000002</v>
      </c>
      <c r="G5" s="142">
        <v>1.61</v>
      </c>
      <c r="H5" s="142">
        <v>1375</v>
      </c>
      <c r="I5" s="142">
        <v>1130</v>
      </c>
      <c r="J5" s="142">
        <v>95</v>
      </c>
      <c r="K5" s="142">
        <v>75</v>
      </c>
      <c r="L5" s="142">
        <v>45</v>
      </c>
      <c r="M5" s="142">
        <v>0</v>
      </c>
      <c r="N5" s="142">
        <v>30</v>
      </c>
    </row>
    <row r="6" spans="1:14" ht="15.75" thickBot="1" x14ac:dyDescent="0.3">
      <c r="A6" s="147">
        <v>7050002.0199999996</v>
      </c>
      <c r="B6" s="142">
        <v>6652</v>
      </c>
      <c r="C6" s="142">
        <v>6833</v>
      </c>
      <c r="D6" s="142">
        <v>2855</v>
      </c>
      <c r="E6" s="142">
        <v>2703</v>
      </c>
      <c r="F6" s="142">
        <v>3127.1</v>
      </c>
      <c r="G6" s="142">
        <v>2.13</v>
      </c>
      <c r="H6" s="142">
        <v>2455</v>
      </c>
      <c r="I6" s="142">
        <v>1755</v>
      </c>
      <c r="J6" s="142">
        <v>175</v>
      </c>
      <c r="K6" s="142">
        <v>285</v>
      </c>
      <c r="L6" s="142">
        <v>180</v>
      </c>
      <c r="M6" s="142">
        <v>20</v>
      </c>
      <c r="N6" s="142">
        <v>40</v>
      </c>
    </row>
    <row r="7" spans="1:14" ht="15.75" thickBot="1" x14ac:dyDescent="0.3">
      <c r="A7" s="147">
        <v>7050003</v>
      </c>
      <c r="B7" s="142">
        <v>5581</v>
      </c>
      <c r="C7" s="142">
        <v>5388</v>
      </c>
      <c r="D7" s="142">
        <v>2384</v>
      </c>
      <c r="E7" s="142">
        <v>2269</v>
      </c>
      <c r="F7" s="142">
        <v>2417.9</v>
      </c>
      <c r="G7" s="142">
        <v>2.31</v>
      </c>
      <c r="H7" s="142">
        <v>2270</v>
      </c>
      <c r="I7" s="142">
        <v>1600</v>
      </c>
      <c r="J7" s="142">
        <v>210</v>
      </c>
      <c r="K7" s="142">
        <v>280</v>
      </c>
      <c r="L7" s="142">
        <v>130</v>
      </c>
      <c r="M7" s="142">
        <v>20</v>
      </c>
      <c r="N7" s="142">
        <v>40</v>
      </c>
    </row>
    <row r="8" spans="1:14" ht="15.75" thickBot="1" x14ac:dyDescent="0.3">
      <c r="A8" s="147">
        <v>7050004.0099999998</v>
      </c>
      <c r="B8" s="142">
        <v>2622</v>
      </c>
      <c r="C8" s="142">
        <v>2445</v>
      </c>
      <c r="D8" s="142">
        <v>1333</v>
      </c>
      <c r="E8" s="142">
        <v>1262</v>
      </c>
      <c r="F8" s="142">
        <v>1967.3</v>
      </c>
      <c r="G8" s="142">
        <v>1.33</v>
      </c>
      <c r="H8" s="142">
        <v>1110</v>
      </c>
      <c r="I8" s="142">
        <v>915</v>
      </c>
      <c r="J8" s="142">
        <v>55</v>
      </c>
      <c r="K8" s="142">
        <v>20</v>
      </c>
      <c r="L8" s="142">
        <v>75</v>
      </c>
      <c r="M8" s="142">
        <v>30</v>
      </c>
      <c r="N8" s="142">
        <v>25</v>
      </c>
    </row>
    <row r="9" spans="1:14" ht="15.75" thickBot="1" x14ac:dyDescent="0.3">
      <c r="A9" s="147">
        <v>7050004.0199999996</v>
      </c>
      <c r="B9" s="142">
        <v>9529</v>
      </c>
      <c r="C9" s="142">
        <v>5107</v>
      </c>
      <c r="D9" s="142">
        <v>3968</v>
      </c>
      <c r="E9" s="142">
        <v>3597</v>
      </c>
      <c r="F9" s="142">
        <v>646.6</v>
      </c>
      <c r="G9" s="142">
        <v>14.74</v>
      </c>
      <c r="H9" s="142">
        <v>3845</v>
      </c>
      <c r="I9" s="142">
        <v>3200</v>
      </c>
      <c r="J9" s="142">
        <v>365</v>
      </c>
      <c r="K9" s="142">
        <v>110</v>
      </c>
      <c r="L9" s="142">
        <v>95</v>
      </c>
      <c r="M9" s="142">
        <v>10</v>
      </c>
      <c r="N9" s="142">
        <v>65</v>
      </c>
    </row>
    <row r="10" spans="1:14" ht="15.75" thickBot="1" x14ac:dyDescent="0.3">
      <c r="A10" s="147">
        <v>7050004.0300000003</v>
      </c>
      <c r="B10" s="142">
        <v>4873</v>
      </c>
      <c r="C10" s="142">
        <v>3172</v>
      </c>
      <c r="D10" s="142">
        <v>1982</v>
      </c>
      <c r="E10" s="142">
        <v>1867</v>
      </c>
      <c r="F10" s="142">
        <v>3712.5</v>
      </c>
      <c r="G10" s="142">
        <v>1.31</v>
      </c>
      <c r="H10" s="142">
        <v>2225</v>
      </c>
      <c r="I10" s="142">
        <v>1965</v>
      </c>
      <c r="J10" s="142">
        <v>145</v>
      </c>
      <c r="K10" s="142">
        <v>45</v>
      </c>
      <c r="L10" s="142">
        <v>35</v>
      </c>
      <c r="M10" s="142">
        <v>10</v>
      </c>
      <c r="N10" s="142">
        <v>30</v>
      </c>
    </row>
    <row r="11" spans="1:14" ht="15.75" thickBot="1" x14ac:dyDescent="0.3">
      <c r="A11" s="147">
        <v>7050005</v>
      </c>
      <c r="B11" s="142">
        <v>4309</v>
      </c>
      <c r="C11" s="142">
        <v>4388</v>
      </c>
      <c r="D11" s="142">
        <v>1927</v>
      </c>
      <c r="E11" s="142">
        <v>1841</v>
      </c>
      <c r="F11" s="142">
        <v>1974.2</v>
      </c>
      <c r="G11" s="142">
        <v>2.1800000000000002</v>
      </c>
      <c r="H11" s="142">
        <v>1375</v>
      </c>
      <c r="I11" s="142">
        <v>1175</v>
      </c>
      <c r="J11" s="142">
        <v>55</v>
      </c>
      <c r="K11" s="142">
        <v>40</v>
      </c>
      <c r="L11" s="142">
        <v>65</v>
      </c>
      <c r="M11" s="142">
        <v>25</v>
      </c>
      <c r="N11" s="142">
        <v>20</v>
      </c>
    </row>
    <row r="12" spans="1:14" ht="15.75" thickBot="1" x14ac:dyDescent="0.3">
      <c r="A12" s="147">
        <v>7050006.0099999998</v>
      </c>
      <c r="B12" s="142">
        <v>3536</v>
      </c>
      <c r="C12" s="142">
        <v>3595</v>
      </c>
      <c r="D12" s="142">
        <v>1507</v>
      </c>
      <c r="E12" s="142">
        <v>1429</v>
      </c>
      <c r="F12" s="142">
        <v>1614.6</v>
      </c>
      <c r="G12" s="142">
        <v>2.19</v>
      </c>
      <c r="H12" s="142">
        <v>1055</v>
      </c>
      <c r="I12" s="142">
        <v>810</v>
      </c>
      <c r="J12" s="142">
        <v>80</v>
      </c>
      <c r="K12" s="142">
        <v>65</v>
      </c>
      <c r="L12" s="142">
        <v>65</v>
      </c>
      <c r="M12" s="142">
        <v>10</v>
      </c>
      <c r="N12" s="142">
        <v>25</v>
      </c>
    </row>
    <row r="13" spans="1:14" ht="15.75" thickBot="1" x14ac:dyDescent="0.3">
      <c r="A13" s="147">
        <v>7050006.0199999996</v>
      </c>
      <c r="B13" s="142">
        <v>3751</v>
      </c>
      <c r="C13" s="142">
        <v>3487</v>
      </c>
      <c r="D13" s="142">
        <v>1807</v>
      </c>
      <c r="E13" s="142">
        <v>1639</v>
      </c>
      <c r="F13" s="142">
        <v>658.2</v>
      </c>
      <c r="G13" s="142">
        <v>5.7</v>
      </c>
      <c r="H13" s="142">
        <v>1385</v>
      </c>
      <c r="I13" s="142">
        <v>985</v>
      </c>
      <c r="J13" s="142">
        <v>135</v>
      </c>
      <c r="K13" s="142">
        <v>115</v>
      </c>
      <c r="L13" s="142">
        <v>80</v>
      </c>
      <c r="M13" s="142">
        <v>25</v>
      </c>
      <c r="N13" s="142">
        <v>50</v>
      </c>
    </row>
    <row r="14" spans="1:14" ht="15.75" thickBot="1" x14ac:dyDescent="0.3">
      <c r="A14" s="147">
        <v>7050007</v>
      </c>
      <c r="B14" s="142">
        <v>2526</v>
      </c>
      <c r="C14" s="142">
        <v>2444</v>
      </c>
      <c r="D14" s="142">
        <v>1154</v>
      </c>
      <c r="E14" s="142">
        <v>1039</v>
      </c>
      <c r="F14" s="142">
        <v>3260.6</v>
      </c>
      <c r="G14" s="142">
        <v>0.77</v>
      </c>
      <c r="H14" s="142">
        <v>570</v>
      </c>
      <c r="I14" s="142">
        <v>420</v>
      </c>
      <c r="J14" s="142">
        <v>40</v>
      </c>
      <c r="K14" s="142">
        <v>40</v>
      </c>
      <c r="L14" s="142">
        <v>60</v>
      </c>
      <c r="M14" s="142">
        <v>10</v>
      </c>
      <c r="N14" s="142">
        <v>15</v>
      </c>
    </row>
    <row r="15" spans="1:14" ht="15.75" thickBot="1" x14ac:dyDescent="0.3">
      <c r="A15" s="147">
        <v>7050008.0099999998</v>
      </c>
      <c r="B15" s="142">
        <v>5475</v>
      </c>
      <c r="C15" s="142">
        <v>5664</v>
      </c>
      <c r="D15" s="142">
        <v>2709</v>
      </c>
      <c r="E15" s="142">
        <v>2530</v>
      </c>
      <c r="F15" s="142">
        <v>1802.1</v>
      </c>
      <c r="G15" s="142">
        <v>3.04</v>
      </c>
      <c r="H15" s="142">
        <v>2420</v>
      </c>
      <c r="I15" s="142">
        <v>2005</v>
      </c>
      <c r="J15" s="142">
        <v>135</v>
      </c>
      <c r="K15" s="142">
        <v>75</v>
      </c>
      <c r="L15" s="142">
        <v>100</v>
      </c>
      <c r="M15" s="142">
        <v>40</v>
      </c>
      <c r="N15" s="142">
        <v>55</v>
      </c>
    </row>
    <row r="16" spans="1:14" ht="15.75" thickBot="1" x14ac:dyDescent="0.3">
      <c r="A16" s="147">
        <v>7050008.0199999996</v>
      </c>
      <c r="B16" s="142">
        <v>5193</v>
      </c>
      <c r="C16" s="142">
        <v>5074</v>
      </c>
      <c r="D16" s="142">
        <v>2113</v>
      </c>
      <c r="E16" s="142">
        <v>2052</v>
      </c>
      <c r="F16" s="142">
        <v>1244.8</v>
      </c>
      <c r="G16" s="142">
        <v>4.17</v>
      </c>
      <c r="H16" s="142">
        <v>1865</v>
      </c>
      <c r="I16" s="142">
        <v>1670</v>
      </c>
      <c r="J16" s="142">
        <v>75</v>
      </c>
      <c r="K16" s="142">
        <v>25</v>
      </c>
      <c r="L16" s="142">
        <v>25</v>
      </c>
      <c r="M16" s="142">
        <v>15</v>
      </c>
      <c r="N16" s="142">
        <v>55</v>
      </c>
    </row>
    <row r="17" spans="1:14" ht="15.75" thickBot="1" x14ac:dyDescent="0.3">
      <c r="A17" s="147">
        <v>7050009.0099999998</v>
      </c>
      <c r="B17" s="142">
        <v>4234</v>
      </c>
      <c r="C17" s="142">
        <v>4164</v>
      </c>
      <c r="D17" s="142">
        <v>2000</v>
      </c>
      <c r="E17" s="142">
        <v>1803</v>
      </c>
      <c r="F17" s="142">
        <v>2909.6</v>
      </c>
      <c r="G17" s="142">
        <v>1.46</v>
      </c>
      <c r="H17" s="142">
        <v>1685</v>
      </c>
      <c r="I17" s="142">
        <v>1355</v>
      </c>
      <c r="J17" s="142">
        <v>160</v>
      </c>
      <c r="K17" s="142">
        <v>70</v>
      </c>
      <c r="L17" s="142">
        <v>70</v>
      </c>
      <c r="M17" s="142">
        <v>0</v>
      </c>
      <c r="N17" s="142">
        <v>30</v>
      </c>
    </row>
    <row r="18" spans="1:14" ht="15.75" thickBot="1" x14ac:dyDescent="0.3">
      <c r="A18" s="147">
        <v>7050009.0199999996</v>
      </c>
      <c r="B18" s="142">
        <v>4884</v>
      </c>
      <c r="C18" s="142">
        <v>4845</v>
      </c>
      <c r="D18" s="142">
        <v>1997</v>
      </c>
      <c r="E18" s="142">
        <v>1854</v>
      </c>
      <c r="F18" s="142">
        <v>2510.1999999999998</v>
      </c>
      <c r="G18" s="142">
        <v>1.95</v>
      </c>
      <c r="H18" s="142">
        <v>1725</v>
      </c>
      <c r="I18" s="142">
        <v>1420</v>
      </c>
      <c r="J18" s="142">
        <v>125</v>
      </c>
      <c r="K18" s="142">
        <v>85</v>
      </c>
      <c r="L18" s="142">
        <v>55</v>
      </c>
      <c r="M18" s="142">
        <v>15</v>
      </c>
      <c r="N18" s="142">
        <v>25</v>
      </c>
    </row>
    <row r="19" spans="1:14" ht="15.75" thickBot="1" x14ac:dyDescent="0.3">
      <c r="A19" s="147">
        <v>7050010</v>
      </c>
      <c r="B19" s="142">
        <v>2699</v>
      </c>
      <c r="C19" s="142">
        <v>2719</v>
      </c>
      <c r="D19" s="142">
        <v>1654</v>
      </c>
      <c r="E19" s="142">
        <v>1383</v>
      </c>
      <c r="F19" s="142">
        <v>4799.1000000000004</v>
      </c>
      <c r="G19" s="142">
        <v>0.56000000000000005</v>
      </c>
      <c r="H19" s="142">
        <v>1035</v>
      </c>
      <c r="I19" s="142">
        <v>595</v>
      </c>
      <c r="J19" s="142">
        <v>115</v>
      </c>
      <c r="K19" s="142">
        <v>100</v>
      </c>
      <c r="L19" s="142">
        <v>170</v>
      </c>
      <c r="M19" s="142">
        <v>10</v>
      </c>
      <c r="N19" s="142">
        <v>45</v>
      </c>
    </row>
    <row r="20" spans="1:14" ht="15.75" thickBot="1" x14ac:dyDescent="0.3">
      <c r="A20" s="147">
        <v>7050011</v>
      </c>
      <c r="B20" s="142">
        <v>3644</v>
      </c>
      <c r="C20" s="142">
        <v>3781</v>
      </c>
      <c r="D20" s="142">
        <v>3277</v>
      </c>
      <c r="E20" s="142">
        <v>2637</v>
      </c>
      <c r="F20" s="142">
        <v>3389.1</v>
      </c>
      <c r="G20" s="142">
        <v>1.08</v>
      </c>
      <c r="H20" s="142">
        <v>1265</v>
      </c>
      <c r="I20" s="142">
        <v>685</v>
      </c>
      <c r="J20" s="142">
        <v>80</v>
      </c>
      <c r="K20" s="142">
        <v>95</v>
      </c>
      <c r="L20" s="142">
        <v>360</v>
      </c>
      <c r="M20" s="142">
        <v>15</v>
      </c>
      <c r="N20" s="142">
        <v>30</v>
      </c>
    </row>
    <row r="21" spans="1:14" ht="15.75" thickBot="1" x14ac:dyDescent="0.3">
      <c r="A21" s="147">
        <v>7050012</v>
      </c>
      <c r="B21" s="142">
        <v>4689</v>
      </c>
      <c r="C21" s="142">
        <v>4734</v>
      </c>
      <c r="D21" s="142">
        <v>2695</v>
      </c>
      <c r="E21" s="142">
        <v>2396</v>
      </c>
      <c r="F21" s="142">
        <v>3776.9</v>
      </c>
      <c r="G21" s="142">
        <v>1.24</v>
      </c>
      <c r="H21" s="142">
        <v>1615</v>
      </c>
      <c r="I21" s="142">
        <v>1110</v>
      </c>
      <c r="J21" s="142">
        <v>120</v>
      </c>
      <c r="K21" s="142">
        <v>95</v>
      </c>
      <c r="L21" s="142">
        <v>195</v>
      </c>
      <c r="M21" s="142">
        <v>55</v>
      </c>
      <c r="N21" s="142">
        <v>50</v>
      </c>
    </row>
    <row r="22" spans="1:14" ht="15.75" thickBot="1" x14ac:dyDescent="0.3">
      <c r="A22" s="147">
        <v>7050013</v>
      </c>
      <c r="B22" s="142">
        <v>638</v>
      </c>
      <c r="C22" s="142">
        <v>675</v>
      </c>
      <c r="D22" s="142">
        <v>487</v>
      </c>
      <c r="E22" s="142">
        <v>2396</v>
      </c>
      <c r="F22" s="142">
        <v>1277.5</v>
      </c>
      <c r="G22" s="142">
        <v>0.5</v>
      </c>
      <c r="H22" s="142">
        <v>95</v>
      </c>
      <c r="I22" s="142">
        <v>40</v>
      </c>
      <c r="J22" s="142">
        <v>0</v>
      </c>
      <c r="K22" s="142">
        <v>15</v>
      </c>
      <c r="L22" s="142">
        <v>30</v>
      </c>
      <c r="M22" s="142">
        <v>0</v>
      </c>
      <c r="N22" s="142">
        <v>0</v>
      </c>
    </row>
    <row r="23" spans="1:14" ht="15.75" thickBot="1" x14ac:dyDescent="0.3">
      <c r="A23" s="147">
        <v>7050014</v>
      </c>
      <c r="B23" s="142">
        <v>1466</v>
      </c>
      <c r="C23" s="142">
        <v>1658</v>
      </c>
      <c r="D23" s="142">
        <v>822</v>
      </c>
      <c r="E23" s="142">
        <v>2396</v>
      </c>
      <c r="F23" s="142">
        <v>2220.9</v>
      </c>
      <c r="G23" s="142">
        <v>0.66</v>
      </c>
      <c r="H23" s="142">
        <v>440</v>
      </c>
      <c r="I23" s="142">
        <v>280</v>
      </c>
      <c r="J23" s="142">
        <v>45</v>
      </c>
      <c r="K23" s="142">
        <v>40</v>
      </c>
      <c r="L23" s="142">
        <v>55</v>
      </c>
      <c r="M23" s="142">
        <v>0</v>
      </c>
      <c r="N23" s="142">
        <v>20</v>
      </c>
    </row>
    <row r="24" spans="1:14" ht="15.75" thickBot="1" x14ac:dyDescent="0.3">
      <c r="A24" s="147">
        <v>7050015</v>
      </c>
      <c r="B24" s="142">
        <v>2089</v>
      </c>
      <c r="C24" s="142">
        <v>2170</v>
      </c>
      <c r="D24" s="142">
        <v>931</v>
      </c>
      <c r="E24" s="142">
        <v>2396</v>
      </c>
      <c r="F24" s="142">
        <v>840.7</v>
      </c>
      <c r="G24" s="142">
        <v>2.48</v>
      </c>
      <c r="H24" s="142">
        <v>930</v>
      </c>
      <c r="I24" s="142">
        <v>790</v>
      </c>
      <c r="J24" s="142">
        <v>75</v>
      </c>
      <c r="K24" s="142">
        <v>50</v>
      </c>
      <c r="L24" s="142">
        <v>0</v>
      </c>
      <c r="M24" s="142">
        <v>0</v>
      </c>
      <c r="N24" s="142">
        <v>15</v>
      </c>
    </row>
    <row r="25" spans="1:14" ht="15.75" thickBot="1" x14ac:dyDescent="0.3">
      <c r="A25" s="147">
        <v>7050016</v>
      </c>
      <c r="B25" s="142">
        <v>6512</v>
      </c>
      <c r="C25" s="142">
        <v>6355</v>
      </c>
      <c r="D25" s="142">
        <v>2442</v>
      </c>
      <c r="E25" s="142">
        <v>2396</v>
      </c>
      <c r="F25" s="142">
        <v>3677.8</v>
      </c>
      <c r="G25" s="142">
        <v>1.77</v>
      </c>
      <c r="H25" s="142">
        <v>2700</v>
      </c>
      <c r="I25" s="142">
        <v>2195</v>
      </c>
      <c r="J25" s="142">
        <v>235</v>
      </c>
      <c r="K25" s="142">
        <v>150</v>
      </c>
      <c r="L25" s="142">
        <v>60</v>
      </c>
      <c r="M25" s="142">
        <v>0</v>
      </c>
      <c r="N25" s="142">
        <v>65</v>
      </c>
    </row>
    <row r="26" spans="1:14" ht="15.75" thickBot="1" x14ac:dyDescent="0.3">
      <c r="A26" s="147">
        <v>7050017</v>
      </c>
      <c r="B26" s="142">
        <v>2081</v>
      </c>
      <c r="C26" s="142">
        <v>1890</v>
      </c>
      <c r="D26" s="142">
        <v>950</v>
      </c>
      <c r="E26" s="142">
        <v>2396</v>
      </c>
      <c r="F26" s="142">
        <v>412.8</v>
      </c>
      <c r="G26" s="142">
        <v>5.04</v>
      </c>
      <c r="H26" s="142">
        <v>880</v>
      </c>
      <c r="I26" s="142">
        <v>750</v>
      </c>
      <c r="J26" s="142">
        <v>55</v>
      </c>
      <c r="K26" s="142">
        <v>25</v>
      </c>
      <c r="L26" s="142">
        <v>40</v>
      </c>
      <c r="M26" s="142">
        <v>0</v>
      </c>
      <c r="N26" s="142">
        <v>0</v>
      </c>
    </row>
    <row r="27" spans="1:14" ht="15.75" thickBot="1" x14ac:dyDescent="0.3">
      <c r="A27" s="147">
        <v>7050018</v>
      </c>
      <c r="B27" s="142">
        <v>4940</v>
      </c>
      <c r="C27" s="142">
        <v>5300</v>
      </c>
      <c r="D27" s="142">
        <v>2722</v>
      </c>
      <c r="E27" s="142">
        <v>2396</v>
      </c>
      <c r="F27" s="142">
        <v>2493.6</v>
      </c>
      <c r="G27" s="142">
        <v>1.98</v>
      </c>
      <c r="H27" s="142">
        <v>1150</v>
      </c>
      <c r="I27" s="142">
        <v>815</v>
      </c>
      <c r="J27" s="142">
        <v>130</v>
      </c>
      <c r="K27" s="142">
        <v>70</v>
      </c>
      <c r="L27" s="142">
        <v>100</v>
      </c>
      <c r="M27" s="142">
        <v>30</v>
      </c>
      <c r="N27" s="142">
        <v>15</v>
      </c>
    </row>
    <row r="28" spans="1:14" ht="15.75" thickBot="1" x14ac:dyDescent="0.3">
      <c r="A28" s="147">
        <v>7050019</v>
      </c>
      <c r="B28" s="142">
        <v>4184</v>
      </c>
      <c r="C28" s="142">
        <v>4281</v>
      </c>
      <c r="D28" s="142">
        <v>2065</v>
      </c>
      <c r="E28" s="142">
        <v>2396</v>
      </c>
      <c r="F28" s="142">
        <v>2102.6999999999998</v>
      </c>
      <c r="G28" s="142">
        <v>1.99</v>
      </c>
      <c r="H28" s="142">
        <v>1515</v>
      </c>
      <c r="I28" s="142">
        <v>1200</v>
      </c>
      <c r="J28" s="142">
        <v>120</v>
      </c>
      <c r="K28" s="142">
        <v>95</v>
      </c>
      <c r="L28" s="142">
        <v>60</v>
      </c>
      <c r="M28" s="142">
        <v>0</v>
      </c>
      <c r="N28" s="142">
        <v>35</v>
      </c>
    </row>
    <row r="29" spans="1:14" ht="15.75" thickBot="1" x14ac:dyDescent="0.3">
      <c r="A29" s="147">
        <v>7050020</v>
      </c>
      <c r="B29" s="142">
        <v>3326</v>
      </c>
      <c r="C29" s="142">
        <v>3355</v>
      </c>
      <c r="D29" s="142">
        <v>1548</v>
      </c>
      <c r="E29" s="142">
        <v>2396</v>
      </c>
      <c r="F29" s="142">
        <v>2696</v>
      </c>
      <c r="G29" s="142">
        <v>1.23</v>
      </c>
      <c r="H29" s="142">
        <v>1440</v>
      </c>
      <c r="I29" s="142">
        <v>1200</v>
      </c>
      <c r="J29" s="142">
        <v>145</v>
      </c>
      <c r="K29" s="142">
        <v>30</v>
      </c>
      <c r="L29" s="142">
        <v>30</v>
      </c>
      <c r="M29" s="142">
        <v>10</v>
      </c>
      <c r="N29" s="142">
        <v>15</v>
      </c>
    </row>
    <row r="30" spans="1:14" ht="15.75" thickBot="1" x14ac:dyDescent="0.3">
      <c r="A30" s="147">
        <v>7050021</v>
      </c>
      <c r="B30" s="142">
        <v>2494</v>
      </c>
      <c r="C30" s="142">
        <v>2526</v>
      </c>
      <c r="D30" s="142">
        <v>1162</v>
      </c>
      <c r="E30" s="142">
        <v>2396</v>
      </c>
      <c r="F30" s="142">
        <v>2185.1999999999998</v>
      </c>
      <c r="G30" s="142">
        <v>1.1399999999999999</v>
      </c>
      <c r="H30" s="142">
        <v>1005</v>
      </c>
      <c r="I30" s="142">
        <v>860</v>
      </c>
      <c r="J30" s="142">
        <v>65</v>
      </c>
      <c r="K30" s="142">
        <v>35</v>
      </c>
      <c r="L30" s="142">
        <v>25</v>
      </c>
      <c r="M30" s="142">
        <v>0</v>
      </c>
      <c r="N30" s="142">
        <v>25</v>
      </c>
    </row>
    <row r="31" spans="1:14" ht="15.75" thickBot="1" x14ac:dyDescent="0.3">
      <c r="A31" s="147">
        <v>7050022.0099999998</v>
      </c>
      <c r="B31" s="142">
        <v>2515</v>
      </c>
      <c r="C31" s="142">
        <v>1763</v>
      </c>
      <c r="D31" s="142">
        <v>1204</v>
      </c>
      <c r="E31" s="142">
        <v>2396</v>
      </c>
      <c r="F31" s="142">
        <v>91</v>
      </c>
      <c r="G31" s="142">
        <v>27.64</v>
      </c>
      <c r="H31" s="142">
        <v>865</v>
      </c>
      <c r="I31" s="142">
        <v>710</v>
      </c>
      <c r="J31" s="142">
        <v>70</v>
      </c>
      <c r="K31" s="142">
        <v>20</v>
      </c>
      <c r="L31" s="142">
        <v>55</v>
      </c>
      <c r="M31" s="142">
        <v>0</v>
      </c>
      <c r="N31" s="142">
        <v>20</v>
      </c>
    </row>
    <row r="32" spans="1:14" ht="15.75" thickBot="1" x14ac:dyDescent="0.3">
      <c r="A32" s="147">
        <v>7050022.0199999996</v>
      </c>
      <c r="B32" s="142">
        <v>4677</v>
      </c>
      <c r="C32" s="142">
        <v>4691</v>
      </c>
      <c r="D32" s="142">
        <v>1984</v>
      </c>
      <c r="E32" s="142">
        <v>2396</v>
      </c>
      <c r="F32" s="142">
        <v>1760.5</v>
      </c>
      <c r="G32" s="142">
        <v>2.66</v>
      </c>
      <c r="H32" s="142">
        <v>1895</v>
      </c>
      <c r="I32" s="142">
        <v>1695</v>
      </c>
      <c r="J32" s="142">
        <v>130</v>
      </c>
      <c r="K32" s="142">
        <v>25</v>
      </c>
      <c r="L32" s="142">
        <v>20</v>
      </c>
      <c r="M32" s="142">
        <v>0</v>
      </c>
      <c r="N32" s="142">
        <v>20</v>
      </c>
    </row>
    <row r="33" spans="1:14" ht="15.75" thickBot="1" x14ac:dyDescent="0.3">
      <c r="A33" s="147">
        <v>7050023.0099999998</v>
      </c>
      <c r="B33" s="142">
        <v>2866</v>
      </c>
      <c r="C33" s="142">
        <v>2917</v>
      </c>
      <c r="D33" s="142">
        <v>1195</v>
      </c>
      <c r="E33" s="142">
        <v>2396</v>
      </c>
      <c r="F33" s="142">
        <v>2240.3000000000002</v>
      </c>
      <c r="G33" s="142">
        <v>1.28</v>
      </c>
      <c r="H33" s="142">
        <v>1160</v>
      </c>
      <c r="I33" s="142">
        <v>1020</v>
      </c>
      <c r="J33" s="142">
        <v>60</v>
      </c>
      <c r="K33" s="142">
        <v>35</v>
      </c>
      <c r="L33" s="142">
        <v>30</v>
      </c>
      <c r="M33" s="142">
        <v>0</v>
      </c>
      <c r="N33" s="142">
        <v>10</v>
      </c>
    </row>
    <row r="34" spans="1:14" ht="15.75" thickBot="1" x14ac:dyDescent="0.3">
      <c r="A34" s="147">
        <v>7050023.0199999996</v>
      </c>
      <c r="B34" s="142">
        <v>3916</v>
      </c>
      <c r="C34" s="142">
        <v>4417</v>
      </c>
      <c r="D34" s="142">
        <v>1691</v>
      </c>
      <c r="E34" s="142">
        <v>2396</v>
      </c>
      <c r="F34" s="142">
        <v>2813.8</v>
      </c>
      <c r="G34" s="142">
        <v>1.39</v>
      </c>
      <c r="H34" s="142">
        <v>1715</v>
      </c>
      <c r="I34" s="142">
        <v>1425</v>
      </c>
      <c r="J34" s="142">
        <v>150</v>
      </c>
      <c r="K34" s="142">
        <v>65</v>
      </c>
      <c r="L34" s="142">
        <v>30</v>
      </c>
      <c r="M34" s="142">
        <v>10</v>
      </c>
      <c r="N34" s="142">
        <v>40</v>
      </c>
    </row>
    <row r="35" spans="1:14" ht="15.75" thickBot="1" x14ac:dyDescent="0.3">
      <c r="A35" s="147">
        <v>7050024</v>
      </c>
      <c r="B35" s="142">
        <v>2876</v>
      </c>
      <c r="C35" s="142">
        <v>2858</v>
      </c>
      <c r="D35" s="142">
        <v>1164</v>
      </c>
      <c r="E35" s="142">
        <v>2396</v>
      </c>
      <c r="F35" s="142">
        <v>2195.6</v>
      </c>
      <c r="G35" s="142">
        <v>1.31</v>
      </c>
      <c r="H35" s="142">
        <v>1145</v>
      </c>
      <c r="I35" s="142">
        <v>1005</v>
      </c>
      <c r="J35" s="142">
        <v>65</v>
      </c>
      <c r="K35" s="142">
        <v>40</v>
      </c>
      <c r="L35" s="142">
        <v>0</v>
      </c>
      <c r="M35" s="142">
        <v>10</v>
      </c>
      <c r="N35" s="142">
        <v>20</v>
      </c>
    </row>
    <row r="36" spans="1:14" ht="15.75" thickBot="1" x14ac:dyDescent="0.3">
      <c r="A36" s="147">
        <v>7050025.0099999998</v>
      </c>
      <c r="B36" s="142">
        <v>4124</v>
      </c>
      <c r="C36" s="142">
        <v>4230</v>
      </c>
      <c r="D36" s="142">
        <v>1768</v>
      </c>
      <c r="E36" s="142">
        <v>2396</v>
      </c>
      <c r="F36" s="142">
        <v>2529</v>
      </c>
      <c r="G36" s="142">
        <v>1.63</v>
      </c>
      <c r="H36" s="142">
        <v>1695</v>
      </c>
      <c r="I36" s="142">
        <v>1350</v>
      </c>
      <c r="J36" s="142">
        <v>145</v>
      </c>
      <c r="K36" s="142">
        <v>125</v>
      </c>
      <c r="L36" s="142">
        <v>50</v>
      </c>
      <c r="M36" s="142">
        <v>15</v>
      </c>
      <c r="N36" s="142">
        <v>10</v>
      </c>
    </row>
    <row r="37" spans="1:14" ht="15.75" thickBot="1" x14ac:dyDescent="0.3">
      <c r="A37" s="147">
        <v>7050025.0199999996</v>
      </c>
      <c r="B37" s="142">
        <v>3183</v>
      </c>
      <c r="C37" s="142">
        <v>3214</v>
      </c>
      <c r="D37" s="142">
        <v>1393</v>
      </c>
      <c r="E37" s="142">
        <v>2396</v>
      </c>
      <c r="F37" s="142">
        <v>2476.9</v>
      </c>
      <c r="G37" s="142">
        <v>1.29</v>
      </c>
      <c r="H37" s="142">
        <v>1100</v>
      </c>
      <c r="I37" s="142">
        <v>950</v>
      </c>
      <c r="J37" s="142">
        <v>95</v>
      </c>
      <c r="K37" s="142">
        <v>25</v>
      </c>
      <c r="L37" s="142">
        <v>10</v>
      </c>
      <c r="M37" s="142">
        <v>0</v>
      </c>
      <c r="N37" s="142">
        <v>20</v>
      </c>
    </row>
    <row r="38" spans="1:14" ht="15.75" thickBot="1" x14ac:dyDescent="0.3">
      <c r="A38" s="147">
        <v>7050026</v>
      </c>
      <c r="B38" s="142">
        <v>3980</v>
      </c>
      <c r="C38" s="142">
        <v>4024</v>
      </c>
      <c r="D38" s="142">
        <v>2188</v>
      </c>
      <c r="E38" s="142">
        <v>2396</v>
      </c>
      <c r="F38" s="142">
        <v>2512.1999999999998</v>
      </c>
      <c r="G38" s="142">
        <v>1.58</v>
      </c>
      <c r="H38" s="142">
        <v>1390</v>
      </c>
      <c r="I38" s="142">
        <v>1045</v>
      </c>
      <c r="J38" s="142">
        <v>120</v>
      </c>
      <c r="K38" s="142">
        <v>70</v>
      </c>
      <c r="L38" s="142">
        <v>95</v>
      </c>
      <c r="M38" s="142">
        <v>10</v>
      </c>
      <c r="N38" s="142">
        <v>45</v>
      </c>
    </row>
    <row r="39" spans="1:14" ht="15.75" thickBot="1" x14ac:dyDescent="0.3">
      <c r="A39" s="147">
        <v>7050027</v>
      </c>
      <c r="B39" s="142">
        <v>3609</v>
      </c>
      <c r="C39" s="142">
        <v>3624</v>
      </c>
      <c r="D39" s="142">
        <v>1624</v>
      </c>
      <c r="E39" s="142">
        <v>2396</v>
      </c>
      <c r="F39" s="142">
        <v>199.5</v>
      </c>
      <c r="G39" s="142">
        <v>18.09</v>
      </c>
      <c r="H39" s="142">
        <v>1490</v>
      </c>
      <c r="I39" s="142">
        <v>1260</v>
      </c>
      <c r="J39" s="142">
        <v>90</v>
      </c>
      <c r="K39" s="142">
        <v>45</v>
      </c>
      <c r="L39" s="142">
        <v>50</v>
      </c>
      <c r="M39" s="142">
        <v>0</v>
      </c>
      <c r="N39" s="142">
        <v>45</v>
      </c>
    </row>
    <row r="40" spans="1:14" ht="15.75" thickBot="1" x14ac:dyDescent="0.3">
      <c r="A40" s="147">
        <v>7050028.0099999998</v>
      </c>
      <c r="B40" s="142">
        <v>2836</v>
      </c>
      <c r="C40" s="142">
        <v>2919</v>
      </c>
      <c r="D40" s="142">
        <v>1095</v>
      </c>
      <c r="E40" s="142">
        <v>2396</v>
      </c>
      <c r="F40" s="142">
        <v>1901.1</v>
      </c>
      <c r="G40" s="142">
        <v>1.49</v>
      </c>
      <c r="H40" s="142">
        <v>1195</v>
      </c>
      <c r="I40" s="142">
        <v>1055</v>
      </c>
      <c r="J40" s="142">
        <v>65</v>
      </c>
      <c r="K40" s="142">
        <v>35</v>
      </c>
      <c r="L40" s="142">
        <v>10</v>
      </c>
      <c r="M40" s="142">
        <v>0</v>
      </c>
      <c r="N40" s="142">
        <v>20</v>
      </c>
    </row>
    <row r="41" spans="1:14" ht="15.75" thickBot="1" x14ac:dyDescent="0.3">
      <c r="A41" s="147">
        <v>7050028.0199999996</v>
      </c>
      <c r="B41" s="142">
        <v>3421</v>
      </c>
      <c r="C41" s="142">
        <v>3712</v>
      </c>
      <c r="D41" s="142">
        <v>1330</v>
      </c>
      <c r="E41" s="142">
        <v>2396</v>
      </c>
      <c r="F41" s="142">
        <v>2332.4</v>
      </c>
      <c r="G41" s="142">
        <v>1.47</v>
      </c>
      <c r="H41" s="142">
        <v>1345</v>
      </c>
      <c r="I41" s="142">
        <v>1195</v>
      </c>
      <c r="J41" s="142">
        <v>70</v>
      </c>
      <c r="K41" s="142">
        <v>30</v>
      </c>
      <c r="L41" s="142">
        <v>15</v>
      </c>
      <c r="M41" s="142">
        <v>0</v>
      </c>
      <c r="N41" s="142">
        <v>35</v>
      </c>
    </row>
    <row r="42" spans="1:14" ht="15.75" thickBot="1" x14ac:dyDescent="0.3">
      <c r="A42" s="147">
        <v>7050028.0300000003</v>
      </c>
      <c r="B42" s="142">
        <v>4081</v>
      </c>
      <c r="C42" s="142">
        <v>4210</v>
      </c>
      <c r="D42" s="142">
        <v>1592</v>
      </c>
      <c r="E42" s="142">
        <v>2396</v>
      </c>
      <c r="F42" s="142">
        <v>2402.4</v>
      </c>
      <c r="G42" s="142">
        <v>1.7</v>
      </c>
      <c r="H42" s="142">
        <v>1675</v>
      </c>
      <c r="I42" s="142">
        <v>1470</v>
      </c>
      <c r="J42" s="142">
        <v>105</v>
      </c>
      <c r="K42" s="142">
        <v>25</v>
      </c>
      <c r="L42" s="142">
        <v>35</v>
      </c>
      <c r="M42" s="142">
        <v>0</v>
      </c>
      <c r="N42" s="142">
        <v>35</v>
      </c>
    </row>
    <row r="43" spans="1:14" ht="15.75" thickBot="1" x14ac:dyDescent="0.3">
      <c r="A43" s="147">
        <v>7050100.0099999998</v>
      </c>
      <c r="B43" s="142">
        <v>3792</v>
      </c>
      <c r="C43" s="142">
        <v>3687</v>
      </c>
      <c r="D43" s="142">
        <v>1588</v>
      </c>
      <c r="E43" s="142">
        <v>2396</v>
      </c>
      <c r="F43" s="142">
        <v>2794</v>
      </c>
      <c r="G43" s="142">
        <v>1.36</v>
      </c>
      <c r="H43" s="142">
        <v>1585</v>
      </c>
      <c r="I43" s="142">
        <v>1410</v>
      </c>
      <c r="J43" s="142">
        <v>85</v>
      </c>
      <c r="K43" s="142">
        <v>35</v>
      </c>
      <c r="L43" s="142">
        <v>20</v>
      </c>
      <c r="M43" s="142">
        <v>0</v>
      </c>
      <c r="N43" s="142">
        <v>40</v>
      </c>
    </row>
    <row r="44" spans="1:14" ht="15.75" thickBot="1" x14ac:dyDescent="0.3">
      <c r="A44" s="147">
        <v>7050100.0199999996</v>
      </c>
      <c r="B44" s="142">
        <v>4725</v>
      </c>
      <c r="C44" s="142">
        <v>4548</v>
      </c>
      <c r="D44" s="142">
        <v>1587</v>
      </c>
      <c r="E44" s="142">
        <v>2396</v>
      </c>
      <c r="F44" s="142">
        <v>453.9</v>
      </c>
      <c r="G44" s="142">
        <v>10.41</v>
      </c>
      <c r="H44" s="142">
        <v>1885</v>
      </c>
      <c r="I44" s="142">
        <v>1760</v>
      </c>
      <c r="J44" s="142">
        <v>60</v>
      </c>
      <c r="K44" s="142">
        <v>10</v>
      </c>
      <c r="L44" s="142">
        <v>25</v>
      </c>
      <c r="M44" s="142">
        <v>0</v>
      </c>
      <c r="N44" s="142">
        <v>30</v>
      </c>
    </row>
    <row r="45" spans="1:14" ht="15.75" thickBot="1" x14ac:dyDescent="0.3">
      <c r="A45" s="147">
        <v>7050100.0300000003</v>
      </c>
      <c r="B45" s="142">
        <v>5084</v>
      </c>
      <c r="C45" s="142">
        <v>5337</v>
      </c>
      <c r="D45" s="142">
        <v>2079</v>
      </c>
      <c r="E45" s="142">
        <v>2396</v>
      </c>
      <c r="F45" s="142">
        <v>2873.1</v>
      </c>
      <c r="G45" s="142">
        <v>1.77</v>
      </c>
      <c r="H45" s="142">
        <v>2045</v>
      </c>
      <c r="I45" s="142">
        <v>1795</v>
      </c>
      <c r="J45" s="142">
        <v>125</v>
      </c>
      <c r="K45" s="142">
        <v>35</v>
      </c>
      <c r="L45" s="142">
        <v>40</v>
      </c>
      <c r="M45" s="142">
        <v>0</v>
      </c>
      <c r="N45" s="142">
        <v>35</v>
      </c>
    </row>
    <row r="46" spans="1:14" ht="15.75" thickBot="1" x14ac:dyDescent="0.3">
      <c r="A46" s="147">
        <v>7050100.0499999998</v>
      </c>
      <c r="B46" s="142">
        <v>2437</v>
      </c>
      <c r="C46" s="142">
        <v>2440</v>
      </c>
      <c r="D46" s="142">
        <v>999</v>
      </c>
      <c r="E46" s="142">
        <v>2396</v>
      </c>
      <c r="F46" s="142">
        <v>1182.8</v>
      </c>
      <c r="G46" s="142">
        <v>2.06</v>
      </c>
      <c r="H46" s="142">
        <v>1015</v>
      </c>
      <c r="I46" s="142">
        <v>935</v>
      </c>
      <c r="J46" s="142">
        <v>65</v>
      </c>
      <c r="K46" s="142">
        <v>0</v>
      </c>
      <c r="L46" s="142">
        <v>0</v>
      </c>
      <c r="M46" s="142">
        <v>0</v>
      </c>
      <c r="N46" s="142">
        <v>0</v>
      </c>
    </row>
    <row r="47" spans="1:14" ht="15.75" thickBot="1" x14ac:dyDescent="0.3">
      <c r="A47" s="147">
        <v>7050100.0800000001</v>
      </c>
      <c r="B47" s="142">
        <v>5496</v>
      </c>
      <c r="C47" s="142">
        <v>5624</v>
      </c>
      <c r="D47" s="142">
        <v>2369</v>
      </c>
      <c r="E47" s="142">
        <v>2396</v>
      </c>
      <c r="F47" s="142">
        <v>2555.1999999999998</v>
      </c>
      <c r="G47" s="142">
        <v>2.15</v>
      </c>
      <c r="H47" s="142">
        <v>2060</v>
      </c>
      <c r="I47" s="142">
        <v>1730</v>
      </c>
      <c r="J47" s="142">
        <v>190</v>
      </c>
      <c r="K47" s="142">
        <v>40</v>
      </c>
      <c r="L47" s="142">
        <v>55</v>
      </c>
      <c r="M47" s="142">
        <v>15</v>
      </c>
      <c r="N47" s="142">
        <v>30</v>
      </c>
    </row>
    <row r="48" spans="1:14" ht="15.75" thickBot="1" x14ac:dyDescent="0.3">
      <c r="A48" s="147">
        <v>7050100.0999999996</v>
      </c>
      <c r="B48" s="142">
        <v>6424</v>
      </c>
      <c r="C48" s="142">
        <v>6830</v>
      </c>
      <c r="D48" s="142">
        <v>2333</v>
      </c>
      <c r="E48" s="142">
        <v>2396</v>
      </c>
      <c r="F48" s="142">
        <v>3378</v>
      </c>
      <c r="G48" s="142">
        <v>1.9</v>
      </c>
      <c r="H48" s="142">
        <v>2840</v>
      </c>
      <c r="I48" s="142">
        <v>2505</v>
      </c>
      <c r="J48" s="142">
        <v>205</v>
      </c>
      <c r="K48" s="142">
        <v>40</v>
      </c>
      <c r="L48" s="142">
        <v>20</v>
      </c>
      <c r="M48" s="142">
        <v>0</v>
      </c>
      <c r="N48" s="142">
        <v>75</v>
      </c>
    </row>
    <row r="49" spans="1:14" ht="15.75" thickBot="1" x14ac:dyDescent="0.3">
      <c r="A49" s="147">
        <v>7050100.1100000003</v>
      </c>
      <c r="B49" s="142">
        <v>3645</v>
      </c>
      <c r="C49" s="142">
        <v>3403</v>
      </c>
      <c r="D49" s="142">
        <v>1570</v>
      </c>
      <c r="E49" s="142">
        <v>2396</v>
      </c>
      <c r="F49" s="142">
        <v>2688.6</v>
      </c>
      <c r="G49" s="142">
        <v>1.36</v>
      </c>
      <c r="H49" s="142">
        <v>1610</v>
      </c>
      <c r="I49" s="142">
        <v>1355</v>
      </c>
      <c r="J49" s="142">
        <v>130</v>
      </c>
      <c r="K49" s="142">
        <v>30</v>
      </c>
      <c r="L49" s="142">
        <v>60</v>
      </c>
      <c r="M49" s="142">
        <v>0</v>
      </c>
      <c r="N49" s="142">
        <v>30</v>
      </c>
    </row>
    <row r="50" spans="1:14" ht="15.75" thickBot="1" x14ac:dyDescent="0.3">
      <c r="A50" s="147">
        <v>7050100.1299999999</v>
      </c>
      <c r="B50" s="142">
        <v>6675</v>
      </c>
      <c r="C50" s="142">
        <v>6734</v>
      </c>
      <c r="D50" s="142">
        <v>2638</v>
      </c>
      <c r="E50" s="142">
        <v>2396</v>
      </c>
      <c r="F50" s="142">
        <v>782.2</v>
      </c>
      <c r="G50" s="142">
        <v>8.5299999999999994</v>
      </c>
      <c r="H50" s="142">
        <v>2220</v>
      </c>
      <c r="I50" s="142">
        <v>2000</v>
      </c>
      <c r="J50" s="142">
        <v>90</v>
      </c>
      <c r="K50" s="142">
        <v>35</v>
      </c>
      <c r="L50" s="142">
        <v>40</v>
      </c>
      <c r="M50" s="142">
        <v>0</v>
      </c>
      <c r="N50" s="142">
        <v>55</v>
      </c>
    </row>
    <row r="51" spans="1:14" ht="15.75" thickBot="1" x14ac:dyDescent="0.3">
      <c r="A51" s="147">
        <v>7050100.1399999997</v>
      </c>
      <c r="B51" s="142">
        <v>1825</v>
      </c>
      <c r="C51" s="142">
        <v>1623</v>
      </c>
      <c r="D51" s="142">
        <v>511</v>
      </c>
      <c r="E51" s="142">
        <v>2396</v>
      </c>
      <c r="F51" s="142">
        <v>2.8</v>
      </c>
      <c r="G51" s="142">
        <v>658.4</v>
      </c>
      <c r="H51" s="142">
        <v>470</v>
      </c>
      <c r="I51" s="142">
        <v>455</v>
      </c>
      <c r="J51" s="142">
        <v>10</v>
      </c>
      <c r="K51" s="142">
        <v>0</v>
      </c>
      <c r="L51" s="142">
        <v>0</v>
      </c>
      <c r="M51" s="142">
        <v>0</v>
      </c>
      <c r="N51" s="142">
        <v>0</v>
      </c>
    </row>
    <row r="52" spans="1:14" ht="15.75" thickBot="1" x14ac:dyDescent="0.3">
      <c r="A52" s="147">
        <v>7050100.1500000004</v>
      </c>
      <c r="B52" s="142">
        <v>4738</v>
      </c>
      <c r="C52" s="142">
        <v>4838</v>
      </c>
      <c r="D52" s="142">
        <v>1924</v>
      </c>
      <c r="E52" s="142">
        <v>2396</v>
      </c>
      <c r="F52" s="142">
        <v>805.2</v>
      </c>
      <c r="G52" s="142">
        <v>5.88</v>
      </c>
      <c r="H52" s="142">
        <v>1845</v>
      </c>
      <c r="I52" s="142">
        <v>1700</v>
      </c>
      <c r="J52" s="142">
        <v>40</v>
      </c>
      <c r="K52" s="142">
        <v>25</v>
      </c>
      <c r="L52" s="142">
        <v>45</v>
      </c>
      <c r="M52" s="142">
        <v>0</v>
      </c>
      <c r="N52" s="142">
        <v>40</v>
      </c>
    </row>
    <row r="53" spans="1:14" ht="15.75" thickBot="1" x14ac:dyDescent="0.3">
      <c r="A53" s="147">
        <v>7050100.1600000001</v>
      </c>
      <c r="B53" s="142">
        <v>4505</v>
      </c>
      <c r="C53" s="142">
        <v>4132</v>
      </c>
      <c r="D53" s="142">
        <v>1703</v>
      </c>
      <c r="E53" s="142">
        <v>2396</v>
      </c>
      <c r="F53" s="142">
        <v>3527.8</v>
      </c>
      <c r="G53" s="142">
        <v>1.28</v>
      </c>
      <c r="H53" s="142">
        <v>1900</v>
      </c>
      <c r="I53" s="142">
        <v>1705</v>
      </c>
      <c r="J53" s="142">
        <v>95</v>
      </c>
      <c r="K53" s="142">
        <v>25</v>
      </c>
      <c r="L53" s="142">
        <v>30</v>
      </c>
      <c r="M53" s="142">
        <v>0</v>
      </c>
      <c r="N53" s="142">
        <v>45</v>
      </c>
    </row>
    <row r="54" spans="1:14" ht="15.75" thickBot="1" x14ac:dyDescent="0.3">
      <c r="A54" s="147">
        <v>7050100.1699999999</v>
      </c>
      <c r="B54" s="142">
        <v>6550</v>
      </c>
      <c r="C54" s="142">
        <v>5503</v>
      </c>
      <c r="D54" s="142">
        <v>2479</v>
      </c>
      <c r="E54" s="142">
        <v>2396</v>
      </c>
      <c r="F54" s="142">
        <v>2436.9</v>
      </c>
      <c r="G54" s="142">
        <v>2.69</v>
      </c>
      <c r="H54" s="142">
        <v>2575</v>
      </c>
      <c r="I54" s="142">
        <v>2255</v>
      </c>
      <c r="J54" s="142">
        <v>150</v>
      </c>
      <c r="K54" s="142">
        <v>70</v>
      </c>
      <c r="L54" s="142">
        <v>50</v>
      </c>
      <c r="M54" s="142">
        <v>0</v>
      </c>
      <c r="N54" s="142">
        <v>45</v>
      </c>
    </row>
    <row r="55" spans="1:14" ht="15.75" thickBot="1" x14ac:dyDescent="0.3">
      <c r="A55" s="147">
        <v>7050100.1799999997</v>
      </c>
      <c r="B55" s="142">
        <v>3951</v>
      </c>
      <c r="C55" s="142">
        <v>4088</v>
      </c>
      <c r="D55" s="142">
        <v>1497</v>
      </c>
      <c r="E55" s="142">
        <v>2396</v>
      </c>
      <c r="F55" s="142">
        <v>2728</v>
      </c>
      <c r="G55" s="142">
        <v>1.45</v>
      </c>
      <c r="H55" s="142">
        <v>1645</v>
      </c>
      <c r="I55" s="142">
        <v>1515</v>
      </c>
      <c r="J55" s="142">
        <v>65</v>
      </c>
      <c r="K55" s="142">
        <v>10</v>
      </c>
      <c r="L55" s="142">
        <v>25</v>
      </c>
      <c r="M55" s="142">
        <v>0</v>
      </c>
      <c r="N55" s="142">
        <v>25</v>
      </c>
    </row>
    <row r="56" spans="1:14" ht="15.75" thickBot="1" x14ac:dyDescent="0.3">
      <c r="A56" s="147">
        <v>7050100.1900000004</v>
      </c>
      <c r="B56" s="142">
        <v>5465</v>
      </c>
      <c r="C56" s="142">
        <v>4980</v>
      </c>
      <c r="D56" s="142">
        <v>1841</v>
      </c>
      <c r="E56" s="142">
        <v>2396</v>
      </c>
      <c r="F56" s="142">
        <v>2255.6999999999998</v>
      </c>
      <c r="G56" s="142">
        <v>2.42</v>
      </c>
      <c r="H56" s="142">
        <v>1945</v>
      </c>
      <c r="I56" s="142">
        <v>1720</v>
      </c>
      <c r="J56" s="142">
        <v>140</v>
      </c>
      <c r="K56" s="142">
        <v>0</v>
      </c>
      <c r="L56" s="142">
        <v>30</v>
      </c>
      <c r="M56" s="142">
        <v>0</v>
      </c>
      <c r="N56" s="142">
        <v>55</v>
      </c>
    </row>
    <row r="57" spans="1:14" ht="15.75" thickBot="1" x14ac:dyDescent="0.3">
      <c r="A57" s="147">
        <v>7050100.2000000002</v>
      </c>
      <c r="B57" s="142">
        <v>8108</v>
      </c>
      <c r="C57" s="142">
        <v>3221</v>
      </c>
      <c r="D57" s="142">
        <v>3180</v>
      </c>
      <c r="E57" s="142">
        <v>2396</v>
      </c>
      <c r="F57" s="142">
        <v>1193.4000000000001</v>
      </c>
      <c r="G57" s="142">
        <v>6.79</v>
      </c>
      <c r="H57" s="142">
        <v>3220</v>
      </c>
      <c r="I57" s="142">
        <v>2875</v>
      </c>
      <c r="J57" s="142">
        <v>180</v>
      </c>
      <c r="K57" s="142">
        <v>45</v>
      </c>
      <c r="L57" s="142">
        <v>55</v>
      </c>
      <c r="M57" s="142">
        <v>10</v>
      </c>
      <c r="N57" s="142">
        <v>60</v>
      </c>
    </row>
    <row r="58" spans="1:14" ht="15.75" thickBot="1" x14ac:dyDescent="0.3">
      <c r="A58" s="147">
        <v>7050101.0099999998</v>
      </c>
      <c r="B58" s="142">
        <v>5880</v>
      </c>
      <c r="C58" s="142">
        <v>5284</v>
      </c>
      <c r="D58" s="142">
        <v>2223</v>
      </c>
      <c r="E58" s="142">
        <v>2396</v>
      </c>
      <c r="F58" s="142">
        <v>12.2</v>
      </c>
      <c r="G58" s="142">
        <v>482.63</v>
      </c>
      <c r="H58" s="142">
        <v>2630</v>
      </c>
      <c r="I58" s="142">
        <v>2410</v>
      </c>
      <c r="J58" s="142">
        <v>75</v>
      </c>
      <c r="K58" s="142">
        <v>0</v>
      </c>
      <c r="L58" s="142">
        <v>100</v>
      </c>
      <c r="M58" s="142">
        <v>0</v>
      </c>
      <c r="N58" s="142">
        <v>40</v>
      </c>
    </row>
    <row r="59" spans="1:14" ht="15.75" thickBot="1" x14ac:dyDescent="0.3">
      <c r="A59" s="147">
        <v>7050101.0199999996</v>
      </c>
      <c r="B59" s="142">
        <v>6925</v>
      </c>
      <c r="C59" s="142">
        <v>6440</v>
      </c>
      <c r="D59" s="142">
        <v>2275</v>
      </c>
      <c r="E59" s="142">
        <v>2396</v>
      </c>
      <c r="F59" s="142">
        <v>18</v>
      </c>
      <c r="G59" s="142">
        <v>384.93</v>
      </c>
      <c r="H59" s="142">
        <v>2710</v>
      </c>
      <c r="I59" s="142">
        <v>2530</v>
      </c>
      <c r="J59" s="142">
        <v>80</v>
      </c>
      <c r="K59" s="142">
        <v>0</v>
      </c>
      <c r="L59" s="142">
        <v>35</v>
      </c>
      <c r="M59" s="142">
        <v>0</v>
      </c>
      <c r="N59" s="142">
        <v>55</v>
      </c>
    </row>
    <row r="60" spans="1:14" ht="15.75" thickBot="1" x14ac:dyDescent="0.3">
      <c r="A60" s="147">
        <v>7050102</v>
      </c>
      <c r="B60" s="142">
        <v>5809</v>
      </c>
      <c r="C60" s="142">
        <v>5616</v>
      </c>
      <c r="D60" s="142">
        <v>3046</v>
      </c>
      <c r="E60" s="142">
        <v>2396</v>
      </c>
      <c r="F60" s="142">
        <v>7</v>
      </c>
      <c r="G60" s="142">
        <v>829.72</v>
      </c>
      <c r="H60" s="142">
        <v>2290</v>
      </c>
      <c r="I60" s="142">
        <v>2035</v>
      </c>
      <c r="J60" s="142">
        <v>85</v>
      </c>
      <c r="K60" s="142">
        <v>0</v>
      </c>
      <c r="L60" s="142">
        <v>90</v>
      </c>
      <c r="M60" s="142">
        <v>25</v>
      </c>
      <c r="N60" s="142">
        <v>60</v>
      </c>
    </row>
    <row r="61" spans="1:14" ht="15.75" thickBot="1" x14ac:dyDescent="0.3">
      <c r="A61" s="147">
        <v>7050103</v>
      </c>
      <c r="B61" s="142">
        <v>1123</v>
      </c>
      <c r="C61" s="142">
        <v>1180</v>
      </c>
      <c r="D61" s="142">
        <v>422</v>
      </c>
      <c r="E61" s="142">
        <v>2396</v>
      </c>
      <c r="F61" s="142">
        <v>1.3</v>
      </c>
      <c r="G61" s="142">
        <v>842.85</v>
      </c>
      <c r="H61" s="142">
        <v>405</v>
      </c>
      <c r="I61" s="142">
        <v>365</v>
      </c>
      <c r="J61" s="142">
        <v>15</v>
      </c>
      <c r="K61" s="142">
        <v>0</v>
      </c>
      <c r="L61" s="142">
        <v>25</v>
      </c>
      <c r="M61" s="142">
        <v>0</v>
      </c>
      <c r="N61" s="142">
        <v>10</v>
      </c>
    </row>
    <row r="62" spans="1:14" ht="15.75" thickBot="1" x14ac:dyDescent="0.3">
      <c r="A62" s="147">
        <v>7050104</v>
      </c>
      <c r="B62" s="142">
        <v>985</v>
      </c>
      <c r="C62" s="142">
        <v>1232</v>
      </c>
      <c r="D62" s="142">
        <v>391</v>
      </c>
      <c r="E62" s="142">
        <v>2396</v>
      </c>
      <c r="F62" s="142">
        <v>1</v>
      </c>
      <c r="G62" s="142">
        <v>945.1</v>
      </c>
      <c r="H62" s="142">
        <v>325</v>
      </c>
      <c r="I62" s="142">
        <v>260</v>
      </c>
      <c r="J62" s="142">
        <v>20</v>
      </c>
      <c r="K62" s="142">
        <v>0</v>
      </c>
      <c r="L62" s="142">
        <v>25</v>
      </c>
      <c r="M62" s="142">
        <v>0</v>
      </c>
      <c r="N62" s="142">
        <v>15</v>
      </c>
    </row>
    <row r="63" spans="1:14" ht="15.75" thickBot="1" x14ac:dyDescent="0.3">
      <c r="A63" s="147">
        <v>7050106</v>
      </c>
      <c r="B63" s="142">
        <v>266</v>
      </c>
      <c r="C63" s="142">
        <v>214</v>
      </c>
      <c r="D63" s="142">
        <v>118</v>
      </c>
      <c r="E63" s="142">
        <v>2396</v>
      </c>
      <c r="F63" s="142">
        <v>217.8</v>
      </c>
      <c r="G63" s="142">
        <v>1.22</v>
      </c>
      <c r="H63" s="142">
        <v>135</v>
      </c>
      <c r="I63" s="142">
        <v>130</v>
      </c>
      <c r="J63" s="142">
        <v>0</v>
      </c>
      <c r="K63" s="142">
        <v>0</v>
      </c>
      <c r="L63" s="142">
        <v>0</v>
      </c>
      <c r="M63" s="142">
        <v>0</v>
      </c>
      <c r="N63" s="142">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3EFBE-DD5E-458D-9C4F-AAE21DD6F17B}">
  <dimension ref="A1:BY90"/>
  <sheetViews>
    <sheetView tabSelected="1" workbookViewId="0">
      <pane ySplit="1" topLeftCell="A2" activePane="bottomLeft" state="frozen"/>
      <selection pane="bottomLeft" activeCell="G16" sqref="G16"/>
    </sheetView>
  </sheetViews>
  <sheetFormatPr defaultColWidth="15.140625" defaultRowHeight="15" x14ac:dyDescent="0.25"/>
  <cols>
    <col min="1" max="1" width="20.5703125" style="62" customWidth="1"/>
    <col min="2" max="2" width="16.28515625" style="62" bestFit="1" customWidth="1"/>
    <col min="3" max="3" width="16.5703125" style="53" bestFit="1" customWidth="1"/>
    <col min="4" max="4" width="15.140625" style="5" customWidth="1"/>
    <col min="5" max="5" width="15.140625" style="44" customWidth="1"/>
    <col min="6" max="8" width="15.140625" style="45" customWidth="1"/>
    <col min="9" max="9" width="15.140625" style="53" customWidth="1"/>
    <col min="10" max="11" width="15.140625" style="46" customWidth="1"/>
    <col min="12" max="12" width="15.140625" style="5" customWidth="1"/>
    <col min="13" max="13" width="15.140625" style="54" customWidth="1"/>
    <col min="14" max="14" width="13" style="141" bestFit="1" customWidth="1"/>
    <col min="15" max="15" width="14.140625" style="141" bestFit="1" customWidth="1"/>
    <col min="16" max="19" width="13" style="45" bestFit="1" customWidth="1"/>
    <col min="20" max="21" width="15.140625" style="45" customWidth="1"/>
    <col min="22" max="22" width="15.140625" style="47" customWidth="1"/>
    <col min="23" max="23" width="15.140625" style="145" customWidth="1"/>
    <col min="24" max="24" width="14.85546875" style="6" bestFit="1" customWidth="1"/>
    <col min="25" max="26" width="12.42578125" style="6" bestFit="1" customWidth="1"/>
    <col min="27" max="27" width="14.42578125" style="6" customWidth="1"/>
    <col min="28" max="28" width="12.42578125" style="48" bestFit="1" customWidth="1"/>
    <col min="29" max="29" width="13.42578125" style="49" bestFit="1" customWidth="1"/>
    <col min="30" max="30" width="10.42578125" style="49" customWidth="1"/>
    <col min="31" max="32" width="15.140625" style="49" customWidth="1"/>
    <col min="33" max="33" width="15.140625" style="52" customWidth="1"/>
    <col min="34" max="34" width="12.7109375" style="146" bestFit="1" customWidth="1"/>
    <col min="35" max="35" width="13.85546875" style="146" bestFit="1" customWidth="1"/>
    <col min="36" max="36" width="13.85546875" style="45" bestFit="1" customWidth="1"/>
    <col min="37" max="37" width="15.140625" style="45" hidden="1" customWidth="1"/>
    <col min="38" max="38" width="12.7109375" style="45" bestFit="1" customWidth="1"/>
    <col min="39" max="40" width="15.140625" style="45" customWidth="1"/>
    <col min="41" max="41" width="15.140625" style="7" customWidth="1"/>
    <col min="42" max="42" width="15.140625" style="2" customWidth="1"/>
    <col min="43" max="43" width="15.140625" style="43" customWidth="1"/>
    <col min="44" max="44" width="15.140625" style="2" customWidth="1"/>
    <col min="45" max="45" width="15.140625" style="50" customWidth="1"/>
    <col min="46" max="46" width="15.140625" style="49" customWidth="1"/>
    <col min="47" max="51" width="15.140625" style="45" customWidth="1"/>
    <col min="52" max="52" width="8.85546875" style="45" customWidth="1"/>
    <col min="53" max="54" width="15.140625" style="47" customWidth="1"/>
    <col min="55" max="55" width="15.140625" style="7" customWidth="1"/>
    <col min="56" max="56" width="15.140625" style="2" customWidth="1"/>
    <col min="57" max="57" width="15.140625" style="51" customWidth="1"/>
    <col min="58" max="58" width="12.5703125" style="45" customWidth="1"/>
    <col min="59" max="59" width="7.85546875" style="47" customWidth="1"/>
    <col min="60" max="60" width="10.28515625" style="47" customWidth="1"/>
    <col min="61" max="61" width="15.140625" style="7" customWidth="1"/>
    <col min="62" max="62" width="15.140625" style="6" customWidth="1"/>
    <col min="63" max="63" width="15.140625" style="51" customWidth="1"/>
    <col min="64" max="66" width="15.140625" style="45" customWidth="1"/>
    <col min="67" max="67" width="14" style="45" customWidth="1"/>
    <col min="68" max="68" width="10" style="45" customWidth="1"/>
    <col min="69" max="69" width="14" style="47" customWidth="1"/>
    <col min="70" max="70" width="10.140625" style="47" customWidth="1"/>
    <col min="71" max="71" width="15.140625" style="7" customWidth="1"/>
    <col min="72" max="72" width="15.140625" style="6" customWidth="1"/>
    <col min="73" max="73" width="15.140625" style="51" customWidth="1"/>
    <col min="74" max="74" width="12" style="45" customWidth="1"/>
    <col min="75" max="75" width="10.7109375" style="8" customWidth="1"/>
    <col min="76" max="76" width="11.140625" style="8" customWidth="1"/>
    <col min="77" max="77" width="15.140625" style="62"/>
    <col min="78" max="16384" width="15.140625" style="2"/>
  </cols>
  <sheetData>
    <row r="1" spans="1:77" s="138" customFormat="1" ht="78" customHeight="1" thickTop="1" thickBot="1" x14ac:dyDescent="0.3">
      <c r="A1" s="181" t="s">
        <v>78</v>
      </c>
      <c r="B1" s="182" t="s">
        <v>236</v>
      </c>
      <c r="C1" s="183" t="s">
        <v>195</v>
      </c>
      <c r="D1" s="184" t="s">
        <v>196</v>
      </c>
      <c r="E1" s="185" t="s">
        <v>197</v>
      </c>
      <c r="F1" s="186" t="s">
        <v>198</v>
      </c>
      <c r="G1" s="186" t="s">
        <v>199</v>
      </c>
      <c r="H1" s="186" t="s">
        <v>200</v>
      </c>
      <c r="I1" s="183" t="s">
        <v>201</v>
      </c>
      <c r="J1" s="187" t="s">
        <v>241</v>
      </c>
      <c r="K1" s="188" t="s">
        <v>202</v>
      </c>
      <c r="L1" s="189" t="s">
        <v>242</v>
      </c>
      <c r="M1" s="190" t="s">
        <v>203</v>
      </c>
      <c r="N1" s="191" t="s">
        <v>237</v>
      </c>
      <c r="O1" s="186" t="s">
        <v>304</v>
      </c>
      <c r="P1" s="192" t="s">
        <v>36</v>
      </c>
      <c r="Q1" s="192" t="s">
        <v>204</v>
      </c>
      <c r="R1" s="192" t="s">
        <v>34</v>
      </c>
      <c r="S1" s="191" t="s">
        <v>243</v>
      </c>
      <c r="T1" s="186" t="s">
        <v>205</v>
      </c>
      <c r="U1" s="193" t="s">
        <v>244</v>
      </c>
      <c r="V1" s="192" t="s">
        <v>206</v>
      </c>
      <c r="W1" s="191" t="s">
        <v>245</v>
      </c>
      <c r="X1" s="186" t="s">
        <v>207</v>
      </c>
      <c r="Y1" s="191" t="s">
        <v>240</v>
      </c>
      <c r="Z1" s="186" t="s">
        <v>239</v>
      </c>
      <c r="AA1" s="186" t="s">
        <v>238</v>
      </c>
      <c r="AB1" s="194" t="s">
        <v>81</v>
      </c>
      <c r="AC1" s="192" t="s">
        <v>79</v>
      </c>
      <c r="AD1" s="191" t="s">
        <v>259</v>
      </c>
      <c r="AE1" s="186" t="s">
        <v>208</v>
      </c>
      <c r="AF1" s="193" t="s">
        <v>260</v>
      </c>
      <c r="AG1" s="192" t="s">
        <v>209</v>
      </c>
      <c r="AH1" s="193" t="s">
        <v>261</v>
      </c>
      <c r="AI1" s="195" t="s">
        <v>281</v>
      </c>
      <c r="AJ1" s="194" t="s">
        <v>88</v>
      </c>
      <c r="AK1" s="192" t="s">
        <v>210</v>
      </c>
      <c r="AL1" s="191" t="s">
        <v>262</v>
      </c>
      <c r="AM1" s="186" t="s">
        <v>211</v>
      </c>
      <c r="AN1" s="196" t="s">
        <v>263</v>
      </c>
      <c r="AO1" s="185" t="s">
        <v>212</v>
      </c>
      <c r="AP1" s="197" t="s">
        <v>264</v>
      </c>
      <c r="AQ1" s="198" t="s">
        <v>213</v>
      </c>
      <c r="AR1" s="191" t="s">
        <v>265</v>
      </c>
      <c r="AS1" s="186" t="s">
        <v>214</v>
      </c>
      <c r="AT1" s="199" t="s">
        <v>266</v>
      </c>
      <c r="AU1" s="200" t="s">
        <v>215</v>
      </c>
      <c r="AV1" s="191" t="s">
        <v>267</v>
      </c>
      <c r="AW1" s="186" t="s">
        <v>216</v>
      </c>
      <c r="AX1" s="191" t="s">
        <v>268</v>
      </c>
      <c r="AY1" s="186" t="s">
        <v>217</v>
      </c>
      <c r="AZ1" s="196" t="s">
        <v>269</v>
      </c>
      <c r="BA1" s="185" t="s">
        <v>218</v>
      </c>
      <c r="BB1" s="201" t="s">
        <v>270</v>
      </c>
      <c r="BC1" s="202" t="s">
        <v>219</v>
      </c>
      <c r="BD1" s="203" t="s">
        <v>271</v>
      </c>
      <c r="BE1" s="200" t="s">
        <v>302</v>
      </c>
      <c r="BF1" s="196" t="s">
        <v>272</v>
      </c>
      <c r="BG1" s="185" t="s">
        <v>220</v>
      </c>
      <c r="BH1" s="201" t="s">
        <v>273</v>
      </c>
      <c r="BI1" s="202" t="s">
        <v>221</v>
      </c>
      <c r="BJ1" s="191" t="s">
        <v>274</v>
      </c>
      <c r="BK1" s="186" t="s">
        <v>222</v>
      </c>
      <c r="BL1" s="191" t="s">
        <v>275</v>
      </c>
      <c r="BM1" s="186" t="s">
        <v>223</v>
      </c>
      <c r="BN1" s="191" t="s">
        <v>276</v>
      </c>
      <c r="BO1" s="186" t="s">
        <v>224</v>
      </c>
      <c r="BP1" s="196" t="s">
        <v>277</v>
      </c>
      <c r="BQ1" s="185" t="s">
        <v>225</v>
      </c>
      <c r="BR1" s="196" t="s">
        <v>278</v>
      </c>
      <c r="BS1" s="185" t="s">
        <v>226</v>
      </c>
      <c r="BT1" s="204" t="s">
        <v>279</v>
      </c>
      <c r="BU1" s="205" t="s">
        <v>227</v>
      </c>
      <c r="BV1" s="182" t="s">
        <v>280</v>
      </c>
      <c r="BW1" s="181" t="s">
        <v>228</v>
      </c>
      <c r="BX1" s="206" t="s">
        <v>229</v>
      </c>
      <c r="BY1" s="181" t="s">
        <v>9</v>
      </c>
    </row>
    <row r="2" spans="1:77" s="148" customFormat="1" ht="15.75" thickTop="1" x14ac:dyDescent="0.25">
      <c r="A2" s="207" t="s">
        <v>73</v>
      </c>
      <c r="B2" s="208">
        <v>7050000</v>
      </c>
      <c r="C2" s="208">
        <v>7050000</v>
      </c>
      <c r="D2" s="209"/>
      <c r="E2" s="210"/>
      <c r="F2" s="211"/>
      <c r="G2" s="211"/>
      <c r="H2" s="211"/>
      <c r="I2" s="208">
        <v>0</v>
      </c>
      <c r="J2" s="212">
        <v>4323.66</v>
      </c>
      <c r="K2" s="212">
        <v>4324.3900000000003</v>
      </c>
      <c r="L2" s="213">
        <v>432366</v>
      </c>
      <c r="M2" s="214">
        <v>432439.00000000006</v>
      </c>
      <c r="N2" s="215">
        <v>249217</v>
      </c>
      <c r="O2" s="215">
        <v>236477</v>
      </c>
      <c r="P2" s="211">
        <v>236481</v>
      </c>
      <c r="Q2" s="211">
        <v>211519</v>
      </c>
      <c r="R2" s="211">
        <v>194971</v>
      </c>
      <c r="S2" s="211">
        <v>12740</v>
      </c>
      <c r="T2" s="215">
        <v>41510</v>
      </c>
      <c r="U2" s="216">
        <v>5.3874161123491922E-2</v>
      </c>
      <c r="V2" s="217">
        <v>0.21290345743725991</v>
      </c>
      <c r="W2" s="218">
        <v>57.6</v>
      </c>
      <c r="X2" s="219">
        <v>54.7</v>
      </c>
      <c r="Y2" s="219">
        <v>108120</v>
      </c>
      <c r="Z2" s="211">
        <v>101719</v>
      </c>
      <c r="AA2" s="219">
        <v>1</v>
      </c>
      <c r="AB2" s="220">
        <v>101719</v>
      </c>
      <c r="AC2" s="221">
        <v>84998</v>
      </c>
      <c r="AD2" s="221">
        <v>6401</v>
      </c>
      <c r="AE2" s="221">
        <v>16721</v>
      </c>
      <c r="AF2" s="222">
        <v>6.2928263156342479E-2</v>
      </c>
      <c r="AG2" s="223">
        <v>0.19672227581825455</v>
      </c>
      <c r="AH2" s="224">
        <v>100211</v>
      </c>
      <c r="AI2" s="224">
        <v>94955</v>
      </c>
      <c r="AJ2" s="211">
        <v>94955</v>
      </c>
      <c r="AK2" s="221">
        <v>80375</v>
      </c>
      <c r="AL2" s="221">
        <v>5256</v>
      </c>
      <c r="AM2" s="215">
        <v>14580</v>
      </c>
      <c r="AN2" s="216">
        <v>5.5352535411510716E-2</v>
      </c>
      <c r="AO2" s="225">
        <v>0.18139968895800934</v>
      </c>
      <c r="AP2" s="226">
        <v>0.23177354371065254</v>
      </c>
      <c r="AQ2" s="227">
        <v>0.21958010262719133</v>
      </c>
      <c r="AR2" s="226">
        <v>96090</v>
      </c>
      <c r="AS2" s="228">
        <v>119570</v>
      </c>
      <c r="AT2" s="211">
        <v>80790</v>
      </c>
      <c r="AU2" s="211">
        <v>98340</v>
      </c>
      <c r="AV2" s="211">
        <v>6265</v>
      </c>
      <c r="AW2" s="211">
        <v>8110</v>
      </c>
      <c r="AX2" s="211">
        <v>87055</v>
      </c>
      <c r="AY2" s="215">
        <v>106450</v>
      </c>
      <c r="AZ2" s="229">
        <v>0.90597356644812155</v>
      </c>
      <c r="BA2" s="217">
        <v>0.89027347996989215</v>
      </c>
      <c r="BB2" s="218">
        <v>0.99999952145218474</v>
      </c>
      <c r="BC2" s="230">
        <v>1.0000005391266411</v>
      </c>
      <c r="BD2" s="231">
        <v>3150</v>
      </c>
      <c r="BE2" s="211">
        <v>6040</v>
      </c>
      <c r="BF2" s="232">
        <v>3.2781767093349984E-2</v>
      </c>
      <c r="BG2" s="217">
        <v>5.0514343062641132E-2</v>
      </c>
      <c r="BH2" s="218">
        <v>1.0000234005475728</v>
      </c>
      <c r="BI2" s="233">
        <v>1.0000067914368518</v>
      </c>
      <c r="BJ2" s="234">
        <v>3435</v>
      </c>
      <c r="BK2" s="211">
        <v>4785</v>
      </c>
      <c r="BL2" s="211">
        <v>535</v>
      </c>
      <c r="BM2" s="211">
        <v>1305</v>
      </c>
      <c r="BN2" s="211">
        <v>3970</v>
      </c>
      <c r="BO2" s="215">
        <v>6090</v>
      </c>
      <c r="BP2" s="235">
        <v>4.1315433447809344E-2</v>
      </c>
      <c r="BQ2" s="217">
        <v>5.0932508154219285E-2</v>
      </c>
      <c r="BR2" s="218">
        <v>1.0000008095724437</v>
      </c>
      <c r="BS2" s="233">
        <v>0.99999034327880321</v>
      </c>
      <c r="BT2" s="234">
        <v>1915</v>
      </c>
      <c r="BU2" s="211">
        <v>990</v>
      </c>
      <c r="BV2" s="211" t="s">
        <v>301</v>
      </c>
      <c r="BW2" s="236" t="s">
        <v>18</v>
      </c>
      <c r="BX2" s="236" t="s">
        <v>18</v>
      </c>
      <c r="BY2" s="237"/>
    </row>
    <row r="3" spans="1:77" s="149" customFormat="1" x14ac:dyDescent="0.25">
      <c r="A3" s="238"/>
      <c r="B3" s="179">
        <v>7050001.0099999998</v>
      </c>
      <c r="C3" s="179">
        <v>7050001.0099999998</v>
      </c>
      <c r="D3" s="239"/>
      <c r="E3" s="240"/>
      <c r="F3" s="241"/>
      <c r="G3" s="241"/>
      <c r="H3" s="241"/>
      <c r="I3" s="179">
        <v>1.01</v>
      </c>
      <c r="J3" s="242">
        <v>1.29</v>
      </c>
      <c r="K3" s="242">
        <v>1.33</v>
      </c>
      <c r="L3" s="243">
        <v>129</v>
      </c>
      <c r="M3" s="244">
        <v>133</v>
      </c>
      <c r="N3" s="245">
        <v>3173</v>
      </c>
      <c r="O3" s="245">
        <v>3213</v>
      </c>
      <c r="P3" s="241">
        <v>3213</v>
      </c>
      <c r="Q3" s="241">
        <v>3144</v>
      </c>
      <c r="R3" s="241">
        <v>3142</v>
      </c>
      <c r="S3" s="241">
        <v>-40</v>
      </c>
      <c r="T3" s="245">
        <v>71</v>
      </c>
      <c r="U3" s="246">
        <v>-1.2449424214130096E-2</v>
      </c>
      <c r="V3" s="247">
        <v>2.2597071928707829E-2</v>
      </c>
      <c r="W3" s="248">
        <v>2453.6</v>
      </c>
      <c r="X3" s="249">
        <v>2421.8000000000002</v>
      </c>
      <c r="Y3" s="249">
        <v>1248</v>
      </c>
      <c r="Z3" s="241">
        <v>1240</v>
      </c>
      <c r="AA3" s="249">
        <v>1</v>
      </c>
      <c r="AB3" s="250">
        <v>1240</v>
      </c>
      <c r="AC3" s="251">
        <v>1231</v>
      </c>
      <c r="AD3" s="251">
        <v>8</v>
      </c>
      <c r="AE3" s="252">
        <v>9</v>
      </c>
      <c r="AF3" s="253">
        <v>6.4516129032258064E-3</v>
      </c>
      <c r="AG3" s="254">
        <v>7.311129163281885E-3</v>
      </c>
      <c r="AH3" s="255">
        <v>1211</v>
      </c>
      <c r="AI3" s="255">
        <v>1222</v>
      </c>
      <c r="AJ3" s="241">
        <v>1222</v>
      </c>
      <c r="AK3" s="251">
        <v>1215</v>
      </c>
      <c r="AL3" s="251">
        <v>-11</v>
      </c>
      <c r="AM3" s="245">
        <v>7</v>
      </c>
      <c r="AN3" s="246">
        <v>-9.0016366612111296E-3</v>
      </c>
      <c r="AO3" s="256">
        <v>5.7613168724279839E-3</v>
      </c>
      <c r="AP3" s="257">
        <v>9.3875968992248069</v>
      </c>
      <c r="AQ3" s="258">
        <v>9.1879699248120303</v>
      </c>
      <c r="AR3" s="257">
        <v>1135</v>
      </c>
      <c r="AS3" s="259">
        <v>1625</v>
      </c>
      <c r="AT3" s="241">
        <v>1020</v>
      </c>
      <c r="AU3" s="241">
        <v>1370</v>
      </c>
      <c r="AV3" s="241">
        <v>45</v>
      </c>
      <c r="AW3" s="241">
        <v>140</v>
      </c>
      <c r="AX3" s="241">
        <v>1065</v>
      </c>
      <c r="AY3" s="245">
        <v>1510</v>
      </c>
      <c r="AZ3" s="246">
        <v>0.93832599118942728</v>
      </c>
      <c r="BA3" s="247">
        <v>0.92923076923076919</v>
      </c>
      <c r="BB3" s="248">
        <v>1.0357096243263353</v>
      </c>
      <c r="BC3" s="260">
        <v>1.0437593516042487</v>
      </c>
      <c r="BD3" s="261">
        <v>20</v>
      </c>
      <c r="BE3" s="241">
        <v>55</v>
      </c>
      <c r="BF3" s="262">
        <v>1.7621145374449341E-2</v>
      </c>
      <c r="BG3" s="247">
        <v>3.3846153846153845E-2</v>
      </c>
      <c r="BH3" s="248">
        <v>0.53754142260606275</v>
      </c>
      <c r="BI3" s="263">
        <v>0.67003511593130305</v>
      </c>
      <c r="BJ3" s="264">
        <v>30</v>
      </c>
      <c r="BK3" s="241">
        <v>15</v>
      </c>
      <c r="BL3" s="241">
        <v>10</v>
      </c>
      <c r="BM3" s="241">
        <v>20</v>
      </c>
      <c r="BN3" s="241">
        <v>40</v>
      </c>
      <c r="BO3" s="245">
        <v>35</v>
      </c>
      <c r="BP3" s="246">
        <v>3.5242290748898682E-2</v>
      </c>
      <c r="BQ3" s="247">
        <v>2.1538461538461538E-2</v>
      </c>
      <c r="BR3" s="248">
        <v>0.85300616111422567</v>
      </c>
      <c r="BS3" s="263">
        <v>0.42287832129388681</v>
      </c>
      <c r="BT3" s="264">
        <v>15</v>
      </c>
      <c r="BU3" s="241">
        <v>15</v>
      </c>
      <c r="BV3" s="238" t="s">
        <v>7</v>
      </c>
      <c r="BW3" s="238" t="s">
        <v>7</v>
      </c>
      <c r="BX3" s="249" t="s">
        <v>7</v>
      </c>
      <c r="BY3" s="238"/>
    </row>
    <row r="4" spans="1:77" s="149" customFormat="1" x14ac:dyDescent="0.25">
      <c r="A4" s="265" t="s">
        <v>46</v>
      </c>
      <c r="B4" s="266">
        <v>7050001.0199999996</v>
      </c>
      <c r="C4" s="266">
        <v>7050001.0199999996</v>
      </c>
      <c r="D4" s="267"/>
      <c r="E4" s="268"/>
      <c r="F4" s="269"/>
      <c r="G4" s="269"/>
      <c r="H4" s="269"/>
      <c r="I4" s="266">
        <v>1.02</v>
      </c>
      <c r="J4" s="270">
        <v>1.37</v>
      </c>
      <c r="K4" s="270">
        <v>1.45</v>
      </c>
      <c r="L4" s="271">
        <v>137</v>
      </c>
      <c r="M4" s="272">
        <v>145</v>
      </c>
      <c r="N4" s="273">
        <v>3430</v>
      </c>
      <c r="O4" s="273">
        <v>3487</v>
      </c>
      <c r="P4" s="269">
        <v>4049</v>
      </c>
      <c r="Q4" s="269">
        <v>3787</v>
      </c>
      <c r="R4" s="269">
        <v>3703</v>
      </c>
      <c r="S4" s="269">
        <v>-57</v>
      </c>
      <c r="T4" s="273">
        <v>346</v>
      </c>
      <c r="U4" s="274">
        <v>-1.6346429595640952E-2</v>
      </c>
      <c r="V4" s="275">
        <v>9.3437753173102892E-2</v>
      </c>
      <c r="W4" s="276">
        <v>2502.6999999999998</v>
      </c>
      <c r="X4" s="277">
        <v>2800.1</v>
      </c>
      <c r="Y4" s="277">
        <v>1365</v>
      </c>
      <c r="Z4" s="271">
        <v>1363.69020645</v>
      </c>
      <c r="AA4" s="277">
        <v>0.86037237</v>
      </c>
      <c r="AB4" s="278">
        <v>1585</v>
      </c>
      <c r="AC4" s="279">
        <v>1579</v>
      </c>
      <c r="AD4" s="279">
        <v>1.3097935499999949</v>
      </c>
      <c r="AE4" s="280">
        <v>6</v>
      </c>
      <c r="AF4" s="281">
        <v>9.604773458113257E-4</v>
      </c>
      <c r="AG4" s="282">
        <v>3.7998733375554147E-3</v>
      </c>
      <c r="AH4" s="283">
        <v>1308</v>
      </c>
      <c r="AI4" s="283">
        <v>1314.6489813600001</v>
      </c>
      <c r="AJ4" s="269">
        <v>1528</v>
      </c>
      <c r="AK4" s="279">
        <v>1496</v>
      </c>
      <c r="AL4" s="279">
        <v>-6.6489813600001071</v>
      </c>
      <c r="AM4" s="273">
        <v>32</v>
      </c>
      <c r="AN4" s="274">
        <v>-5.0576096389788839E-3</v>
      </c>
      <c r="AO4" s="284">
        <v>2.1390374331550801E-2</v>
      </c>
      <c r="AP4" s="285">
        <v>9.547445255474452</v>
      </c>
      <c r="AQ4" s="286">
        <v>10.537931034482758</v>
      </c>
      <c r="AR4" s="285">
        <v>1485</v>
      </c>
      <c r="AS4" s="287">
        <v>2170</v>
      </c>
      <c r="AT4" s="269">
        <v>1235</v>
      </c>
      <c r="AU4" s="269">
        <v>1685</v>
      </c>
      <c r="AV4" s="269">
        <v>145</v>
      </c>
      <c r="AW4" s="269">
        <v>150</v>
      </c>
      <c r="AX4" s="269">
        <v>1380</v>
      </c>
      <c r="AY4" s="273">
        <v>1835</v>
      </c>
      <c r="AZ4" s="274">
        <v>0.92929292929292928</v>
      </c>
      <c r="BA4" s="275">
        <v>0.84562211981566815</v>
      </c>
      <c r="BB4" s="276">
        <v>1.0257390712017447</v>
      </c>
      <c r="BC4" s="288">
        <v>0.94984585606400307</v>
      </c>
      <c r="BD4" s="289">
        <v>60</v>
      </c>
      <c r="BE4" s="269">
        <v>185</v>
      </c>
      <c r="BF4" s="290">
        <v>4.0404040404040407E-2</v>
      </c>
      <c r="BG4" s="275">
        <v>8.5253456221198162E-2</v>
      </c>
      <c r="BH4" s="276">
        <v>1.2325444740563256</v>
      </c>
      <c r="BI4" s="291">
        <v>1.6877193693074821</v>
      </c>
      <c r="BJ4" s="292">
        <v>25</v>
      </c>
      <c r="BK4" s="269">
        <v>115</v>
      </c>
      <c r="BL4" s="269">
        <v>0</v>
      </c>
      <c r="BM4" s="269">
        <v>30</v>
      </c>
      <c r="BN4" s="269">
        <v>25</v>
      </c>
      <c r="BO4" s="273">
        <v>145</v>
      </c>
      <c r="BP4" s="274">
        <v>1.6835016835016835E-2</v>
      </c>
      <c r="BQ4" s="275">
        <v>6.6820276497695855E-2</v>
      </c>
      <c r="BR4" s="276">
        <v>0.40747558622249413</v>
      </c>
      <c r="BS4" s="291">
        <v>1.3119250092807386</v>
      </c>
      <c r="BT4" s="292">
        <v>20</v>
      </c>
      <c r="BU4" s="269">
        <v>0</v>
      </c>
      <c r="BV4" s="265" t="s">
        <v>6</v>
      </c>
      <c r="BW4" s="265" t="s">
        <v>6</v>
      </c>
      <c r="BX4" s="361" t="s">
        <v>5</v>
      </c>
      <c r="BY4" s="265" t="s">
        <v>285</v>
      </c>
    </row>
    <row r="5" spans="1:77" s="149" customFormat="1" x14ac:dyDescent="0.25">
      <c r="A5" s="238"/>
      <c r="B5" s="179">
        <v>7050002.0099999998</v>
      </c>
      <c r="C5" s="179">
        <v>7050002.0099999998</v>
      </c>
      <c r="D5" s="239"/>
      <c r="E5" s="240"/>
      <c r="F5" s="241"/>
      <c r="G5" s="241"/>
      <c r="H5" s="241"/>
      <c r="I5" s="179">
        <v>2.0099999999999998</v>
      </c>
      <c r="J5" s="242">
        <v>1.61</v>
      </c>
      <c r="K5" s="242">
        <v>1.56</v>
      </c>
      <c r="L5" s="243">
        <v>161</v>
      </c>
      <c r="M5" s="244">
        <v>156</v>
      </c>
      <c r="N5" s="245">
        <v>4195</v>
      </c>
      <c r="O5" s="245">
        <v>4408</v>
      </c>
      <c r="P5" s="241">
        <v>4408</v>
      </c>
      <c r="Q5" s="241">
        <v>4089</v>
      </c>
      <c r="R5" s="241">
        <v>3962</v>
      </c>
      <c r="S5" s="241">
        <v>-213</v>
      </c>
      <c r="T5" s="245">
        <v>446</v>
      </c>
      <c r="U5" s="246">
        <v>-4.8321234119782216E-2</v>
      </c>
      <c r="V5" s="247">
        <v>0.11256940938919738</v>
      </c>
      <c r="W5" s="248">
        <v>2605.8000000000002</v>
      </c>
      <c r="X5" s="249">
        <v>2832.9</v>
      </c>
      <c r="Y5" s="249">
        <v>2015</v>
      </c>
      <c r="Z5" s="243">
        <v>2275.4481511499998</v>
      </c>
      <c r="AA5" s="249">
        <v>1</v>
      </c>
      <c r="AB5" s="250">
        <v>2051</v>
      </c>
      <c r="AC5" s="251">
        <v>1825</v>
      </c>
      <c r="AD5" s="251">
        <v>-260.44815114999983</v>
      </c>
      <c r="AE5" s="252">
        <v>226</v>
      </c>
      <c r="AF5" s="253">
        <v>-0.11446015635134146</v>
      </c>
      <c r="AG5" s="254">
        <v>0.12383561643835617</v>
      </c>
      <c r="AH5" s="255">
        <v>1906</v>
      </c>
      <c r="AI5" s="241">
        <v>2208.33583383</v>
      </c>
      <c r="AJ5" s="241">
        <v>2013</v>
      </c>
      <c r="AK5" s="251">
        <v>1781</v>
      </c>
      <c r="AL5" s="251">
        <v>-302.33583382999996</v>
      </c>
      <c r="AM5" s="245">
        <v>232</v>
      </c>
      <c r="AN5" s="246">
        <v>-0.13690663765829836</v>
      </c>
      <c r="AO5" s="256">
        <v>0.13026389668725435</v>
      </c>
      <c r="AP5" s="257">
        <v>11.838509316770187</v>
      </c>
      <c r="AQ5" s="258">
        <v>12.903846153846153</v>
      </c>
      <c r="AR5" s="257">
        <v>1375</v>
      </c>
      <c r="AS5" s="259">
        <v>1865</v>
      </c>
      <c r="AT5" s="241">
        <v>1130</v>
      </c>
      <c r="AU5" s="241">
        <v>1575</v>
      </c>
      <c r="AV5" s="241">
        <v>95</v>
      </c>
      <c r="AW5" s="241">
        <v>120</v>
      </c>
      <c r="AX5" s="241">
        <v>1225</v>
      </c>
      <c r="AY5" s="245">
        <v>1695</v>
      </c>
      <c r="AZ5" s="246">
        <v>0.89090909090909087</v>
      </c>
      <c r="BA5" s="247">
        <v>0.90884718498659522</v>
      </c>
      <c r="BB5" s="248">
        <v>0.9833715878260203</v>
      </c>
      <c r="BC5" s="260">
        <v>1.020863471077518</v>
      </c>
      <c r="BD5" s="261">
        <v>75</v>
      </c>
      <c r="BE5" s="241">
        <v>80</v>
      </c>
      <c r="BF5" s="262">
        <v>5.4545454545454543E-2</v>
      </c>
      <c r="BG5" s="247">
        <v>4.2895442359249331E-2</v>
      </c>
      <c r="BH5" s="248">
        <v>1.6639350399760393</v>
      </c>
      <c r="BI5" s="263">
        <v>0.84917928414398636</v>
      </c>
      <c r="BJ5" s="264">
        <v>45</v>
      </c>
      <c r="BK5" s="241">
        <v>50</v>
      </c>
      <c r="BL5" s="241">
        <v>0</v>
      </c>
      <c r="BM5" s="241">
        <v>25</v>
      </c>
      <c r="BN5" s="241">
        <v>45</v>
      </c>
      <c r="BO5" s="245">
        <v>75</v>
      </c>
      <c r="BP5" s="246">
        <v>3.272727272727273E-2</v>
      </c>
      <c r="BQ5" s="247">
        <v>4.0214477211796246E-2</v>
      </c>
      <c r="BR5" s="248">
        <v>0.79213253961652863</v>
      </c>
      <c r="BS5" s="263">
        <v>0.78955642141237015</v>
      </c>
      <c r="BT5" s="264">
        <v>30</v>
      </c>
      <c r="BU5" s="241">
        <v>15</v>
      </c>
      <c r="BV5" s="238" t="s">
        <v>7</v>
      </c>
      <c r="BW5" s="238" t="s">
        <v>7</v>
      </c>
      <c r="BX5" s="249" t="s">
        <v>7</v>
      </c>
      <c r="BY5" s="238" t="s">
        <v>283</v>
      </c>
    </row>
    <row r="6" spans="1:77" s="149" customFormat="1" x14ac:dyDescent="0.25">
      <c r="A6" s="265" t="s">
        <v>47</v>
      </c>
      <c r="B6" s="266">
        <v>7050002.0199999996</v>
      </c>
      <c r="C6" s="266">
        <v>7050002.0199999996</v>
      </c>
      <c r="D6" s="267"/>
      <c r="E6" s="268"/>
      <c r="F6" s="269"/>
      <c r="G6" s="269"/>
      <c r="H6" s="269"/>
      <c r="I6" s="266">
        <v>2.02</v>
      </c>
      <c r="J6" s="270">
        <v>2.13</v>
      </c>
      <c r="K6" s="270">
        <v>2.12</v>
      </c>
      <c r="L6" s="271">
        <v>213</v>
      </c>
      <c r="M6" s="272">
        <v>212</v>
      </c>
      <c r="N6" s="273">
        <v>6652</v>
      </c>
      <c r="O6" s="273">
        <v>6833</v>
      </c>
      <c r="P6" s="269">
        <v>6833</v>
      </c>
      <c r="Q6" s="269">
        <v>6423</v>
      </c>
      <c r="R6" s="269">
        <v>6216</v>
      </c>
      <c r="S6" s="269">
        <v>-181</v>
      </c>
      <c r="T6" s="273">
        <v>617</v>
      </c>
      <c r="U6" s="274">
        <v>-2.6489097029123373E-2</v>
      </c>
      <c r="V6" s="275">
        <v>9.9259974259974265E-2</v>
      </c>
      <c r="W6" s="276">
        <v>3127.1</v>
      </c>
      <c r="X6" s="277">
        <v>3216.3</v>
      </c>
      <c r="Y6" s="277">
        <v>2855</v>
      </c>
      <c r="Z6" s="269">
        <v>2865</v>
      </c>
      <c r="AA6" s="277">
        <v>1</v>
      </c>
      <c r="AB6" s="278">
        <v>2865</v>
      </c>
      <c r="AC6" s="279">
        <v>2869</v>
      </c>
      <c r="AD6" s="279">
        <v>-10</v>
      </c>
      <c r="AE6" s="280">
        <v>-4</v>
      </c>
      <c r="AF6" s="281">
        <v>-3.4904013961605585E-3</v>
      </c>
      <c r="AG6" s="282">
        <v>-1.3942140118508191E-3</v>
      </c>
      <c r="AH6" s="283">
        <v>2703</v>
      </c>
      <c r="AI6" s="283">
        <v>2763</v>
      </c>
      <c r="AJ6" s="269">
        <v>2763</v>
      </c>
      <c r="AK6" s="279">
        <v>2739</v>
      </c>
      <c r="AL6" s="279">
        <v>-60</v>
      </c>
      <c r="AM6" s="273">
        <v>24</v>
      </c>
      <c r="AN6" s="274">
        <v>-2.1715526601520086E-2</v>
      </c>
      <c r="AO6" s="284">
        <v>8.7623220153340634E-3</v>
      </c>
      <c r="AP6" s="285">
        <v>12.690140845070422</v>
      </c>
      <c r="AQ6" s="286">
        <v>13.033018867924529</v>
      </c>
      <c r="AR6" s="285">
        <v>2455</v>
      </c>
      <c r="AS6" s="287">
        <v>3310</v>
      </c>
      <c r="AT6" s="269">
        <v>1755</v>
      </c>
      <c r="AU6" s="269">
        <v>2535</v>
      </c>
      <c r="AV6" s="269">
        <v>175</v>
      </c>
      <c r="AW6" s="269">
        <v>195</v>
      </c>
      <c r="AX6" s="269">
        <v>1930</v>
      </c>
      <c r="AY6" s="273">
        <v>2730</v>
      </c>
      <c r="AZ6" s="274">
        <v>0.78615071283095728</v>
      </c>
      <c r="BA6" s="275">
        <v>0.82477341389728098</v>
      </c>
      <c r="BB6" s="276">
        <v>0.86774092063454067</v>
      </c>
      <c r="BC6" s="288">
        <v>0.9264275271711947</v>
      </c>
      <c r="BD6" s="289">
        <v>285</v>
      </c>
      <c r="BE6" s="269">
        <v>355</v>
      </c>
      <c r="BF6" s="290">
        <v>0.11608961303462322</v>
      </c>
      <c r="BG6" s="275">
        <v>0.10725075528700906</v>
      </c>
      <c r="BH6" s="276">
        <v>3.5413688732687603</v>
      </c>
      <c r="BI6" s="291">
        <v>2.1231887256405959</v>
      </c>
      <c r="BJ6" s="292">
        <v>180</v>
      </c>
      <c r="BK6" s="269">
        <v>170</v>
      </c>
      <c r="BL6" s="269">
        <v>20</v>
      </c>
      <c r="BM6" s="269">
        <v>25</v>
      </c>
      <c r="BN6" s="269">
        <v>200</v>
      </c>
      <c r="BO6" s="273">
        <v>195</v>
      </c>
      <c r="BP6" s="274">
        <v>8.1466395112016296E-2</v>
      </c>
      <c r="BQ6" s="275">
        <v>5.8912386706948643E-2</v>
      </c>
      <c r="BR6" s="276">
        <v>1.971816686078709</v>
      </c>
      <c r="BS6" s="291">
        <v>1.1566643768666414</v>
      </c>
      <c r="BT6" s="292">
        <v>40</v>
      </c>
      <c r="BU6" s="269">
        <v>30</v>
      </c>
      <c r="BV6" s="388" t="s">
        <v>6</v>
      </c>
      <c r="BW6" s="265" t="s">
        <v>6</v>
      </c>
      <c r="BX6" s="277" t="s">
        <v>7</v>
      </c>
      <c r="BY6" s="265"/>
    </row>
    <row r="7" spans="1:77" s="150" customFormat="1" x14ac:dyDescent="0.25">
      <c r="A7" s="265" t="s">
        <v>48</v>
      </c>
      <c r="B7" s="266">
        <v>7050003</v>
      </c>
      <c r="C7" s="266">
        <v>7050003</v>
      </c>
      <c r="D7" s="267"/>
      <c r="E7" s="268"/>
      <c r="F7" s="269"/>
      <c r="G7" s="269"/>
      <c r="H7" s="269"/>
      <c r="I7" s="266">
        <v>3</v>
      </c>
      <c r="J7" s="270">
        <v>2.31</v>
      </c>
      <c r="K7" s="270">
        <v>2.37</v>
      </c>
      <c r="L7" s="271">
        <v>231</v>
      </c>
      <c r="M7" s="272">
        <v>237</v>
      </c>
      <c r="N7" s="273">
        <v>5581</v>
      </c>
      <c r="O7" s="273">
        <v>5388</v>
      </c>
      <c r="P7" s="269">
        <v>5388</v>
      </c>
      <c r="Q7" s="269">
        <v>5264</v>
      </c>
      <c r="R7" s="269">
        <v>5013</v>
      </c>
      <c r="S7" s="269">
        <v>193</v>
      </c>
      <c r="T7" s="273">
        <v>375</v>
      </c>
      <c r="U7" s="274">
        <v>3.5820341499628802E-2</v>
      </c>
      <c r="V7" s="275">
        <v>7.4805505685218432E-2</v>
      </c>
      <c r="W7" s="276">
        <v>2417.9</v>
      </c>
      <c r="X7" s="277">
        <v>2270.1999999999998</v>
      </c>
      <c r="Y7" s="277">
        <v>2384</v>
      </c>
      <c r="Z7" s="269">
        <v>2376</v>
      </c>
      <c r="AA7" s="277">
        <v>1</v>
      </c>
      <c r="AB7" s="278">
        <v>2376</v>
      </c>
      <c r="AC7" s="279">
        <v>2350</v>
      </c>
      <c r="AD7" s="279">
        <v>8</v>
      </c>
      <c r="AE7" s="280">
        <v>26</v>
      </c>
      <c r="AF7" s="281">
        <v>3.3670033670033669E-3</v>
      </c>
      <c r="AG7" s="282">
        <v>1.1063829787234043E-2</v>
      </c>
      <c r="AH7" s="283">
        <v>2269</v>
      </c>
      <c r="AI7" s="283">
        <v>2258</v>
      </c>
      <c r="AJ7" s="269">
        <v>2258</v>
      </c>
      <c r="AK7" s="279">
        <v>2261</v>
      </c>
      <c r="AL7" s="279">
        <v>11</v>
      </c>
      <c r="AM7" s="273">
        <v>-3</v>
      </c>
      <c r="AN7" s="274">
        <v>4.8715677590788304E-3</v>
      </c>
      <c r="AO7" s="284">
        <v>-1.3268465280849183E-3</v>
      </c>
      <c r="AP7" s="285">
        <v>9.8225108225108233</v>
      </c>
      <c r="AQ7" s="286">
        <v>9.5274261603375532</v>
      </c>
      <c r="AR7" s="285">
        <v>2270</v>
      </c>
      <c r="AS7" s="287">
        <v>2965</v>
      </c>
      <c r="AT7" s="269">
        <v>1600</v>
      </c>
      <c r="AU7" s="269">
        <v>2175</v>
      </c>
      <c r="AV7" s="269">
        <v>210</v>
      </c>
      <c r="AW7" s="269">
        <v>255</v>
      </c>
      <c r="AX7" s="269">
        <v>1810</v>
      </c>
      <c r="AY7" s="273">
        <v>2430</v>
      </c>
      <c r="AZ7" s="274">
        <v>0.79735682819383258</v>
      </c>
      <c r="BA7" s="275">
        <v>0.81956155143338949</v>
      </c>
      <c r="BB7" s="276">
        <v>0.88011005635242578</v>
      </c>
      <c r="BC7" s="288">
        <v>0.92057329766643436</v>
      </c>
      <c r="BD7" s="289">
        <v>280</v>
      </c>
      <c r="BE7" s="269">
        <v>360</v>
      </c>
      <c r="BF7" s="290">
        <v>0.12334801762114538</v>
      </c>
      <c r="BG7" s="275">
        <v>0.12141652613827993</v>
      </c>
      <c r="BH7" s="276">
        <v>3.7627899582424389</v>
      </c>
      <c r="BI7" s="291">
        <v>2.4036212958443186</v>
      </c>
      <c r="BJ7" s="292">
        <v>130</v>
      </c>
      <c r="BK7" s="269">
        <v>115</v>
      </c>
      <c r="BL7" s="269">
        <v>20</v>
      </c>
      <c r="BM7" s="269">
        <v>60</v>
      </c>
      <c r="BN7" s="269">
        <v>150</v>
      </c>
      <c r="BO7" s="273">
        <v>175</v>
      </c>
      <c r="BP7" s="274">
        <v>6.6079295154185022E-2</v>
      </c>
      <c r="BQ7" s="275">
        <v>5.9021922428330521E-2</v>
      </c>
      <c r="BR7" s="276">
        <v>1.599386552089173</v>
      </c>
      <c r="BS7" s="291">
        <v>1.1588149613871266</v>
      </c>
      <c r="BT7" s="292">
        <v>40</v>
      </c>
      <c r="BU7" s="269">
        <v>10</v>
      </c>
      <c r="BV7" s="388" t="s">
        <v>6</v>
      </c>
      <c r="BW7" s="265" t="s">
        <v>6</v>
      </c>
      <c r="BX7" s="277" t="s">
        <v>7</v>
      </c>
      <c r="BY7" s="265"/>
    </row>
    <row r="8" spans="1:77" s="151" customFormat="1" x14ac:dyDescent="0.25">
      <c r="A8" s="238"/>
      <c r="B8" s="179">
        <v>7050004.0099999998</v>
      </c>
      <c r="C8" s="179">
        <v>7050004</v>
      </c>
      <c r="D8" s="239"/>
      <c r="E8" s="240"/>
      <c r="F8" s="241"/>
      <c r="G8" s="241"/>
      <c r="H8" s="241"/>
      <c r="I8" s="179">
        <v>4</v>
      </c>
      <c r="J8" s="242">
        <v>1.33</v>
      </c>
      <c r="K8" s="242">
        <v>17.22</v>
      </c>
      <c r="L8" s="243">
        <v>133</v>
      </c>
      <c r="M8" s="244">
        <v>1722</v>
      </c>
      <c r="N8" s="245">
        <v>2622</v>
      </c>
      <c r="O8" s="245">
        <v>2445</v>
      </c>
      <c r="P8" s="241">
        <v>10084</v>
      </c>
      <c r="Q8" s="241">
        <v>2235</v>
      </c>
      <c r="R8" s="241">
        <v>1671</v>
      </c>
      <c r="S8" s="241">
        <v>177</v>
      </c>
      <c r="T8" s="245">
        <v>8413</v>
      </c>
      <c r="U8" s="246">
        <v>7.2392638036809814E-2</v>
      </c>
      <c r="V8" s="247">
        <v>5.0347097546379418</v>
      </c>
      <c r="W8" s="248">
        <v>1967.3</v>
      </c>
      <c r="X8" s="249">
        <v>585.70000000000005</v>
      </c>
      <c r="Y8" s="249">
        <v>1333</v>
      </c>
      <c r="Z8" s="243">
        <v>1221.24412936</v>
      </c>
      <c r="AA8" s="249">
        <v>0.19258130000000001</v>
      </c>
      <c r="AB8" s="250">
        <v>4595</v>
      </c>
      <c r="AC8" s="251">
        <v>867</v>
      </c>
      <c r="AD8" s="251">
        <v>111.75587064000001</v>
      </c>
      <c r="AE8" s="252">
        <v>3728</v>
      </c>
      <c r="AF8" s="253">
        <v>9.1509852905959366E-2</v>
      </c>
      <c r="AG8" s="254">
        <v>4.299884659746251</v>
      </c>
      <c r="AH8" s="255">
        <v>1262</v>
      </c>
      <c r="AI8" s="255">
        <v>1078.4940877500001</v>
      </c>
      <c r="AJ8" s="241">
        <v>3999</v>
      </c>
      <c r="AK8" s="251">
        <v>817</v>
      </c>
      <c r="AL8" s="251">
        <v>183.50591224999994</v>
      </c>
      <c r="AM8" s="245">
        <v>3182</v>
      </c>
      <c r="AN8" s="246">
        <v>0.17015013279566299</v>
      </c>
      <c r="AO8" s="256">
        <v>3.8947368421052633</v>
      </c>
      <c r="AP8" s="257">
        <v>9.4887218045112789</v>
      </c>
      <c r="AQ8" s="258">
        <v>2.3222996515679442</v>
      </c>
      <c r="AR8" s="257">
        <v>1110</v>
      </c>
      <c r="AS8" s="259">
        <v>5915</v>
      </c>
      <c r="AT8" s="241">
        <v>915</v>
      </c>
      <c r="AU8" s="241">
        <v>5055</v>
      </c>
      <c r="AV8" s="241">
        <v>55</v>
      </c>
      <c r="AW8" s="241">
        <v>485</v>
      </c>
      <c r="AX8" s="241">
        <v>970</v>
      </c>
      <c r="AY8" s="245">
        <v>5540</v>
      </c>
      <c r="AZ8" s="246">
        <v>0.87387387387387383</v>
      </c>
      <c r="BA8" s="247">
        <v>0.93660185967878273</v>
      </c>
      <c r="BB8" s="248">
        <v>0.9645683804103361</v>
      </c>
      <c r="BC8" s="260">
        <v>1.0520389360103954</v>
      </c>
      <c r="BD8" s="261">
        <v>20</v>
      </c>
      <c r="BE8" s="241">
        <v>135</v>
      </c>
      <c r="BF8" s="262">
        <v>1.8018018018018018E-2</v>
      </c>
      <c r="BG8" s="247">
        <v>2.2823330515638209E-2</v>
      </c>
      <c r="BH8" s="248">
        <v>0.54964821140349651</v>
      </c>
      <c r="BI8" s="263">
        <v>0.45182188137225732</v>
      </c>
      <c r="BJ8" s="264">
        <v>75</v>
      </c>
      <c r="BK8" s="241">
        <v>145</v>
      </c>
      <c r="BL8" s="241">
        <v>30</v>
      </c>
      <c r="BM8" s="241">
        <v>75</v>
      </c>
      <c r="BN8" s="241">
        <v>105</v>
      </c>
      <c r="BO8" s="245">
        <v>220</v>
      </c>
      <c r="BP8" s="246">
        <v>9.45945945945946E-2</v>
      </c>
      <c r="BQ8" s="247">
        <v>3.7193575655114115E-2</v>
      </c>
      <c r="BR8" s="248">
        <v>2.2895722804231498</v>
      </c>
      <c r="BS8" s="263">
        <v>0.73024513881204944</v>
      </c>
      <c r="BT8" s="264">
        <v>25</v>
      </c>
      <c r="BU8" s="241">
        <v>20</v>
      </c>
      <c r="BV8" s="238" t="s">
        <v>7</v>
      </c>
      <c r="BW8" s="238" t="s">
        <v>7</v>
      </c>
      <c r="BX8" s="249" t="s">
        <v>3</v>
      </c>
      <c r="BY8" s="238" t="s">
        <v>283</v>
      </c>
    </row>
    <row r="9" spans="1:77" s="151" customFormat="1" x14ac:dyDescent="0.25">
      <c r="A9" s="238"/>
      <c r="B9" s="179">
        <v>7050004.0199999996</v>
      </c>
      <c r="C9" s="179"/>
      <c r="D9" s="239"/>
      <c r="E9" s="240"/>
      <c r="F9" s="241"/>
      <c r="G9" s="241"/>
      <c r="H9" s="241"/>
      <c r="I9" s="179"/>
      <c r="J9" s="242">
        <v>14.74</v>
      </c>
      <c r="K9" s="242"/>
      <c r="L9" s="243">
        <v>1474</v>
      </c>
      <c r="M9" s="244"/>
      <c r="N9" s="245">
        <v>9529</v>
      </c>
      <c r="O9" s="245">
        <v>5107</v>
      </c>
      <c r="P9" s="241"/>
      <c r="Q9" s="241"/>
      <c r="R9" s="241"/>
      <c r="S9" s="241">
        <v>4422</v>
      </c>
      <c r="T9" s="245"/>
      <c r="U9" s="246">
        <v>0.86587037399647537</v>
      </c>
      <c r="V9" s="247"/>
      <c r="W9" s="248">
        <v>646.6</v>
      </c>
      <c r="X9" s="249"/>
      <c r="Y9" s="249">
        <v>3968</v>
      </c>
      <c r="Z9" s="243">
        <v>2275.5010698999999</v>
      </c>
      <c r="AA9" s="249">
        <v>0.49521241999999999</v>
      </c>
      <c r="AB9" s="250"/>
      <c r="AC9" s="251"/>
      <c r="AD9" s="251">
        <v>1692.4989301000001</v>
      </c>
      <c r="AE9" s="252"/>
      <c r="AF9" s="253">
        <v>0.74379175316071344</v>
      </c>
      <c r="AG9" s="254"/>
      <c r="AH9" s="255">
        <v>3597</v>
      </c>
      <c r="AI9" s="255">
        <v>1980.3544675799999</v>
      </c>
      <c r="AJ9" s="241"/>
      <c r="AK9" s="251"/>
      <c r="AL9" s="251">
        <v>1616.6455324200001</v>
      </c>
      <c r="AM9" s="245"/>
      <c r="AN9" s="246">
        <v>0.81634149789130761</v>
      </c>
      <c r="AO9" s="256"/>
      <c r="AP9" s="257">
        <v>2.4402985074626864</v>
      </c>
      <c r="AQ9" s="258"/>
      <c r="AR9" s="257">
        <v>3845</v>
      </c>
      <c r="AS9" s="259"/>
      <c r="AT9" s="241">
        <v>3200</v>
      </c>
      <c r="AU9" s="241"/>
      <c r="AV9" s="241">
        <v>365</v>
      </c>
      <c r="AW9" s="241"/>
      <c r="AX9" s="241">
        <v>3565</v>
      </c>
      <c r="AY9" s="245"/>
      <c r="AZ9" s="246">
        <v>0.92717815344603383</v>
      </c>
      <c r="BA9" s="247"/>
      <c r="BB9" s="248">
        <v>1.0234048145377614</v>
      </c>
      <c r="BC9" s="260"/>
      <c r="BD9" s="261">
        <v>110</v>
      </c>
      <c r="BE9" s="241"/>
      <c r="BF9" s="262">
        <v>2.8608582574772431E-2</v>
      </c>
      <c r="BG9" s="247"/>
      <c r="BH9" s="248">
        <v>0.87271842148721623</v>
      </c>
      <c r="BI9" s="263"/>
      <c r="BJ9" s="264">
        <v>95</v>
      </c>
      <c r="BK9" s="241"/>
      <c r="BL9" s="241">
        <v>10</v>
      </c>
      <c r="BM9" s="241"/>
      <c r="BN9" s="241">
        <v>105</v>
      </c>
      <c r="BO9" s="245"/>
      <c r="BP9" s="246">
        <v>2.7308192457737322E-2</v>
      </c>
      <c r="BQ9" s="247"/>
      <c r="BR9" s="248">
        <v>0.66096885078535661</v>
      </c>
      <c r="BS9" s="263"/>
      <c r="BT9" s="264">
        <v>65</v>
      </c>
      <c r="BU9" s="241"/>
      <c r="BV9" s="238" t="s">
        <v>7</v>
      </c>
      <c r="BW9" s="238"/>
      <c r="BX9" s="249"/>
      <c r="BY9" s="238"/>
    </row>
    <row r="10" spans="1:77" s="151" customFormat="1" x14ac:dyDescent="0.25">
      <c r="A10" s="238" t="s">
        <v>49</v>
      </c>
      <c r="B10" s="179">
        <v>7050004.0300000003</v>
      </c>
      <c r="C10" s="179"/>
      <c r="D10" s="239"/>
      <c r="E10" s="240"/>
      <c r="F10" s="241"/>
      <c r="G10" s="241"/>
      <c r="H10" s="241"/>
      <c r="I10" s="179"/>
      <c r="J10" s="242">
        <v>1.31</v>
      </c>
      <c r="K10" s="242"/>
      <c r="L10" s="243">
        <v>131</v>
      </c>
      <c r="M10" s="244"/>
      <c r="N10" s="245">
        <v>4873</v>
      </c>
      <c r="O10" s="245">
        <v>3172</v>
      </c>
      <c r="P10" s="241"/>
      <c r="Q10" s="241"/>
      <c r="R10" s="241"/>
      <c r="S10" s="241">
        <v>1701</v>
      </c>
      <c r="T10" s="245"/>
      <c r="U10" s="246">
        <v>0.53625472887767967</v>
      </c>
      <c r="V10" s="247"/>
      <c r="W10" s="248">
        <v>3712.5</v>
      </c>
      <c r="X10" s="249"/>
      <c r="Y10" s="249">
        <v>1982</v>
      </c>
      <c r="Z10" s="243">
        <v>1210.1396594999999</v>
      </c>
      <c r="AA10" s="249">
        <v>0.26336009999999999</v>
      </c>
      <c r="AB10" s="250"/>
      <c r="AC10" s="251"/>
      <c r="AD10" s="251">
        <v>771.86034050000012</v>
      </c>
      <c r="AE10" s="252"/>
      <c r="AF10" s="253">
        <v>0.63782748911717668</v>
      </c>
      <c r="AG10" s="254"/>
      <c r="AH10" s="255">
        <v>1867</v>
      </c>
      <c r="AI10" s="255">
        <v>1053.1770399</v>
      </c>
      <c r="AJ10" s="241"/>
      <c r="AK10" s="251"/>
      <c r="AL10" s="251">
        <v>813.82296010000005</v>
      </c>
      <c r="AM10" s="245"/>
      <c r="AN10" s="246">
        <v>0.77273139203383434</v>
      </c>
      <c r="AO10" s="256"/>
      <c r="AP10" s="257">
        <v>14.251908396946565</v>
      </c>
      <c r="AQ10" s="258"/>
      <c r="AR10" s="257">
        <v>2225</v>
      </c>
      <c r="AS10" s="259"/>
      <c r="AT10" s="241">
        <v>1965</v>
      </c>
      <c r="AU10" s="241"/>
      <c r="AV10" s="241">
        <v>145</v>
      </c>
      <c r="AW10" s="241"/>
      <c r="AX10" s="241">
        <v>2110</v>
      </c>
      <c r="AY10" s="245"/>
      <c r="AZ10" s="246">
        <v>0.94831460674157309</v>
      </c>
      <c r="BA10" s="247"/>
      <c r="BB10" s="248">
        <v>1.0467349027031385</v>
      </c>
      <c r="BC10" s="260"/>
      <c r="BD10" s="261">
        <v>45</v>
      </c>
      <c r="BE10" s="241"/>
      <c r="BF10" s="262">
        <v>2.0224719101123594E-2</v>
      </c>
      <c r="BG10" s="247"/>
      <c r="BH10" s="248">
        <v>0.61696467774392472</v>
      </c>
      <c r="BI10" s="263"/>
      <c r="BJ10" s="264">
        <v>35</v>
      </c>
      <c r="BK10" s="241"/>
      <c r="BL10" s="241">
        <v>10</v>
      </c>
      <c r="BM10" s="241"/>
      <c r="BN10" s="241">
        <v>45</v>
      </c>
      <c r="BO10" s="245"/>
      <c r="BP10" s="246">
        <v>2.0224719101123594E-2</v>
      </c>
      <c r="BQ10" s="247"/>
      <c r="BR10" s="248">
        <v>0.48952010875178731</v>
      </c>
      <c r="BS10" s="263"/>
      <c r="BT10" s="264">
        <v>30</v>
      </c>
      <c r="BU10" s="241"/>
      <c r="BV10" s="238" t="s">
        <v>7</v>
      </c>
      <c r="BW10" s="238"/>
      <c r="BX10" s="249"/>
      <c r="BY10" s="238"/>
    </row>
    <row r="11" spans="1:77" s="151" customFormat="1" x14ac:dyDescent="0.25">
      <c r="A11" s="293" t="s">
        <v>50</v>
      </c>
      <c r="B11" s="294">
        <v>7050005</v>
      </c>
      <c r="C11" s="294">
        <v>7050005</v>
      </c>
      <c r="D11" s="295"/>
      <c r="E11" s="296"/>
      <c r="F11" s="297"/>
      <c r="G11" s="297"/>
      <c r="H11" s="297"/>
      <c r="I11" s="294">
        <v>5</v>
      </c>
      <c r="J11" s="298">
        <v>2.1800000000000002</v>
      </c>
      <c r="K11" s="298">
        <v>2.1</v>
      </c>
      <c r="L11" s="299">
        <v>218.00000000000003</v>
      </c>
      <c r="M11" s="300">
        <v>210</v>
      </c>
      <c r="N11" s="301">
        <v>4309</v>
      </c>
      <c r="O11" s="301">
        <v>4388</v>
      </c>
      <c r="P11" s="297">
        <v>4388</v>
      </c>
      <c r="Q11" s="297">
        <v>4369</v>
      </c>
      <c r="R11" s="297">
        <v>4296</v>
      </c>
      <c r="S11" s="297">
        <v>-79</v>
      </c>
      <c r="T11" s="301">
        <v>92</v>
      </c>
      <c r="U11" s="302">
        <v>-1.8003646308113037E-2</v>
      </c>
      <c r="V11" s="303">
        <v>2.1415270018621976E-2</v>
      </c>
      <c r="W11" s="304">
        <v>1974.2</v>
      </c>
      <c r="X11" s="305">
        <v>2086.3000000000002</v>
      </c>
      <c r="Y11" s="305">
        <v>1927</v>
      </c>
      <c r="Z11" s="297">
        <v>1903</v>
      </c>
      <c r="AA11" s="305">
        <v>1</v>
      </c>
      <c r="AB11" s="306">
        <v>1903</v>
      </c>
      <c r="AC11" s="307">
        <v>1866</v>
      </c>
      <c r="AD11" s="307">
        <v>24</v>
      </c>
      <c r="AE11" s="308">
        <v>37</v>
      </c>
      <c r="AF11" s="309">
        <v>1.2611665790856543E-2</v>
      </c>
      <c r="AG11" s="310">
        <v>1.982851018220793E-2</v>
      </c>
      <c r="AH11" s="311">
        <v>1841</v>
      </c>
      <c r="AI11" s="311">
        <v>1827</v>
      </c>
      <c r="AJ11" s="297">
        <v>1827</v>
      </c>
      <c r="AK11" s="307">
        <v>1803</v>
      </c>
      <c r="AL11" s="307">
        <v>14</v>
      </c>
      <c r="AM11" s="301">
        <v>24</v>
      </c>
      <c r="AN11" s="302">
        <v>7.6628352490421452E-3</v>
      </c>
      <c r="AO11" s="312">
        <v>1.3311148086522463E-2</v>
      </c>
      <c r="AP11" s="313">
        <v>8.4449541284403651</v>
      </c>
      <c r="AQ11" s="314">
        <v>8.6999999999999993</v>
      </c>
      <c r="AR11" s="313">
        <v>1375</v>
      </c>
      <c r="AS11" s="315">
        <v>2255</v>
      </c>
      <c r="AT11" s="297">
        <v>1175</v>
      </c>
      <c r="AU11" s="297">
        <v>1710</v>
      </c>
      <c r="AV11" s="297">
        <v>55</v>
      </c>
      <c r="AW11" s="297">
        <v>185</v>
      </c>
      <c r="AX11" s="297">
        <v>1230</v>
      </c>
      <c r="AY11" s="301">
        <v>1895</v>
      </c>
      <c r="AZ11" s="302">
        <v>0.89454545454545453</v>
      </c>
      <c r="BA11" s="303">
        <v>0.84035476718403546</v>
      </c>
      <c r="BB11" s="304">
        <v>0.9873853494089837</v>
      </c>
      <c r="BC11" s="316">
        <v>0.94392929717517604</v>
      </c>
      <c r="BD11" s="317">
        <v>40</v>
      </c>
      <c r="BE11" s="297">
        <v>105</v>
      </c>
      <c r="BF11" s="318">
        <v>2.9090909090909091E-2</v>
      </c>
      <c r="BG11" s="303">
        <v>4.6563192904656318E-2</v>
      </c>
      <c r="BH11" s="304">
        <v>0.88743202132055432</v>
      </c>
      <c r="BI11" s="319">
        <v>0.92178787870008938</v>
      </c>
      <c r="BJ11" s="320">
        <v>65</v>
      </c>
      <c r="BK11" s="297">
        <v>145</v>
      </c>
      <c r="BL11" s="297">
        <v>25</v>
      </c>
      <c r="BM11" s="297">
        <v>95</v>
      </c>
      <c r="BN11" s="297">
        <v>90</v>
      </c>
      <c r="BO11" s="301">
        <v>240</v>
      </c>
      <c r="BP11" s="302">
        <v>6.545454545454546E-2</v>
      </c>
      <c r="BQ11" s="303">
        <v>0.10643015521064302</v>
      </c>
      <c r="BR11" s="304">
        <v>1.5842650792330573</v>
      </c>
      <c r="BS11" s="319">
        <v>2.0896109636314968</v>
      </c>
      <c r="BT11" s="320">
        <v>20</v>
      </c>
      <c r="BU11" s="297">
        <v>15</v>
      </c>
      <c r="BV11" s="293" t="s">
        <v>5</v>
      </c>
      <c r="BW11" s="293" t="s">
        <v>5</v>
      </c>
      <c r="BX11" s="249" t="s">
        <v>7</v>
      </c>
      <c r="BY11" s="180" t="s">
        <v>284</v>
      </c>
    </row>
    <row r="12" spans="1:77" s="151" customFormat="1" x14ac:dyDescent="0.25">
      <c r="A12" s="238"/>
      <c r="B12" s="179">
        <v>7050006.0099999998</v>
      </c>
      <c r="C12" s="179">
        <v>7050006</v>
      </c>
      <c r="D12" s="239"/>
      <c r="E12" s="240"/>
      <c r="F12" s="241"/>
      <c r="G12" s="241"/>
      <c r="H12" s="241"/>
      <c r="I12" s="179">
        <v>6</v>
      </c>
      <c r="J12" s="242">
        <v>2.19</v>
      </c>
      <c r="K12" s="242">
        <v>11.31</v>
      </c>
      <c r="L12" s="243">
        <v>219</v>
      </c>
      <c r="M12" s="244">
        <v>1131</v>
      </c>
      <c r="N12" s="245">
        <v>3536</v>
      </c>
      <c r="O12" s="245">
        <v>3595</v>
      </c>
      <c r="P12" s="241">
        <v>7512</v>
      </c>
      <c r="Q12" s="241">
        <v>7766</v>
      </c>
      <c r="R12" s="241">
        <v>7386</v>
      </c>
      <c r="S12" s="241">
        <v>-59</v>
      </c>
      <c r="T12" s="245">
        <v>126</v>
      </c>
      <c r="U12" s="246">
        <v>-1.6411682892906815E-2</v>
      </c>
      <c r="V12" s="247">
        <v>1.7059301380991064E-2</v>
      </c>
      <c r="W12" s="248">
        <v>1614.6</v>
      </c>
      <c r="X12" s="249">
        <v>664.2</v>
      </c>
      <c r="Y12" s="249">
        <v>1507</v>
      </c>
      <c r="Z12" s="243">
        <v>1518.7902025200001</v>
      </c>
      <c r="AA12" s="249">
        <v>0.44266692000000002</v>
      </c>
      <c r="AB12" s="250">
        <v>3431</v>
      </c>
      <c r="AC12" s="251">
        <v>3445</v>
      </c>
      <c r="AD12" s="251">
        <v>-11.790202520000094</v>
      </c>
      <c r="AE12" s="252">
        <v>-14</v>
      </c>
      <c r="AF12" s="253">
        <v>-7.7628908195731105E-3</v>
      </c>
      <c r="AG12" s="254">
        <v>-4.0638606676342524E-3</v>
      </c>
      <c r="AH12" s="255">
        <v>1429</v>
      </c>
      <c r="AI12" s="255">
        <v>1433.79815388</v>
      </c>
      <c r="AJ12" s="241">
        <v>3239</v>
      </c>
      <c r="AK12" s="251">
        <v>3253</v>
      </c>
      <c r="AL12" s="251">
        <v>-4.7981538799999726</v>
      </c>
      <c r="AM12" s="245">
        <v>-14</v>
      </c>
      <c r="AN12" s="246">
        <v>-3.346463982406235E-3</v>
      </c>
      <c r="AO12" s="256">
        <v>-4.3037196434060863E-3</v>
      </c>
      <c r="AP12" s="257">
        <v>6.5251141552511411</v>
      </c>
      <c r="AQ12" s="258">
        <v>2.8638373121131742</v>
      </c>
      <c r="AR12" s="257">
        <v>1055</v>
      </c>
      <c r="AS12" s="259">
        <v>3245</v>
      </c>
      <c r="AT12" s="241">
        <v>810</v>
      </c>
      <c r="AU12" s="241">
        <v>2465</v>
      </c>
      <c r="AV12" s="241">
        <v>80</v>
      </c>
      <c r="AW12" s="241">
        <v>235</v>
      </c>
      <c r="AX12" s="241">
        <v>890</v>
      </c>
      <c r="AY12" s="245">
        <v>2700</v>
      </c>
      <c r="AZ12" s="246">
        <v>0.84360189573459721</v>
      </c>
      <c r="BA12" s="247">
        <v>0.83204930662557786</v>
      </c>
      <c r="BB12" s="248">
        <v>0.93115464211400911</v>
      </c>
      <c r="BC12" s="260">
        <v>0.9346001806474844</v>
      </c>
      <c r="BD12" s="261">
        <v>65</v>
      </c>
      <c r="BE12" s="241">
        <v>185</v>
      </c>
      <c r="BF12" s="262">
        <v>6.1611374407582936E-2</v>
      </c>
      <c r="BG12" s="247">
        <v>5.7010785824345149E-2</v>
      </c>
      <c r="BH12" s="248">
        <v>1.8794842868607713</v>
      </c>
      <c r="BI12" s="263">
        <v>1.1286135689976076</v>
      </c>
      <c r="BJ12" s="264">
        <v>65</v>
      </c>
      <c r="BK12" s="241">
        <v>245</v>
      </c>
      <c r="BL12" s="241">
        <v>10</v>
      </c>
      <c r="BM12" s="241">
        <v>60</v>
      </c>
      <c r="BN12" s="241">
        <v>75</v>
      </c>
      <c r="BO12" s="245">
        <v>305</v>
      </c>
      <c r="BP12" s="246">
        <v>7.1090047393364927E-2</v>
      </c>
      <c r="BQ12" s="247">
        <v>9.3990755007704166E-2</v>
      </c>
      <c r="BR12" s="248">
        <v>1.7206670489300582</v>
      </c>
      <c r="BS12" s="263">
        <v>1.8453803036872787</v>
      </c>
      <c r="BT12" s="264">
        <v>25</v>
      </c>
      <c r="BU12" s="241">
        <v>55</v>
      </c>
      <c r="BV12" s="238" t="s">
        <v>7</v>
      </c>
      <c r="BW12" s="238" t="s">
        <v>7</v>
      </c>
      <c r="BX12" s="249" t="s">
        <v>5</v>
      </c>
      <c r="BY12" s="238" t="s">
        <v>283</v>
      </c>
    </row>
    <row r="13" spans="1:77" s="151" customFormat="1" x14ac:dyDescent="0.25">
      <c r="A13" s="265"/>
      <c r="B13" s="266">
        <v>7050006.0199999996</v>
      </c>
      <c r="C13" s="266"/>
      <c r="D13" s="267"/>
      <c r="E13" s="268"/>
      <c r="F13" s="269"/>
      <c r="G13" s="269"/>
      <c r="H13" s="269"/>
      <c r="I13" s="266"/>
      <c r="J13" s="270">
        <v>5.7</v>
      </c>
      <c r="K13" s="270"/>
      <c r="L13" s="271">
        <v>570</v>
      </c>
      <c r="M13" s="272"/>
      <c r="N13" s="273">
        <v>3751</v>
      </c>
      <c r="O13" s="273">
        <v>3487</v>
      </c>
      <c r="P13" s="269"/>
      <c r="Q13" s="269"/>
      <c r="R13" s="269"/>
      <c r="S13" s="269">
        <v>264</v>
      </c>
      <c r="T13" s="273"/>
      <c r="U13" s="274">
        <v>7.5709779179810727E-2</v>
      </c>
      <c r="V13" s="275"/>
      <c r="W13" s="276">
        <v>658.2</v>
      </c>
      <c r="X13" s="277"/>
      <c r="Y13" s="277">
        <v>1807</v>
      </c>
      <c r="Z13" s="271">
        <v>1714.97543496</v>
      </c>
      <c r="AA13" s="277">
        <v>1</v>
      </c>
      <c r="AB13" s="278"/>
      <c r="AC13" s="279"/>
      <c r="AD13" s="279">
        <v>92.02456503999997</v>
      </c>
      <c r="AE13" s="280"/>
      <c r="AF13" s="281">
        <v>5.3659407105237249E-2</v>
      </c>
      <c r="AG13" s="282"/>
      <c r="AH13" s="283">
        <v>1639</v>
      </c>
      <c r="AI13" s="283">
        <v>1623.4305909300001</v>
      </c>
      <c r="AJ13" s="269"/>
      <c r="AK13" s="279"/>
      <c r="AL13" s="279">
        <v>15.569409069999892</v>
      </c>
      <c r="AM13" s="273"/>
      <c r="AN13" s="274">
        <v>9.5904371625033773E-3</v>
      </c>
      <c r="AO13" s="284"/>
      <c r="AP13" s="285">
        <v>2.8754385964912279</v>
      </c>
      <c r="AQ13" s="286"/>
      <c r="AR13" s="285">
        <v>1385</v>
      </c>
      <c r="AS13" s="287"/>
      <c r="AT13" s="269">
        <v>985</v>
      </c>
      <c r="AU13" s="269"/>
      <c r="AV13" s="269">
        <v>135</v>
      </c>
      <c r="AW13" s="269"/>
      <c r="AX13" s="269">
        <v>1120</v>
      </c>
      <c r="AY13" s="273"/>
      <c r="AZ13" s="274">
        <v>0.80866425992779778</v>
      </c>
      <c r="BA13" s="275"/>
      <c r="BB13" s="276">
        <v>0.89259102350376263</v>
      </c>
      <c r="BC13" s="288"/>
      <c r="BD13" s="289">
        <v>115</v>
      </c>
      <c r="BE13" s="269"/>
      <c r="BF13" s="290">
        <v>8.3032490974729242E-2</v>
      </c>
      <c r="BG13" s="275"/>
      <c r="BH13" s="276">
        <v>2.5329456384713476</v>
      </c>
      <c r="BI13" s="291"/>
      <c r="BJ13" s="292">
        <v>80</v>
      </c>
      <c r="BK13" s="269"/>
      <c r="BL13" s="269">
        <v>25</v>
      </c>
      <c r="BM13" s="269"/>
      <c r="BN13" s="269">
        <v>105</v>
      </c>
      <c r="BO13" s="273"/>
      <c r="BP13" s="274">
        <v>7.5812274368231042E-2</v>
      </c>
      <c r="BQ13" s="275"/>
      <c r="BR13" s="276">
        <v>1.8349640658986972</v>
      </c>
      <c r="BS13" s="291"/>
      <c r="BT13" s="292">
        <v>50</v>
      </c>
      <c r="BU13" s="269"/>
      <c r="BV13" s="388" t="s">
        <v>6</v>
      </c>
      <c r="BW13" s="265"/>
      <c r="BX13" s="277"/>
      <c r="BY13" s="265"/>
    </row>
    <row r="14" spans="1:77" s="151" customFormat="1" x14ac:dyDescent="0.25">
      <c r="A14" s="293"/>
      <c r="B14" s="294">
        <v>7050007</v>
      </c>
      <c r="C14" s="294">
        <v>7050007</v>
      </c>
      <c r="D14" s="295"/>
      <c r="E14" s="296"/>
      <c r="F14" s="297"/>
      <c r="G14" s="297"/>
      <c r="H14" s="297"/>
      <c r="I14" s="294">
        <v>7</v>
      </c>
      <c r="J14" s="298">
        <v>0.77</v>
      </c>
      <c r="K14" s="298">
        <v>0.7</v>
      </c>
      <c r="L14" s="299">
        <v>77</v>
      </c>
      <c r="M14" s="300">
        <v>70</v>
      </c>
      <c r="N14" s="301">
        <v>2526</v>
      </c>
      <c r="O14" s="301">
        <v>2444</v>
      </c>
      <c r="P14" s="297">
        <v>2444</v>
      </c>
      <c r="Q14" s="297">
        <v>1896</v>
      </c>
      <c r="R14" s="297">
        <v>1738</v>
      </c>
      <c r="S14" s="297">
        <v>82</v>
      </c>
      <c r="T14" s="301">
        <v>706</v>
      </c>
      <c r="U14" s="302">
        <v>3.3551554828150573E-2</v>
      </c>
      <c r="V14" s="303">
        <v>0.40621403912543153</v>
      </c>
      <c r="W14" s="304">
        <v>3260.6</v>
      </c>
      <c r="X14" s="305">
        <v>3488.4</v>
      </c>
      <c r="Y14" s="305">
        <v>1154</v>
      </c>
      <c r="Z14" s="297">
        <v>1076</v>
      </c>
      <c r="AA14" s="305">
        <v>1</v>
      </c>
      <c r="AB14" s="306">
        <v>1076</v>
      </c>
      <c r="AC14" s="307">
        <v>963</v>
      </c>
      <c r="AD14" s="307">
        <v>78</v>
      </c>
      <c r="AE14" s="308">
        <v>113</v>
      </c>
      <c r="AF14" s="309">
        <v>7.24907063197026E-2</v>
      </c>
      <c r="AG14" s="310">
        <v>0.11734164070612668</v>
      </c>
      <c r="AH14" s="311">
        <v>1039</v>
      </c>
      <c r="AI14" s="311">
        <v>1028</v>
      </c>
      <c r="AJ14" s="297">
        <v>1028</v>
      </c>
      <c r="AK14" s="307">
        <v>844</v>
      </c>
      <c r="AL14" s="307">
        <v>11</v>
      </c>
      <c r="AM14" s="301">
        <v>184</v>
      </c>
      <c r="AN14" s="302">
        <v>1.0700389105058366E-2</v>
      </c>
      <c r="AO14" s="312">
        <v>0.21800947867298578</v>
      </c>
      <c r="AP14" s="313">
        <v>13.493506493506494</v>
      </c>
      <c r="AQ14" s="314">
        <v>14.685714285714285</v>
      </c>
      <c r="AR14" s="313">
        <v>570</v>
      </c>
      <c r="AS14" s="315">
        <v>895</v>
      </c>
      <c r="AT14" s="297">
        <v>420</v>
      </c>
      <c r="AU14" s="297">
        <v>645</v>
      </c>
      <c r="AV14" s="297">
        <v>40</v>
      </c>
      <c r="AW14" s="297">
        <v>60</v>
      </c>
      <c r="AX14" s="297">
        <v>460</v>
      </c>
      <c r="AY14" s="301">
        <v>705</v>
      </c>
      <c r="AZ14" s="302">
        <v>0.80701754385964908</v>
      </c>
      <c r="BA14" s="303">
        <v>0.78770949720670391</v>
      </c>
      <c r="BB14" s="304">
        <v>0.89077340393835713</v>
      </c>
      <c r="BC14" s="316">
        <v>0.88479544724674786</v>
      </c>
      <c r="BD14" s="317">
        <v>40</v>
      </c>
      <c r="BE14" s="297">
        <v>70</v>
      </c>
      <c r="BF14" s="318">
        <v>7.0175438596491224E-2</v>
      </c>
      <c r="BG14" s="303">
        <v>7.8212290502793297E-2</v>
      </c>
      <c r="BH14" s="304">
        <v>2.1407351391504599</v>
      </c>
      <c r="BI14" s="319">
        <v>1.5483289880586233</v>
      </c>
      <c r="BJ14" s="320">
        <v>60</v>
      </c>
      <c r="BK14" s="297">
        <v>90</v>
      </c>
      <c r="BL14" s="297">
        <v>10</v>
      </c>
      <c r="BM14" s="297">
        <v>15</v>
      </c>
      <c r="BN14" s="297">
        <v>70</v>
      </c>
      <c r="BO14" s="301">
        <v>105</v>
      </c>
      <c r="BP14" s="302">
        <v>0.12280701754385964</v>
      </c>
      <c r="BQ14" s="303">
        <v>0.11731843575418995</v>
      </c>
      <c r="BR14" s="304">
        <v>2.9724271710756676</v>
      </c>
      <c r="BS14" s="319">
        <v>2.3033875042544114</v>
      </c>
      <c r="BT14" s="320">
        <v>15</v>
      </c>
      <c r="BU14" s="297">
        <v>10</v>
      </c>
      <c r="BV14" s="389" t="s">
        <v>5</v>
      </c>
      <c r="BW14" s="293" t="s">
        <v>5</v>
      </c>
      <c r="BX14" s="305" t="s">
        <v>5</v>
      </c>
      <c r="BY14" s="293"/>
    </row>
    <row r="15" spans="1:77" s="151" customFormat="1" x14ac:dyDescent="0.25">
      <c r="A15" s="238"/>
      <c r="B15" s="179">
        <v>7050008.0099999998</v>
      </c>
      <c r="C15" s="179">
        <v>7050008.0099999998</v>
      </c>
      <c r="D15" s="239"/>
      <c r="E15" s="240"/>
      <c r="F15" s="241"/>
      <c r="G15" s="241"/>
      <c r="H15" s="241"/>
      <c r="I15" s="179">
        <v>8.01</v>
      </c>
      <c r="J15" s="242">
        <v>3.04</v>
      </c>
      <c r="K15" s="242">
        <v>2.11</v>
      </c>
      <c r="L15" s="243">
        <v>304</v>
      </c>
      <c r="M15" s="244">
        <v>211</v>
      </c>
      <c r="N15" s="245">
        <v>5475</v>
      </c>
      <c r="O15" s="245">
        <v>5664</v>
      </c>
      <c r="P15" s="241">
        <v>5664</v>
      </c>
      <c r="Q15" s="241">
        <v>5480</v>
      </c>
      <c r="R15" s="241">
        <v>5333</v>
      </c>
      <c r="S15" s="241">
        <v>-189</v>
      </c>
      <c r="T15" s="245">
        <v>331</v>
      </c>
      <c r="U15" s="246">
        <v>-3.3368644067796611E-2</v>
      </c>
      <c r="V15" s="247">
        <v>6.2066379148696796E-2</v>
      </c>
      <c r="W15" s="248">
        <v>1802.1</v>
      </c>
      <c r="X15" s="249">
        <v>2687.2</v>
      </c>
      <c r="Y15" s="249">
        <v>2709</v>
      </c>
      <c r="Z15" s="241">
        <v>2649</v>
      </c>
      <c r="AA15" s="249">
        <v>1</v>
      </c>
      <c r="AB15" s="250">
        <v>2649</v>
      </c>
      <c r="AC15" s="251">
        <v>2589</v>
      </c>
      <c r="AD15" s="251">
        <v>60</v>
      </c>
      <c r="AE15" s="252">
        <v>60</v>
      </c>
      <c r="AF15" s="253">
        <v>2.2650056625141562E-2</v>
      </c>
      <c r="AG15" s="254">
        <v>2.3174971031286212E-2</v>
      </c>
      <c r="AH15" s="255">
        <v>2530</v>
      </c>
      <c r="AI15" s="241">
        <v>2551</v>
      </c>
      <c r="AJ15" s="241">
        <v>2551</v>
      </c>
      <c r="AK15" s="251">
        <v>2482</v>
      </c>
      <c r="AL15" s="251">
        <v>-21</v>
      </c>
      <c r="AM15" s="245">
        <v>69</v>
      </c>
      <c r="AN15" s="246">
        <v>-8.2320658565268514E-3</v>
      </c>
      <c r="AO15" s="256">
        <v>2.7800161160354553E-2</v>
      </c>
      <c r="AP15" s="257">
        <v>8.3223684210526319</v>
      </c>
      <c r="AQ15" s="258">
        <v>12.090047393364928</v>
      </c>
      <c r="AR15" s="257">
        <v>2420</v>
      </c>
      <c r="AS15" s="259">
        <v>3210</v>
      </c>
      <c r="AT15" s="241">
        <v>2005</v>
      </c>
      <c r="AU15" s="241">
        <v>2600</v>
      </c>
      <c r="AV15" s="241">
        <v>135</v>
      </c>
      <c r="AW15" s="241">
        <v>210</v>
      </c>
      <c r="AX15" s="241">
        <v>2140</v>
      </c>
      <c r="AY15" s="245">
        <v>2810</v>
      </c>
      <c r="AZ15" s="246">
        <v>0.88429752066115708</v>
      </c>
      <c r="BA15" s="247">
        <v>0.87538940809968846</v>
      </c>
      <c r="BB15" s="248">
        <v>0.9760738394933598</v>
      </c>
      <c r="BC15" s="260">
        <v>0.98328199114169301</v>
      </c>
      <c r="BD15" s="261">
        <v>75</v>
      </c>
      <c r="BE15" s="241">
        <v>170</v>
      </c>
      <c r="BF15" s="262">
        <v>3.0991735537190084E-2</v>
      </c>
      <c r="BG15" s="247">
        <v>5.2959501557632398E-2</v>
      </c>
      <c r="BH15" s="248">
        <v>0.94541763635002241</v>
      </c>
      <c r="BI15" s="263">
        <v>1.0484123521723165</v>
      </c>
      <c r="BJ15" s="264">
        <v>100</v>
      </c>
      <c r="BK15" s="241">
        <v>65</v>
      </c>
      <c r="BL15" s="241">
        <v>40</v>
      </c>
      <c r="BM15" s="241">
        <v>130</v>
      </c>
      <c r="BN15" s="241">
        <v>140</v>
      </c>
      <c r="BO15" s="245">
        <v>195</v>
      </c>
      <c r="BP15" s="246">
        <v>5.7851239669421489E-2</v>
      </c>
      <c r="BQ15" s="247">
        <v>6.0747663551401869E-2</v>
      </c>
      <c r="BR15" s="248">
        <v>1.4002342872009343</v>
      </c>
      <c r="BS15" s="263">
        <v>1.1926975350244806</v>
      </c>
      <c r="BT15" s="264">
        <v>55</v>
      </c>
      <c r="BU15" s="241">
        <v>35</v>
      </c>
      <c r="BV15" s="238" t="s">
        <v>7</v>
      </c>
      <c r="BW15" s="238" t="s">
        <v>7</v>
      </c>
      <c r="BX15" s="249" t="s">
        <v>7</v>
      </c>
      <c r="BY15" s="238"/>
    </row>
    <row r="16" spans="1:77" s="151" customFormat="1" x14ac:dyDescent="0.25">
      <c r="A16" s="238"/>
      <c r="B16" s="179">
        <v>7050008.0199999996</v>
      </c>
      <c r="C16" s="179">
        <v>7050008.0199999996</v>
      </c>
      <c r="D16" s="239"/>
      <c r="E16" s="240"/>
      <c r="F16" s="241"/>
      <c r="G16" s="241"/>
      <c r="H16" s="241"/>
      <c r="I16" s="179">
        <v>8.02</v>
      </c>
      <c r="J16" s="242">
        <v>4.17</v>
      </c>
      <c r="K16" s="242">
        <v>1.34</v>
      </c>
      <c r="L16" s="243">
        <v>417</v>
      </c>
      <c r="M16" s="244">
        <v>134</v>
      </c>
      <c r="N16" s="245">
        <v>5193</v>
      </c>
      <c r="O16" s="245">
        <v>5074</v>
      </c>
      <c r="P16" s="241">
        <v>2580</v>
      </c>
      <c r="Q16" s="241">
        <v>2766</v>
      </c>
      <c r="R16" s="241">
        <v>2753</v>
      </c>
      <c r="S16" s="241">
        <v>119</v>
      </c>
      <c r="T16" s="245">
        <v>-173</v>
      </c>
      <c r="U16" s="246">
        <v>2.345289712258573E-2</v>
      </c>
      <c r="V16" s="247">
        <v>-6.2840537595350521E-2</v>
      </c>
      <c r="W16" s="248">
        <v>1244.8</v>
      </c>
      <c r="X16" s="249">
        <v>1930.1</v>
      </c>
      <c r="Y16" s="249">
        <v>2113</v>
      </c>
      <c r="Z16" s="243">
        <v>2109.1703546200001</v>
      </c>
      <c r="AA16" s="249">
        <v>1</v>
      </c>
      <c r="AB16" s="250">
        <v>1163</v>
      </c>
      <c r="AC16" s="251">
        <v>1166</v>
      </c>
      <c r="AD16" s="251">
        <v>3.8296453799998744</v>
      </c>
      <c r="AE16" s="252">
        <v>-3</v>
      </c>
      <c r="AF16" s="253">
        <v>1.8157117425869778E-3</v>
      </c>
      <c r="AG16" s="254">
        <v>-2.5728987993138938E-3</v>
      </c>
      <c r="AH16" s="255">
        <v>2052</v>
      </c>
      <c r="AI16" s="255">
        <v>1989.0087493000001</v>
      </c>
      <c r="AJ16" s="241">
        <v>1105</v>
      </c>
      <c r="AK16" s="251">
        <v>1145</v>
      </c>
      <c r="AL16" s="251">
        <v>62.99125069999991</v>
      </c>
      <c r="AM16" s="245">
        <v>-40</v>
      </c>
      <c r="AN16" s="246">
        <v>3.1669669991229887E-2</v>
      </c>
      <c r="AO16" s="256">
        <v>-3.4934497816593885E-2</v>
      </c>
      <c r="AP16" s="257">
        <v>4.9208633093525176</v>
      </c>
      <c r="AQ16" s="258">
        <v>8.2462686567164187</v>
      </c>
      <c r="AR16" s="257">
        <v>1865</v>
      </c>
      <c r="AS16" s="259">
        <v>1340</v>
      </c>
      <c r="AT16" s="241">
        <v>1670</v>
      </c>
      <c r="AU16" s="241">
        <v>1200</v>
      </c>
      <c r="AV16" s="241">
        <v>75</v>
      </c>
      <c r="AW16" s="241">
        <v>55</v>
      </c>
      <c r="AX16" s="241">
        <v>1745</v>
      </c>
      <c r="AY16" s="245">
        <v>1255</v>
      </c>
      <c r="AZ16" s="246">
        <v>0.93565683646112596</v>
      </c>
      <c r="BA16" s="247">
        <v>0.93656716417910446</v>
      </c>
      <c r="BB16" s="248">
        <v>1.0327634528817891</v>
      </c>
      <c r="BC16" s="260">
        <v>1.0519999642571487</v>
      </c>
      <c r="BD16" s="261">
        <v>25</v>
      </c>
      <c r="BE16" s="241">
        <v>30</v>
      </c>
      <c r="BF16" s="262">
        <v>1.3404825737265416E-2</v>
      </c>
      <c r="BG16" s="247">
        <v>2.2388059701492536E-2</v>
      </c>
      <c r="BH16" s="248">
        <v>0.40892058623182381</v>
      </c>
      <c r="BI16" s="263">
        <v>0.44320504615537343</v>
      </c>
      <c r="BJ16" s="264">
        <v>25</v>
      </c>
      <c r="BK16" s="241">
        <v>15</v>
      </c>
      <c r="BL16" s="241">
        <v>15</v>
      </c>
      <c r="BM16" s="241">
        <v>20</v>
      </c>
      <c r="BN16" s="241">
        <v>40</v>
      </c>
      <c r="BO16" s="245">
        <v>35</v>
      </c>
      <c r="BP16" s="246">
        <v>2.1447721179624665E-2</v>
      </c>
      <c r="BQ16" s="247">
        <v>2.6119402985074626E-2</v>
      </c>
      <c r="BR16" s="248">
        <v>0.51912171199176738</v>
      </c>
      <c r="BS16" s="263">
        <v>0.51281885977803443</v>
      </c>
      <c r="BT16" s="264">
        <v>55</v>
      </c>
      <c r="BU16" s="241">
        <v>30</v>
      </c>
      <c r="BV16" s="238" t="s">
        <v>7</v>
      </c>
      <c r="BW16" s="238" t="s">
        <v>7</v>
      </c>
      <c r="BX16" s="249" t="s">
        <v>7</v>
      </c>
      <c r="BY16" s="238"/>
    </row>
    <row r="17" spans="1:77" s="151" customFormat="1" x14ac:dyDescent="0.25">
      <c r="A17" s="238" t="s">
        <v>51</v>
      </c>
      <c r="B17" s="179">
        <v>7050009.0099999998</v>
      </c>
      <c r="C17" s="179">
        <v>7050009.0099999998</v>
      </c>
      <c r="D17" s="239"/>
      <c r="E17" s="240"/>
      <c r="F17" s="241"/>
      <c r="G17" s="241"/>
      <c r="H17" s="241"/>
      <c r="I17" s="179">
        <v>9.01</v>
      </c>
      <c r="J17" s="242">
        <v>1.46</v>
      </c>
      <c r="K17" s="242">
        <v>1.48</v>
      </c>
      <c r="L17" s="243">
        <v>146</v>
      </c>
      <c r="M17" s="244">
        <v>148</v>
      </c>
      <c r="N17" s="245">
        <v>4234</v>
      </c>
      <c r="O17" s="245">
        <v>4164</v>
      </c>
      <c r="P17" s="241">
        <v>4164</v>
      </c>
      <c r="Q17" s="241">
        <v>3944</v>
      </c>
      <c r="R17" s="241">
        <v>3787</v>
      </c>
      <c r="S17" s="241">
        <v>70</v>
      </c>
      <c r="T17" s="245">
        <v>377</v>
      </c>
      <c r="U17" s="246">
        <v>1.6810758885686838E-2</v>
      </c>
      <c r="V17" s="247">
        <v>9.9551095854238186E-2</v>
      </c>
      <c r="W17" s="248">
        <v>2909.6</v>
      </c>
      <c r="X17" s="249">
        <v>2819</v>
      </c>
      <c r="Y17" s="249">
        <v>2000</v>
      </c>
      <c r="Z17" s="249">
        <v>1974</v>
      </c>
      <c r="AA17" s="249">
        <v>1</v>
      </c>
      <c r="AB17" s="250">
        <v>1974</v>
      </c>
      <c r="AC17" s="251">
        <v>1900</v>
      </c>
      <c r="AD17" s="251">
        <v>26</v>
      </c>
      <c r="AE17" s="252">
        <v>74</v>
      </c>
      <c r="AF17" s="253">
        <v>1.3171225937183385E-2</v>
      </c>
      <c r="AG17" s="254">
        <v>3.8947368421052633E-2</v>
      </c>
      <c r="AH17" s="255">
        <v>1803</v>
      </c>
      <c r="AI17" s="241">
        <v>1812</v>
      </c>
      <c r="AJ17" s="241">
        <v>1812</v>
      </c>
      <c r="AK17" s="251">
        <v>1771</v>
      </c>
      <c r="AL17" s="251">
        <v>-9</v>
      </c>
      <c r="AM17" s="245">
        <v>41</v>
      </c>
      <c r="AN17" s="246">
        <v>-4.9668874172185433E-3</v>
      </c>
      <c r="AO17" s="256">
        <v>2.3150762281197064E-2</v>
      </c>
      <c r="AP17" s="257">
        <v>12.349315068493151</v>
      </c>
      <c r="AQ17" s="258">
        <v>12.243243243243244</v>
      </c>
      <c r="AR17" s="257">
        <v>1685</v>
      </c>
      <c r="AS17" s="259">
        <v>2315</v>
      </c>
      <c r="AT17" s="241">
        <v>1355</v>
      </c>
      <c r="AU17" s="241">
        <v>1715</v>
      </c>
      <c r="AV17" s="241">
        <v>160</v>
      </c>
      <c r="AW17" s="241">
        <v>225</v>
      </c>
      <c r="AX17" s="241">
        <v>1515</v>
      </c>
      <c r="AY17" s="245">
        <v>1940</v>
      </c>
      <c r="AZ17" s="246">
        <v>0.89910979228486643</v>
      </c>
      <c r="BA17" s="247">
        <v>0.83801295896328298</v>
      </c>
      <c r="BB17" s="248">
        <v>0.99242339436326699</v>
      </c>
      <c r="BC17" s="260">
        <v>0.94129885884810949</v>
      </c>
      <c r="BD17" s="261">
        <v>70</v>
      </c>
      <c r="BE17" s="241">
        <v>175</v>
      </c>
      <c r="BF17" s="262">
        <v>4.1543026706231452E-2</v>
      </c>
      <c r="BG17" s="247">
        <v>7.5593952483801297E-2</v>
      </c>
      <c r="BH17" s="248">
        <v>1.2672897930579132</v>
      </c>
      <c r="BI17" s="263">
        <v>1.4964950802510451</v>
      </c>
      <c r="BJ17" s="264">
        <v>70</v>
      </c>
      <c r="BK17" s="241">
        <v>150</v>
      </c>
      <c r="BL17" s="241">
        <v>0</v>
      </c>
      <c r="BM17" s="241">
        <v>35</v>
      </c>
      <c r="BN17" s="241">
        <v>70</v>
      </c>
      <c r="BO17" s="245">
        <v>185</v>
      </c>
      <c r="BP17" s="246">
        <v>4.1543026706231452E-2</v>
      </c>
      <c r="BQ17" s="247">
        <v>7.9913606911447083E-2</v>
      </c>
      <c r="BR17" s="248">
        <v>1.0055094881383564</v>
      </c>
      <c r="BS17" s="263">
        <v>1.568994697179571</v>
      </c>
      <c r="BT17" s="264">
        <v>30</v>
      </c>
      <c r="BU17" s="241">
        <v>10</v>
      </c>
      <c r="BV17" s="238" t="s">
        <v>7</v>
      </c>
      <c r="BW17" s="238" t="s">
        <v>7</v>
      </c>
      <c r="BX17" s="249" t="s">
        <v>5</v>
      </c>
      <c r="BY17" s="238" t="s">
        <v>74</v>
      </c>
    </row>
    <row r="18" spans="1:77" s="151" customFormat="1" x14ac:dyDescent="0.25">
      <c r="A18" s="265" t="s">
        <v>52</v>
      </c>
      <c r="B18" s="266">
        <v>7050009.0199999996</v>
      </c>
      <c r="C18" s="266">
        <v>7050009.0199999996</v>
      </c>
      <c r="D18" s="267"/>
      <c r="E18" s="268"/>
      <c r="F18" s="269"/>
      <c r="G18" s="269"/>
      <c r="H18" s="269"/>
      <c r="I18" s="266">
        <v>9.02</v>
      </c>
      <c r="J18" s="270">
        <v>1.95</v>
      </c>
      <c r="K18" s="270">
        <v>1.91</v>
      </c>
      <c r="L18" s="271">
        <v>195</v>
      </c>
      <c r="M18" s="272">
        <v>191</v>
      </c>
      <c r="N18" s="273">
        <v>4884</v>
      </c>
      <c r="O18" s="273">
        <v>4845</v>
      </c>
      <c r="P18" s="269">
        <v>4845</v>
      </c>
      <c r="Q18" s="269">
        <v>4355</v>
      </c>
      <c r="R18" s="269">
        <v>3937</v>
      </c>
      <c r="S18" s="269">
        <v>39</v>
      </c>
      <c r="T18" s="273">
        <v>908</v>
      </c>
      <c r="U18" s="274">
        <v>8.0495356037151699E-3</v>
      </c>
      <c r="V18" s="275">
        <v>0.23063246126492254</v>
      </c>
      <c r="W18" s="276">
        <v>2510.1999999999998</v>
      </c>
      <c r="X18" s="277">
        <v>2540</v>
      </c>
      <c r="Y18" s="277">
        <v>1997</v>
      </c>
      <c r="Z18" s="277">
        <v>1953</v>
      </c>
      <c r="AA18" s="277">
        <v>1</v>
      </c>
      <c r="AB18" s="278">
        <v>1953</v>
      </c>
      <c r="AC18" s="279">
        <v>1524</v>
      </c>
      <c r="AD18" s="279">
        <v>44</v>
      </c>
      <c r="AE18" s="280">
        <v>429</v>
      </c>
      <c r="AF18" s="281">
        <v>2.2529441884280594E-2</v>
      </c>
      <c r="AG18" s="282">
        <v>0.28149606299212598</v>
      </c>
      <c r="AH18" s="283">
        <v>1854</v>
      </c>
      <c r="AI18" s="269">
        <v>1834</v>
      </c>
      <c r="AJ18" s="269">
        <v>1834</v>
      </c>
      <c r="AK18" s="279">
        <v>1477</v>
      </c>
      <c r="AL18" s="279">
        <v>20</v>
      </c>
      <c r="AM18" s="273">
        <v>357</v>
      </c>
      <c r="AN18" s="274">
        <v>1.0905125408942203E-2</v>
      </c>
      <c r="AO18" s="284">
        <v>0.24170616113744076</v>
      </c>
      <c r="AP18" s="285">
        <v>9.5076923076923077</v>
      </c>
      <c r="AQ18" s="286">
        <v>9.6020942408376957</v>
      </c>
      <c r="AR18" s="285">
        <v>1725</v>
      </c>
      <c r="AS18" s="287">
        <v>2285</v>
      </c>
      <c r="AT18" s="269">
        <v>1420</v>
      </c>
      <c r="AU18" s="269">
        <v>1855</v>
      </c>
      <c r="AV18" s="269">
        <v>125</v>
      </c>
      <c r="AW18" s="269">
        <v>150</v>
      </c>
      <c r="AX18" s="269">
        <v>1545</v>
      </c>
      <c r="AY18" s="273">
        <v>2005</v>
      </c>
      <c r="AZ18" s="274">
        <v>0.89565217391304353</v>
      </c>
      <c r="BA18" s="275">
        <v>0.87746170678336977</v>
      </c>
      <c r="BB18" s="276">
        <v>0.98860692902118996</v>
      </c>
      <c r="BC18" s="288">
        <v>0.985609702623094</v>
      </c>
      <c r="BD18" s="289">
        <v>85</v>
      </c>
      <c r="BE18" s="269">
        <v>200</v>
      </c>
      <c r="BF18" s="290">
        <v>4.9275362318840582E-2</v>
      </c>
      <c r="BG18" s="275">
        <v>8.7527352297592995E-2</v>
      </c>
      <c r="BH18" s="276">
        <v>1.5031683694469535</v>
      </c>
      <c r="BI18" s="291">
        <v>1.7327345349327512</v>
      </c>
      <c r="BJ18" s="292">
        <v>55</v>
      </c>
      <c r="BK18" s="269">
        <v>40</v>
      </c>
      <c r="BL18" s="269">
        <v>15</v>
      </c>
      <c r="BM18" s="269">
        <v>25</v>
      </c>
      <c r="BN18" s="269">
        <v>70</v>
      </c>
      <c r="BO18" s="273">
        <v>65</v>
      </c>
      <c r="BP18" s="274">
        <v>4.0579710144927533E-2</v>
      </c>
      <c r="BQ18" s="275">
        <v>2.8446389496717725E-2</v>
      </c>
      <c r="BR18" s="276">
        <v>0.98219332609456844</v>
      </c>
      <c r="BS18" s="291">
        <v>0.5585060667291879</v>
      </c>
      <c r="BT18" s="292">
        <v>25</v>
      </c>
      <c r="BU18" s="269">
        <v>25</v>
      </c>
      <c r="BV18" s="265" t="s">
        <v>6</v>
      </c>
      <c r="BW18" s="265" t="s">
        <v>6</v>
      </c>
      <c r="BX18" s="277" t="s">
        <v>7</v>
      </c>
      <c r="BY18" s="265" t="s">
        <v>285</v>
      </c>
    </row>
    <row r="19" spans="1:77" s="151" customFormat="1" x14ac:dyDescent="0.25">
      <c r="A19" s="293"/>
      <c r="B19" s="294">
        <v>7050010</v>
      </c>
      <c r="C19" s="294">
        <v>7050010</v>
      </c>
      <c r="D19" s="295"/>
      <c r="E19" s="296"/>
      <c r="F19" s="297"/>
      <c r="G19" s="297"/>
      <c r="H19" s="297"/>
      <c r="I19" s="294">
        <v>10</v>
      </c>
      <c r="J19" s="298">
        <v>0.56000000000000005</v>
      </c>
      <c r="K19" s="298">
        <v>0.56999999999999995</v>
      </c>
      <c r="L19" s="299">
        <v>56.000000000000007</v>
      </c>
      <c r="M19" s="300">
        <v>56.999999999999993</v>
      </c>
      <c r="N19" s="301">
        <v>2699</v>
      </c>
      <c r="O19" s="301">
        <v>2719</v>
      </c>
      <c r="P19" s="297">
        <v>2719</v>
      </c>
      <c r="Q19" s="297">
        <v>2705</v>
      </c>
      <c r="R19" s="297">
        <v>2468</v>
      </c>
      <c r="S19" s="297">
        <v>-20</v>
      </c>
      <c r="T19" s="301">
        <v>251</v>
      </c>
      <c r="U19" s="302">
        <v>-7.35564545788893E-3</v>
      </c>
      <c r="V19" s="303">
        <v>0.10170178282009724</v>
      </c>
      <c r="W19" s="304">
        <v>4799.1000000000004</v>
      </c>
      <c r="X19" s="305">
        <v>4746</v>
      </c>
      <c r="Y19" s="305">
        <v>1654</v>
      </c>
      <c r="Z19" s="305">
        <v>1683</v>
      </c>
      <c r="AA19" s="305">
        <v>1</v>
      </c>
      <c r="AB19" s="306">
        <v>1683</v>
      </c>
      <c r="AC19" s="307">
        <v>1594</v>
      </c>
      <c r="AD19" s="307">
        <v>-29</v>
      </c>
      <c r="AE19" s="308">
        <v>89</v>
      </c>
      <c r="AF19" s="309">
        <v>-1.72311348781937E-2</v>
      </c>
      <c r="AG19" s="310">
        <v>5.5834378920953574E-2</v>
      </c>
      <c r="AH19" s="311">
        <v>1383</v>
      </c>
      <c r="AI19" s="297">
        <v>1457</v>
      </c>
      <c r="AJ19" s="297">
        <v>1457</v>
      </c>
      <c r="AK19" s="307">
        <v>1427</v>
      </c>
      <c r="AL19" s="307">
        <v>-74</v>
      </c>
      <c r="AM19" s="301">
        <v>30</v>
      </c>
      <c r="AN19" s="302">
        <v>-5.0789293067947841E-2</v>
      </c>
      <c r="AO19" s="312">
        <v>2.1023125437981779E-2</v>
      </c>
      <c r="AP19" s="313">
        <v>24.696428571428569</v>
      </c>
      <c r="AQ19" s="314">
        <v>25.561403508771932</v>
      </c>
      <c r="AR19" s="313">
        <v>1035</v>
      </c>
      <c r="AS19" s="315">
        <v>1490</v>
      </c>
      <c r="AT19" s="297">
        <v>595</v>
      </c>
      <c r="AU19" s="297">
        <v>815</v>
      </c>
      <c r="AV19" s="297">
        <v>115</v>
      </c>
      <c r="AW19" s="297">
        <v>80</v>
      </c>
      <c r="AX19" s="297">
        <v>710</v>
      </c>
      <c r="AY19" s="301">
        <v>895</v>
      </c>
      <c r="AZ19" s="302">
        <v>0.68599033816425126</v>
      </c>
      <c r="BA19" s="303">
        <v>0.60067114093959728</v>
      </c>
      <c r="BB19" s="304">
        <v>0.75718545804211967</v>
      </c>
      <c r="BC19" s="316">
        <v>0.67470443441460914</v>
      </c>
      <c r="BD19" s="317">
        <v>100</v>
      </c>
      <c r="BE19" s="297">
        <v>120</v>
      </c>
      <c r="BF19" s="318">
        <v>9.6618357487922704E-2</v>
      </c>
      <c r="BG19" s="303">
        <v>8.0536912751677847E-2</v>
      </c>
      <c r="BH19" s="304">
        <v>2.947388959699909</v>
      </c>
      <c r="BI19" s="319">
        <v>1.5943483539549004</v>
      </c>
      <c r="BJ19" s="320">
        <v>170</v>
      </c>
      <c r="BK19" s="297">
        <v>390</v>
      </c>
      <c r="BL19" s="297">
        <v>10</v>
      </c>
      <c r="BM19" s="297">
        <v>55</v>
      </c>
      <c r="BN19" s="297">
        <v>180</v>
      </c>
      <c r="BO19" s="301">
        <v>445</v>
      </c>
      <c r="BP19" s="302">
        <v>0.17391304347826086</v>
      </c>
      <c r="BQ19" s="303">
        <v>0.29865771812080538</v>
      </c>
      <c r="BR19" s="304">
        <v>4.2093999689767223</v>
      </c>
      <c r="BS19" s="319">
        <v>5.863737029446634</v>
      </c>
      <c r="BT19" s="320">
        <v>45</v>
      </c>
      <c r="BU19" s="297">
        <v>30</v>
      </c>
      <c r="BV19" s="389" t="s">
        <v>5</v>
      </c>
      <c r="BW19" s="293" t="s">
        <v>5</v>
      </c>
      <c r="BX19" s="305" t="s">
        <v>5</v>
      </c>
      <c r="BY19" s="293"/>
    </row>
    <row r="20" spans="1:77" s="151" customFormat="1" x14ac:dyDescent="0.25">
      <c r="A20" s="293" t="s">
        <v>76</v>
      </c>
      <c r="B20" s="294">
        <v>7050011</v>
      </c>
      <c r="C20" s="294">
        <v>7050011</v>
      </c>
      <c r="D20" s="295"/>
      <c r="E20" s="296"/>
      <c r="F20" s="297"/>
      <c r="G20" s="297"/>
      <c r="H20" s="297"/>
      <c r="I20" s="294">
        <v>11</v>
      </c>
      <c r="J20" s="298">
        <v>1.08</v>
      </c>
      <c r="K20" s="298">
        <v>0.59</v>
      </c>
      <c r="L20" s="299">
        <v>108</v>
      </c>
      <c r="M20" s="300">
        <v>59</v>
      </c>
      <c r="N20" s="301">
        <v>3644</v>
      </c>
      <c r="O20" s="301">
        <v>3781</v>
      </c>
      <c r="P20" s="297">
        <v>3781</v>
      </c>
      <c r="Q20" s="297">
        <v>3866</v>
      </c>
      <c r="R20" s="297">
        <v>3791</v>
      </c>
      <c r="S20" s="297">
        <v>-137</v>
      </c>
      <c r="T20" s="301">
        <v>-10</v>
      </c>
      <c r="U20" s="302">
        <v>-3.623380058185665E-2</v>
      </c>
      <c r="V20" s="303">
        <v>-2.637826431020839E-3</v>
      </c>
      <c r="W20" s="304">
        <v>3389.1</v>
      </c>
      <c r="X20" s="305">
        <v>6451.1</v>
      </c>
      <c r="Y20" s="305">
        <v>3277</v>
      </c>
      <c r="Z20" s="297">
        <v>3272</v>
      </c>
      <c r="AA20" s="305">
        <v>1</v>
      </c>
      <c r="AB20" s="306">
        <v>3272</v>
      </c>
      <c r="AC20" s="307">
        <v>3155</v>
      </c>
      <c r="AD20" s="307">
        <v>5</v>
      </c>
      <c r="AE20" s="308">
        <v>117</v>
      </c>
      <c r="AF20" s="309">
        <v>1.528117359413203E-3</v>
      </c>
      <c r="AG20" s="310">
        <v>3.7083993660855782E-2</v>
      </c>
      <c r="AH20" s="311">
        <v>2637</v>
      </c>
      <c r="AI20" s="297">
        <v>2867</v>
      </c>
      <c r="AJ20" s="297">
        <v>2867</v>
      </c>
      <c r="AK20" s="307">
        <v>2895</v>
      </c>
      <c r="AL20" s="307">
        <v>-230</v>
      </c>
      <c r="AM20" s="301">
        <v>-28</v>
      </c>
      <c r="AN20" s="302">
        <v>-8.0223229856993372E-2</v>
      </c>
      <c r="AO20" s="312">
        <v>-9.6718480138169253E-3</v>
      </c>
      <c r="AP20" s="313">
        <v>24.416666666666668</v>
      </c>
      <c r="AQ20" s="314">
        <v>48.593220338983052</v>
      </c>
      <c r="AR20" s="313">
        <v>1265</v>
      </c>
      <c r="AS20" s="315">
        <v>1715</v>
      </c>
      <c r="AT20" s="297">
        <v>685</v>
      </c>
      <c r="AU20" s="297">
        <v>735</v>
      </c>
      <c r="AV20" s="297">
        <v>80</v>
      </c>
      <c r="AW20" s="297">
        <v>40</v>
      </c>
      <c r="AX20" s="297">
        <v>765</v>
      </c>
      <c r="AY20" s="301">
        <v>775</v>
      </c>
      <c r="AZ20" s="302">
        <v>0.60474308300395252</v>
      </c>
      <c r="BA20" s="303">
        <v>0.45189504373177841</v>
      </c>
      <c r="BB20" s="304">
        <v>0.66750600238412205</v>
      </c>
      <c r="BC20" s="316">
        <v>0.50759154072040646</v>
      </c>
      <c r="BD20" s="317">
        <v>95</v>
      </c>
      <c r="BE20" s="297">
        <v>165</v>
      </c>
      <c r="BF20" s="318">
        <v>7.5098814229249009E-2</v>
      </c>
      <c r="BG20" s="303">
        <v>9.6209912536443148E-2</v>
      </c>
      <c r="BH20" s="304">
        <v>2.2909250550394744</v>
      </c>
      <c r="BI20" s="319">
        <v>1.9046187697755699</v>
      </c>
      <c r="BJ20" s="320">
        <v>360</v>
      </c>
      <c r="BK20" s="297">
        <v>725</v>
      </c>
      <c r="BL20" s="297">
        <v>15</v>
      </c>
      <c r="BM20" s="297">
        <v>35</v>
      </c>
      <c r="BN20" s="297">
        <v>375</v>
      </c>
      <c r="BO20" s="301">
        <v>760</v>
      </c>
      <c r="BP20" s="302">
        <v>0.29644268774703558</v>
      </c>
      <c r="BQ20" s="303">
        <v>0.44314868804664725</v>
      </c>
      <c r="BR20" s="304">
        <v>7.1751135834830491</v>
      </c>
      <c r="BS20" s="319">
        <v>8.7006201882207463</v>
      </c>
      <c r="BT20" s="320">
        <v>30</v>
      </c>
      <c r="BU20" s="297">
        <v>15</v>
      </c>
      <c r="BV20" s="297" t="s">
        <v>5</v>
      </c>
      <c r="BW20" s="293" t="s">
        <v>5</v>
      </c>
      <c r="BX20" s="305" t="s">
        <v>5</v>
      </c>
      <c r="BY20" s="293"/>
    </row>
    <row r="21" spans="1:77" s="151" customFormat="1" x14ac:dyDescent="0.25">
      <c r="A21" s="293" t="s">
        <v>77</v>
      </c>
      <c r="B21" s="294">
        <v>7050012</v>
      </c>
      <c r="C21" s="294">
        <v>7050012</v>
      </c>
      <c r="D21" s="295"/>
      <c r="E21" s="296"/>
      <c r="F21" s="297"/>
      <c r="G21" s="297"/>
      <c r="H21" s="297"/>
      <c r="I21" s="294">
        <v>12</v>
      </c>
      <c r="J21" s="298">
        <v>1.24</v>
      </c>
      <c r="K21" s="298">
        <v>1.43</v>
      </c>
      <c r="L21" s="299">
        <v>124</v>
      </c>
      <c r="M21" s="300">
        <v>143</v>
      </c>
      <c r="N21" s="301">
        <v>4689</v>
      </c>
      <c r="O21" s="301">
        <v>4734</v>
      </c>
      <c r="P21" s="297">
        <v>5374</v>
      </c>
      <c r="Q21" s="297">
        <v>5358</v>
      </c>
      <c r="R21" s="297">
        <v>5338</v>
      </c>
      <c r="S21" s="297">
        <v>-45</v>
      </c>
      <c r="T21" s="301">
        <v>36</v>
      </c>
      <c r="U21" s="302">
        <v>-9.5057034220532317E-3</v>
      </c>
      <c r="V21" s="303">
        <v>6.7440989134507304E-3</v>
      </c>
      <c r="W21" s="304">
        <v>3776.9</v>
      </c>
      <c r="X21" s="305">
        <v>3764.1</v>
      </c>
      <c r="Y21" s="305">
        <v>2695</v>
      </c>
      <c r="Z21" s="299">
        <v>2657.6669441399999</v>
      </c>
      <c r="AA21" s="305">
        <v>0.88766431000000001</v>
      </c>
      <c r="AB21" s="306">
        <v>2994</v>
      </c>
      <c r="AC21" s="307">
        <v>2983</v>
      </c>
      <c r="AD21" s="307">
        <v>37.333055860000059</v>
      </c>
      <c r="AE21" s="308">
        <v>11</v>
      </c>
      <c r="AF21" s="309">
        <v>1.4047304137306317E-2</v>
      </c>
      <c r="AG21" s="310">
        <v>3.6875628561850488E-3</v>
      </c>
      <c r="AH21" s="311">
        <v>2396</v>
      </c>
      <c r="AI21" s="311">
        <v>2436.6385309500001</v>
      </c>
      <c r="AJ21" s="297">
        <v>2745</v>
      </c>
      <c r="AK21" s="307">
        <v>2807</v>
      </c>
      <c r="AL21" s="307">
        <v>-40.638530950000131</v>
      </c>
      <c r="AM21" s="301">
        <v>-62</v>
      </c>
      <c r="AN21" s="302">
        <v>-1.6678112257445064E-2</v>
      </c>
      <c r="AO21" s="312">
        <v>-2.20876380477378E-2</v>
      </c>
      <c r="AP21" s="313">
        <v>19.322580645161292</v>
      </c>
      <c r="AQ21" s="314">
        <v>19.195804195804197</v>
      </c>
      <c r="AR21" s="313">
        <v>1615</v>
      </c>
      <c r="AS21" s="315">
        <v>2840</v>
      </c>
      <c r="AT21" s="297">
        <v>1110</v>
      </c>
      <c r="AU21" s="297">
        <v>1720</v>
      </c>
      <c r="AV21" s="297">
        <v>120</v>
      </c>
      <c r="AW21" s="297">
        <v>175</v>
      </c>
      <c r="AX21" s="297">
        <v>1230</v>
      </c>
      <c r="AY21" s="301">
        <v>1895</v>
      </c>
      <c r="AZ21" s="302">
        <v>0.76160990712074306</v>
      </c>
      <c r="BA21" s="303">
        <v>0.66725352112676062</v>
      </c>
      <c r="BB21" s="304">
        <v>0.84065316126151868</v>
      </c>
      <c r="BC21" s="316">
        <v>0.74949315673592332</v>
      </c>
      <c r="BD21" s="317">
        <v>95</v>
      </c>
      <c r="BE21" s="297">
        <v>185</v>
      </c>
      <c r="BF21" s="318">
        <v>5.8823529411764705E-2</v>
      </c>
      <c r="BG21" s="303">
        <v>6.5140845070422532E-2</v>
      </c>
      <c r="BH21" s="304">
        <v>1.794439748993768</v>
      </c>
      <c r="BI21" s="319">
        <v>1.2895602223229705</v>
      </c>
      <c r="BJ21" s="320">
        <v>195</v>
      </c>
      <c r="BK21" s="297">
        <v>595</v>
      </c>
      <c r="BL21" s="297">
        <v>55</v>
      </c>
      <c r="BM21" s="297">
        <v>140</v>
      </c>
      <c r="BN21" s="297">
        <v>250</v>
      </c>
      <c r="BO21" s="301">
        <v>735</v>
      </c>
      <c r="BP21" s="302">
        <v>0.15479876160990713</v>
      </c>
      <c r="BQ21" s="303">
        <v>0.25880281690140844</v>
      </c>
      <c r="BR21" s="304">
        <v>3.746756938330674</v>
      </c>
      <c r="BS21" s="319">
        <v>5.0812403923077074</v>
      </c>
      <c r="BT21" s="320">
        <v>50</v>
      </c>
      <c r="BU21" s="297">
        <v>25</v>
      </c>
      <c r="BV21" s="297" t="s">
        <v>5</v>
      </c>
      <c r="BW21" s="293" t="s">
        <v>5</v>
      </c>
      <c r="BX21" s="305" t="s">
        <v>5</v>
      </c>
      <c r="BY21" s="293"/>
    </row>
    <row r="22" spans="1:77" s="151" customFormat="1" x14ac:dyDescent="0.25">
      <c r="A22" s="293" t="s">
        <v>75</v>
      </c>
      <c r="B22" s="294">
        <v>7050013</v>
      </c>
      <c r="C22" s="294">
        <v>7050013</v>
      </c>
      <c r="D22" s="295"/>
      <c r="E22" s="296"/>
      <c r="F22" s="297"/>
      <c r="G22" s="297"/>
      <c r="H22" s="297"/>
      <c r="I22" s="294">
        <v>13</v>
      </c>
      <c r="J22" s="298">
        <v>0.5</v>
      </c>
      <c r="K22" s="298">
        <v>0.51</v>
      </c>
      <c r="L22" s="299">
        <v>50</v>
      </c>
      <c r="M22" s="300">
        <v>51</v>
      </c>
      <c r="N22" s="301">
        <v>638</v>
      </c>
      <c r="O22" s="301">
        <v>675</v>
      </c>
      <c r="P22" s="297">
        <v>675</v>
      </c>
      <c r="Q22" s="297">
        <v>819</v>
      </c>
      <c r="R22" s="297">
        <v>635</v>
      </c>
      <c r="S22" s="297">
        <v>-37</v>
      </c>
      <c r="T22" s="301">
        <v>40</v>
      </c>
      <c r="U22" s="302">
        <v>-5.4814814814814816E-2</v>
      </c>
      <c r="V22" s="303">
        <v>6.2992125984251968E-2</v>
      </c>
      <c r="W22" s="304">
        <v>1277.5</v>
      </c>
      <c r="X22" s="305">
        <v>1330.3</v>
      </c>
      <c r="Y22" s="305">
        <v>487</v>
      </c>
      <c r="Z22" s="305">
        <v>394</v>
      </c>
      <c r="AA22" s="305">
        <v>1</v>
      </c>
      <c r="AB22" s="306">
        <v>394</v>
      </c>
      <c r="AC22" s="307">
        <v>688</v>
      </c>
      <c r="AD22" s="307">
        <v>93</v>
      </c>
      <c r="AE22" s="308">
        <v>-294</v>
      </c>
      <c r="AF22" s="309">
        <v>0.23604060913705585</v>
      </c>
      <c r="AG22" s="310">
        <v>-0.42732558139534882</v>
      </c>
      <c r="AH22" s="311">
        <v>387</v>
      </c>
      <c r="AI22" s="297">
        <v>353</v>
      </c>
      <c r="AJ22" s="297">
        <v>353</v>
      </c>
      <c r="AK22" s="307">
        <v>486</v>
      </c>
      <c r="AL22" s="307">
        <v>34</v>
      </c>
      <c r="AM22" s="301">
        <v>-133</v>
      </c>
      <c r="AN22" s="302">
        <v>9.6317280453257784E-2</v>
      </c>
      <c r="AO22" s="312">
        <v>-0.27366255144032919</v>
      </c>
      <c r="AP22" s="313">
        <v>7.74</v>
      </c>
      <c r="AQ22" s="314">
        <v>6.9215686274509807</v>
      </c>
      <c r="AR22" s="313">
        <v>95</v>
      </c>
      <c r="AS22" s="315">
        <v>140</v>
      </c>
      <c r="AT22" s="297">
        <v>40</v>
      </c>
      <c r="AU22" s="297">
        <v>35</v>
      </c>
      <c r="AV22" s="297">
        <v>0</v>
      </c>
      <c r="AW22" s="297">
        <v>0</v>
      </c>
      <c r="AX22" s="297">
        <v>40</v>
      </c>
      <c r="AY22" s="301">
        <v>35</v>
      </c>
      <c r="AZ22" s="302">
        <v>0.42105263157894735</v>
      </c>
      <c r="BA22" s="303">
        <v>0.25</v>
      </c>
      <c r="BB22" s="304">
        <v>0.46475134118522976</v>
      </c>
      <c r="BC22" s="316">
        <v>0.28081273946306357</v>
      </c>
      <c r="BD22" s="317">
        <v>15</v>
      </c>
      <c r="BE22" s="297">
        <v>15</v>
      </c>
      <c r="BF22" s="318">
        <v>0.15789473684210525</v>
      </c>
      <c r="BG22" s="303">
        <v>0.10714285714285714</v>
      </c>
      <c r="BH22" s="304">
        <v>4.8166540630885351</v>
      </c>
      <c r="BI22" s="319">
        <v>2.1210527208864303</v>
      </c>
      <c r="BJ22" s="320">
        <v>30</v>
      </c>
      <c r="BK22" s="297">
        <v>85</v>
      </c>
      <c r="BL22" s="297">
        <v>0</v>
      </c>
      <c r="BM22" s="297">
        <v>0</v>
      </c>
      <c r="BN22" s="297">
        <v>30</v>
      </c>
      <c r="BO22" s="301">
        <v>85</v>
      </c>
      <c r="BP22" s="302">
        <v>0.31578947368421051</v>
      </c>
      <c r="BQ22" s="303">
        <v>0.6071428571428571</v>
      </c>
      <c r="BR22" s="304">
        <v>7.6433841541945737</v>
      </c>
      <c r="BS22" s="319">
        <v>11.92042206708533</v>
      </c>
      <c r="BT22" s="320">
        <v>0</v>
      </c>
      <c r="BU22" s="297">
        <v>0</v>
      </c>
      <c r="BV22" s="389" t="s">
        <v>5</v>
      </c>
      <c r="BW22" s="293" t="s">
        <v>5</v>
      </c>
      <c r="BX22" s="305" t="s">
        <v>5</v>
      </c>
      <c r="BY22" s="293"/>
    </row>
    <row r="23" spans="1:77" s="151" customFormat="1" x14ac:dyDescent="0.25">
      <c r="A23" s="293"/>
      <c r="B23" s="294">
        <v>7050014</v>
      </c>
      <c r="C23" s="294">
        <v>7050014</v>
      </c>
      <c r="D23" s="295"/>
      <c r="E23" s="296"/>
      <c r="F23" s="297"/>
      <c r="G23" s="297"/>
      <c r="H23" s="297"/>
      <c r="I23" s="294">
        <v>14</v>
      </c>
      <c r="J23" s="298">
        <v>0.66</v>
      </c>
      <c r="K23" s="298">
        <v>0.67</v>
      </c>
      <c r="L23" s="299">
        <v>66</v>
      </c>
      <c r="M23" s="300">
        <v>67</v>
      </c>
      <c r="N23" s="301">
        <v>1466</v>
      </c>
      <c r="O23" s="301">
        <v>1658</v>
      </c>
      <c r="P23" s="297">
        <v>1658</v>
      </c>
      <c r="Q23" s="297">
        <v>1693</v>
      </c>
      <c r="R23" s="297">
        <v>1452</v>
      </c>
      <c r="S23" s="297">
        <v>-192</v>
      </c>
      <c r="T23" s="301">
        <v>206</v>
      </c>
      <c r="U23" s="302">
        <v>-0.1158021712907117</v>
      </c>
      <c r="V23" s="303">
        <v>0.14187327823691459</v>
      </c>
      <c r="W23" s="304">
        <v>2220.9</v>
      </c>
      <c r="X23" s="305">
        <v>2467.3000000000002</v>
      </c>
      <c r="Y23" s="305">
        <v>822</v>
      </c>
      <c r="Z23" s="305">
        <v>874</v>
      </c>
      <c r="AA23" s="305">
        <v>1</v>
      </c>
      <c r="AB23" s="306">
        <v>874</v>
      </c>
      <c r="AC23" s="307">
        <v>877</v>
      </c>
      <c r="AD23" s="307">
        <v>-52</v>
      </c>
      <c r="AE23" s="308">
        <v>-3</v>
      </c>
      <c r="AF23" s="309">
        <v>-5.9496567505720827E-2</v>
      </c>
      <c r="AG23" s="310">
        <v>-3.4207525655644243E-3</v>
      </c>
      <c r="AH23" s="311">
        <v>661</v>
      </c>
      <c r="AI23" s="297">
        <v>707</v>
      </c>
      <c r="AJ23" s="297">
        <v>707</v>
      </c>
      <c r="AK23" s="307">
        <v>742</v>
      </c>
      <c r="AL23" s="307">
        <v>-46</v>
      </c>
      <c r="AM23" s="301">
        <v>-35</v>
      </c>
      <c r="AN23" s="302">
        <v>-6.5063649222065062E-2</v>
      </c>
      <c r="AO23" s="312">
        <v>-4.716981132075472E-2</v>
      </c>
      <c r="AP23" s="313">
        <v>10.015151515151516</v>
      </c>
      <c r="AQ23" s="314">
        <v>10.552238805970148</v>
      </c>
      <c r="AR23" s="313">
        <v>440</v>
      </c>
      <c r="AS23" s="315">
        <v>595</v>
      </c>
      <c r="AT23" s="297">
        <v>280</v>
      </c>
      <c r="AU23" s="297">
        <v>305</v>
      </c>
      <c r="AV23" s="297">
        <v>45</v>
      </c>
      <c r="AW23" s="297">
        <v>45</v>
      </c>
      <c r="AX23" s="297">
        <v>325</v>
      </c>
      <c r="AY23" s="301">
        <v>350</v>
      </c>
      <c r="AZ23" s="302">
        <v>0.73863636363636365</v>
      </c>
      <c r="BA23" s="303">
        <v>0.58823529411764708</v>
      </c>
      <c r="BB23" s="304">
        <v>0.81529532153943018</v>
      </c>
      <c r="BC23" s="316">
        <v>0.66073585756014963</v>
      </c>
      <c r="BD23" s="317">
        <v>40</v>
      </c>
      <c r="BE23" s="297">
        <v>75</v>
      </c>
      <c r="BF23" s="318">
        <v>9.0909090909090912E-2</v>
      </c>
      <c r="BG23" s="303">
        <v>0.12605042016806722</v>
      </c>
      <c r="BH23" s="304">
        <v>2.7732250666267326</v>
      </c>
      <c r="BI23" s="319">
        <v>2.4953561422193298</v>
      </c>
      <c r="BJ23" s="320">
        <v>55</v>
      </c>
      <c r="BK23" s="297">
        <v>150</v>
      </c>
      <c r="BL23" s="297">
        <v>0</v>
      </c>
      <c r="BM23" s="297">
        <v>15</v>
      </c>
      <c r="BN23" s="297">
        <v>55</v>
      </c>
      <c r="BO23" s="301">
        <v>165</v>
      </c>
      <c r="BP23" s="302">
        <v>0.125</v>
      </c>
      <c r="BQ23" s="303">
        <v>0.27731092436974791</v>
      </c>
      <c r="BR23" s="304">
        <v>3.025506227702019</v>
      </c>
      <c r="BS23" s="319">
        <v>5.4446218437898404</v>
      </c>
      <c r="BT23" s="320">
        <v>20</v>
      </c>
      <c r="BU23" s="297">
        <v>0</v>
      </c>
      <c r="BV23" s="389" t="s">
        <v>5</v>
      </c>
      <c r="BW23" s="293" t="s">
        <v>5</v>
      </c>
      <c r="BX23" s="305" t="s">
        <v>5</v>
      </c>
      <c r="BY23" s="293"/>
    </row>
    <row r="24" spans="1:77" s="151" customFormat="1" x14ac:dyDescent="0.25">
      <c r="A24" s="238"/>
      <c r="B24" s="179">
        <v>7050015</v>
      </c>
      <c r="C24" s="179">
        <v>7050015</v>
      </c>
      <c r="D24" s="239"/>
      <c r="E24" s="240"/>
      <c r="F24" s="241"/>
      <c r="G24" s="241"/>
      <c r="H24" s="241"/>
      <c r="I24" s="179">
        <v>15</v>
      </c>
      <c r="J24" s="242">
        <v>2.48</v>
      </c>
      <c r="K24" s="242">
        <v>2.4500000000000002</v>
      </c>
      <c r="L24" s="243">
        <v>248</v>
      </c>
      <c r="M24" s="244">
        <v>245.00000000000003</v>
      </c>
      <c r="N24" s="245">
        <v>2089</v>
      </c>
      <c r="O24" s="245">
        <v>2170</v>
      </c>
      <c r="P24" s="241">
        <v>2170</v>
      </c>
      <c r="Q24" s="241">
        <v>2056</v>
      </c>
      <c r="R24" s="241">
        <v>2039</v>
      </c>
      <c r="S24" s="241">
        <v>-81</v>
      </c>
      <c r="T24" s="245">
        <v>131</v>
      </c>
      <c r="U24" s="246">
        <v>-3.7327188940092168E-2</v>
      </c>
      <c r="V24" s="247">
        <v>6.4247179990191264E-2</v>
      </c>
      <c r="W24" s="248">
        <v>840.7</v>
      </c>
      <c r="X24" s="249">
        <v>884.2</v>
      </c>
      <c r="Y24" s="249">
        <v>931</v>
      </c>
      <c r="Z24" s="249">
        <v>930</v>
      </c>
      <c r="AA24" s="249">
        <v>1</v>
      </c>
      <c r="AB24" s="250">
        <v>930</v>
      </c>
      <c r="AC24" s="251">
        <v>901</v>
      </c>
      <c r="AD24" s="251">
        <v>1</v>
      </c>
      <c r="AE24" s="252">
        <v>29</v>
      </c>
      <c r="AF24" s="253">
        <v>1.0752688172043011E-3</v>
      </c>
      <c r="AG24" s="254">
        <v>3.2186459489456157E-2</v>
      </c>
      <c r="AH24" s="255">
        <v>839</v>
      </c>
      <c r="AI24" s="255">
        <v>861</v>
      </c>
      <c r="AJ24" s="241">
        <v>861</v>
      </c>
      <c r="AK24" s="251">
        <v>856</v>
      </c>
      <c r="AL24" s="251">
        <v>-22</v>
      </c>
      <c r="AM24" s="245">
        <v>5</v>
      </c>
      <c r="AN24" s="246">
        <v>-2.5551684088269456E-2</v>
      </c>
      <c r="AO24" s="256">
        <v>5.8411214953271026E-3</v>
      </c>
      <c r="AP24" s="257">
        <v>3.3830645161290325</v>
      </c>
      <c r="AQ24" s="258">
        <v>3.5142857142857138</v>
      </c>
      <c r="AR24" s="257">
        <v>930</v>
      </c>
      <c r="AS24" s="259">
        <v>1085</v>
      </c>
      <c r="AT24" s="241">
        <v>790</v>
      </c>
      <c r="AU24" s="241">
        <v>885</v>
      </c>
      <c r="AV24" s="241">
        <v>75</v>
      </c>
      <c r="AW24" s="241">
        <v>75</v>
      </c>
      <c r="AX24" s="241">
        <v>865</v>
      </c>
      <c r="AY24" s="245">
        <v>960</v>
      </c>
      <c r="AZ24" s="246">
        <v>0.93010752688172038</v>
      </c>
      <c r="BA24" s="247">
        <v>0.88479262672811065</v>
      </c>
      <c r="BB24" s="248">
        <v>1.0266382113412973</v>
      </c>
      <c r="BC24" s="260">
        <v>0.99384416547296239</v>
      </c>
      <c r="BD24" s="261">
        <v>50</v>
      </c>
      <c r="BE24" s="241">
        <v>70</v>
      </c>
      <c r="BF24" s="262">
        <v>5.3763440860215055E-2</v>
      </c>
      <c r="BG24" s="247">
        <v>6.4516129032258063E-2</v>
      </c>
      <c r="BH24" s="248">
        <v>1.6400793404781751</v>
      </c>
      <c r="BI24" s="263">
        <v>1.2771930362326891</v>
      </c>
      <c r="BJ24" s="264">
        <v>0</v>
      </c>
      <c r="BK24" s="241">
        <v>45</v>
      </c>
      <c r="BL24" s="241">
        <v>0</v>
      </c>
      <c r="BM24" s="241">
        <v>0</v>
      </c>
      <c r="BN24" s="241">
        <v>0</v>
      </c>
      <c r="BO24" s="245">
        <v>45</v>
      </c>
      <c r="BP24" s="246">
        <v>0</v>
      </c>
      <c r="BQ24" s="247">
        <v>4.1474654377880185E-2</v>
      </c>
      <c r="BR24" s="248">
        <v>0</v>
      </c>
      <c r="BS24" s="263">
        <v>0.81429828162252738</v>
      </c>
      <c r="BT24" s="264">
        <v>15</v>
      </c>
      <c r="BU24" s="241">
        <v>10</v>
      </c>
      <c r="BV24" s="238" t="s">
        <v>7</v>
      </c>
      <c r="BW24" s="238" t="s">
        <v>7</v>
      </c>
      <c r="BX24" s="249" t="s">
        <v>7</v>
      </c>
      <c r="BY24" s="238" t="s">
        <v>283</v>
      </c>
    </row>
    <row r="25" spans="1:77" s="151" customFormat="1" x14ac:dyDescent="0.25">
      <c r="A25" s="238" t="s">
        <v>53</v>
      </c>
      <c r="B25" s="179">
        <v>7050016</v>
      </c>
      <c r="C25" s="179">
        <v>7050016</v>
      </c>
      <c r="D25" s="239"/>
      <c r="E25" s="240"/>
      <c r="F25" s="241"/>
      <c r="G25" s="241"/>
      <c r="H25" s="241"/>
      <c r="I25" s="179">
        <v>16</v>
      </c>
      <c r="J25" s="242">
        <v>1.77</v>
      </c>
      <c r="K25" s="242">
        <v>1.8</v>
      </c>
      <c r="L25" s="243">
        <v>177</v>
      </c>
      <c r="M25" s="244">
        <v>180</v>
      </c>
      <c r="N25" s="245">
        <v>6512</v>
      </c>
      <c r="O25" s="245">
        <v>6355</v>
      </c>
      <c r="P25" s="241">
        <v>6355</v>
      </c>
      <c r="Q25" s="241">
        <v>5956</v>
      </c>
      <c r="R25" s="241">
        <v>5753</v>
      </c>
      <c r="S25" s="241">
        <v>157</v>
      </c>
      <c r="T25" s="245">
        <v>602</v>
      </c>
      <c r="U25" s="246">
        <v>2.4704956726986624E-2</v>
      </c>
      <c r="V25" s="247">
        <v>0.10464105683990961</v>
      </c>
      <c r="W25" s="248">
        <v>3677.8</v>
      </c>
      <c r="X25" s="249">
        <v>3524.5</v>
      </c>
      <c r="Y25" s="249">
        <v>2442</v>
      </c>
      <c r="Z25" s="249">
        <v>2418</v>
      </c>
      <c r="AA25" s="249">
        <v>1</v>
      </c>
      <c r="AB25" s="250">
        <v>2418</v>
      </c>
      <c r="AC25" s="251">
        <v>2364</v>
      </c>
      <c r="AD25" s="251">
        <v>24</v>
      </c>
      <c r="AE25" s="252">
        <v>54</v>
      </c>
      <c r="AF25" s="253">
        <v>9.9255583126550868E-3</v>
      </c>
      <c r="AG25" s="254">
        <v>2.2842639593908629E-2</v>
      </c>
      <c r="AH25" s="255">
        <v>2338</v>
      </c>
      <c r="AI25" s="255">
        <v>2351</v>
      </c>
      <c r="AJ25" s="241">
        <v>2351</v>
      </c>
      <c r="AK25" s="251">
        <v>2243</v>
      </c>
      <c r="AL25" s="251">
        <v>-13</v>
      </c>
      <c r="AM25" s="245">
        <v>108</v>
      </c>
      <c r="AN25" s="246">
        <v>-5.5295618885580601E-3</v>
      </c>
      <c r="AO25" s="256">
        <v>4.8149799375835932E-2</v>
      </c>
      <c r="AP25" s="257">
        <v>13.209039548022599</v>
      </c>
      <c r="AQ25" s="258">
        <v>13.061111111111112</v>
      </c>
      <c r="AR25" s="257">
        <v>2700</v>
      </c>
      <c r="AS25" s="259">
        <v>3130</v>
      </c>
      <c r="AT25" s="241">
        <v>2195</v>
      </c>
      <c r="AU25" s="241">
        <v>2505</v>
      </c>
      <c r="AV25" s="241">
        <v>235</v>
      </c>
      <c r="AW25" s="241">
        <v>290</v>
      </c>
      <c r="AX25" s="241">
        <v>2430</v>
      </c>
      <c r="AY25" s="245">
        <v>2795</v>
      </c>
      <c r="AZ25" s="246">
        <v>0.9</v>
      </c>
      <c r="BA25" s="247">
        <v>0.89297124600638977</v>
      </c>
      <c r="BB25" s="248">
        <v>0.9934059917834287</v>
      </c>
      <c r="BC25" s="260">
        <v>1.0030308074111984</v>
      </c>
      <c r="BD25" s="261">
        <v>150</v>
      </c>
      <c r="BE25" s="241">
        <v>245</v>
      </c>
      <c r="BF25" s="262">
        <v>5.5555555555555552E-2</v>
      </c>
      <c r="BG25" s="247">
        <v>7.8274760383386585E-2</v>
      </c>
      <c r="BH25" s="248">
        <v>1.6947486518274475</v>
      </c>
      <c r="BI25" s="263">
        <v>1.5495656725538778</v>
      </c>
      <c r="BJ25" s="264">
        <v>60</v>
      </c>
      <c r="BK25" s="241">
        <v>50</v>
      </c>
      <c r="BL25" s="241">
        <v>0</v>
      </c>
      <c r="BM25" s="241">
        <v>20</v>
      </c>
      <c r="BN25" s="241">
        <v>60</v>
      </c>
      <c r="BO25" s="245">
        <v>70</v>
      </c>
      <c r="BP25" s="246">
        <v>2.2222222222222223E-2</v>
      </c>
      <c r="BQ25" s="247">
        <v>2.2364217252396165E-2</v>
      </c>
      <c r="BR25" s="248">
        <v>0.53786777381369233</v>
      </c>
      <c r="BS25" s="263">
        <v>0.4390909086917355</v>
      </c>
      <c r="BT25" s="264">
        <v>65</v>
      </c>
      <c r="BU25" s="241">
        <v>25</v>
      </c>
      <c r="BV25" s="238" t="s">
        <v>7</v>
      </c>
      <c r="BW25" s="238" t="s">
        <v>7</v>
      </c>
      <c r="BX25" s="249" t="s">
        <v>7</v>
      </c>
      <c r="BY25" s="238"/>
    </row>
    <row r="26" spans="1:77" s="151" customFormat="1" x14ac:dyDescent="0.25">
      <c r="A26" s="238"/>
      <c r="B26" s="179">
        <v>7050017</v>
      </c>
      <c r="C26" s="179">
        <v>7050017</v>
      </c>
      <c r="D26" s="239"/>
      <c r="E26" s="240"/>
      <c r="F26" s="241"/>
      <c r="G26" s="241"/>
      <c r="H26" s="241"/>
      <c r="I26" s="179">
        <v>17</v>
      </c>
      <c r="J26" s="242">
        <v>5.04</v>
      </c>
      <c r="K26" s="242">
        <v>5.05</v>
      </c>
      <c r="L26" s="243">
        <v>504</v>
      </c>
      <c r="M26" s="244">
        <v>505</v>
      </c>
      <c r="N26" s="245">
        <v>2081</v>
      </c>
      <c r="O26" s="245">
        <v>1890</v>
      </c>
      <c r="P26" s="241">
        <v>1890</v>
      </c>
      <c r="Q26" s="241">
        <v>1881</v>
      </c>
      <c r="R26" s="241">
        <v>1777</v>
      </c>
      <c r="S26" s="241">
        <v>191</v>
      </c>
      <c r="T26" s="245">
        <v>113</v>
      </c>
      <c r="U26" s="246">
        <v>0.10105820105820106</v>
      </c>
      <c r="V26" s="247">
        <v>6.3590320765334829E-2</v>
      </c>
      <c r="W26" s="248">
        <v>412.8</v>
      </c>
      <c r="X26" s="249">
        <v>374.4</v>
      </c>
      <c r="Y26" s="249">
        <v>950</v>
      </c>
      <c r="Z26" s="249">
        <v>883</v>
      </c>
      <c r="AA26" s="249">
        <v>1</v>
      </c>
      <c r="AB26" s="250">
        <v>883</v>
      </c>
      <c r="AC26" s="251">
        <v>815</v>
      </c>
      <c r="AD26" s="251">
        <v>67</v>
      </c>
      <c r="AE26" s="252">
        <v>68</v>
      </c>
      <c r="AF26" s="253">
        <v>7.5877689694224232E-2</v>
      </c>
      <c r="AG26" s="254">
        <v>8.3435582822085894E-2</v>
      </c>
      <c r="AH26" s="255">
        <v>854</v>
      </c>
      <c r="AI26" s="255">
        <v>800</v>
      </c>
      <c r="AJ26" s="241">
        <v>800</v>
      </c>
      <c r="AK26" s="251">
        <v>757</v>
      </c>
      <c r="AL26" s="251">
        <v>54</v>
      </c>
      <c r="AM26" s="245">
        <v>43</v>
      </c>
      <c r="AN26" s="246">
        <v>6.7500000000000004E-2</v>
      </c>
      <c r="AO26" s="256">
        <v>5.6803170409511231E-2</v>
      </c>
      <c r="AP26" s="257">
        <v>1.6944444444444444</v>
      </c>
      <c r="AQ26" s="258">
        <v>1.5841584158415842</v>
      </c>
      <c r="AR26" s="257">
        <v>880</v>
      </c>
      <c r="AS26" s="259">
        <v>915</v>
      </c>
      <c r="AT26" s="241">
        <v>750</v>
      </c>
      <c r="AU26" s="241">
        <v>740</v>
      </c>
      <c r="AV26" s="241">
        <v>55</v>
      </c>
      <c r="AW26" s="241">
        <v>75</v>
      </c>
      <c r="AX26" s="241">
        <v>805</v>
      </c>
      <c r="AY26" s="245">
        <v>815</v>
      </c>
      <c r="AZ26" s="246">
        <v>0.91477272727272729</v>
      </c>
      <c r="BA26" s="247">
        <v>0.89071038251366119</v>
      </c>
      <c r="BB26" s="248">
        <v>1.0097118982142173</v>
      </c>
      <c r="BC26" s="260">
        <v>1.0004912903274177</v>
      </c>
      <c r="BD26" s="261">
        <v>25</v>
      </c>
      <c r="BE26" s="241">
        <v>50</v>
      </c>
      <c r="BF26" s="262">
        <v>2.8409090909090908E-2</v>
      </c>
      <c r="BG26" s="247">
        <v>5.4644808743169397E-2</v>
      </c>
      <c r="BH26" s="248">
        <v>0.86663283332085383</v>
      </c>
      <c r="BI26" s="263">
        <v>1.0817755224921684</v>
      </c>
      <c r="BJ26" s="264">
        <v>40</v>
      </c>
      <c r="BK26" s="241">
        <v>35</v>
      </c>
      <c r="BL26" s="241">
        <v>0</v>
      </c>
      <c r="BM26" s="241">
        <v>10</v>
      </c>
      <c r="BN26" s="241">
        <v>40</v>
      </c>
      <c r="BO26" s="245">
        <v>45</v>
      </c>
      <c r="BP26" s="246">
        <v>4.5454545454545456E-2</v>
      </c>
      <c r="BQ26" s="247">
        <v>4.9180327868852458E-2</v>
      </c>
      <c r="BR26" s="248">
        <v>1.1001840828007341</v>
      </c>
      <c r="BS26" s="263">
        <v>0.96558867274365268</v>
      </c>
      <c r="BT26" s="264">
        <v>0</v>
      </c>
      <c r="BU26" s="241">
        <v>10</v>
      </c>
      <c r="BV26" s="238" t="s">
        <v>7</v>
      </c>
      <c r="BW26" s="238" t="s">
        <v>7</v>
      </c>
      <c r="BX26" s="249" t="s">
        <v>7</v>
      </c>
      <c r="BY26" s="238"/>
    </row>
    <row r="27" spans="1:77" s="151" customFormat="1" x14ac:dyDescent="0.25">
      <c r="A27" s="265" t="s">
        <v>54</v>
      </c>
      <c r="B27" s="266">
        <v>7050018</v>
      </c>
      <c r="C27" s="266">
        <v>7050018</v>
      </c>
      <c r="D27" s="267"/>
      <c r="E27" s="268"/>
      <c r="F27" s="269"/>
      <c r="G27" s="269"/>
      <c r="H27" s="269"/>
      <c r="I27" s="266">
        <v>18</v>
      </c>
      <c r="J27" s="270">
        <v>1.98</v>
      </c>
      <c r="K27" s="270">
        <v>1.96</v>
      </c>
      <c r="L27" s="271">
        <v>198</v>
      </c>
      <c r="M27" s="272">
        <v>196</v>
      </c>
      <c r="N27" s="273">
        <v>4940</v>
      </c>
      <c r="O27" s="273">
        <v>5300</v>
      </c>
      <c r="P27" s="269">
        <v>5300</v>
      </c>
      <c r="Q27" s="269">
        <v>5704</v>
      </c>
      <c r="R27" s="269">
        <v>5074</v>
      </c>
      <c r="S27" s="269">
        <v>-360</v>
      </c>
      <c r="T27" s="273">
        <v>226</v>
      </c>
      <c r="U27" s="274">
        <v>-6.7924528301886791E-2</v>
      </c>
      <c r="V27" s="275">
        <v>4.4540796216003153E-2</v>
      </c>
      <c r="W27" s="276">
        <v>2493.6</v>
      </c>
      <c r="X27" s="277">
        <v>2701.6</v>
      </c>
      <c r="Y27" s="277">
        <v>2722</v>
      </c>
      <c r="Z27" s="269">
        <v>2693</v>
      </c>
      <c r="AA27" s="277">
        <v>1</v>
      </c>
      <c r="AB27" s="278">
        <v>2693</v>
      </c>
      <c r="AC27" s="279">
        <v>2526</v>
      </c>
      <c r="AD27" s="279">
        <v>29</v>
      </c>
      <c r="AE27" s="280">
        <v>167</v>
      </c>
      <c r="AF27" s="281">
        <v>1.0768659487560341E-2</v>
      </c>
      <c r="AG27" s="282">
        <v>6.6112430720506724E-2</v>
      </c>
      <c r="AH27" s="283">
        <v>2019</v>
      </c>
      <c r="AI27" s="283">
        <v>2042</v>
      </c>
      <c r="AJ27" s="269">
        <v>2042</v>
      </c>
      <c r="AK27" s="279">
        <v>2139</v>
      </c>
      <c r="AL27" s="279">
        <v>-23</v>
      </c>
      <c r="AM27" s="273">
        <v>-97</v>
      </c>
      <c r="AN27" s="274">
        <v>-1.1263467189030362E-2</v>
      </c>
      <c r="AO27" s="284">
        <v>-4.5348293595137916E-2</v>
      </c>
      <c r="AP27" s="285">
        <v>10.196969696969697</v>
      </c>
      <c r="AQ27" s="286">
        <v>10.418367346938776</v>
      </c>
      <c r="AR27" s="285">
        <v>1150</v>
      </c>
      <c r="AS27" s="287">
        <v>1605</v>
      </c>
      <c r="AT27" s="269">
        <v>815</v>
      </c>
      <c r="AU27" s="269">
        <v>1110</v>
      </c>
      <c r="AV27" s="269">
        <v>130</v>
      </c>
      <c r="AW27" s="269">
        <v>190</v>
      </c>
      <c r="AX27" s="269">
        <v>945</v>
      </c>
      <c r="AY27" s="273">
        <v>1300</v>
      </c>
      <c r="AZ27" s="274">
        <v>0.82173913043478264</v>
      </c>
      <c r="BA27" s="275">
        <v>0.8099688473520249</v>
      </c>
      <c r="BB27" s="276">
        <v>0.90702286206313065</v>
      </c>
      <c r="BC27" s="288">
        <v>0.90979828361864834</v>
      </c>
      <c r="BD27" s="289">
        <v>70</v>
      </c>
      <c r="BE27" s="269">
        <v>185</v>
      </c>
      <c r="BF27" s="290">
        <v>6.0869565217391307E-2</v>
      </c>
      <c r="BG27" s="275">
        <v>0.11526479750778816</v>
      </c>
      <c r="BH27" s="276">
        <v>1.8568550446109426</v>
      </c>
      <c r="BI27" s="291">
        <v>2.2818386488456301</v>
      </c>
      <c r="BJ27" s="292">
        <v>100</v>
      </c>
      <c r="BK27" s="269">
        <v>70</v>
      </c>
      <c r="BL27" s="269">
        <v>30</v>
      </c>
      <c r="BM27" s="269">
        <v>25</v>
      </c>
      <c r="BN27" s="269">
        <v>130</v>
      </c>
      <c r="BO27" s="273">
        <v>95</v>
      </c>
      <c r="BP27" s="274">
        <v>0.11304347826086956</v>
      </c>
      <c r="BQ27" s="275">
        <v>5.9190031152647975E-2</v>
      </c>
      <c r="BR27" s="276">
        <v>2.7361099798348691</v>
      </c>
      <c r="BS27" s="291">
        <v>1.1621155469469298</v>
      </c>
      <c r="BT27" s="292">
        <v>15</v>
      </c>
      <c r="BU27" s="269">
        <v>20</v>
      </c>
      <c r="BV27" s="265" t="s">
        <v>6</v>
      </c>
      <c r="BW27" s="265" t="s">
        <v>6</v>
      </c>
      <c r="BX27" s="277" t="s">
        <v>5</v>
      </c>
      <c r="BY27" s="265" t="s">
        <v>285</v>
      </c>
    </row>
    <row r="28" spans="1:77" s="151" customFormat="1" x14ac:dyDescent="0.25">
      <c r="A28" s="265" t="s">
        <v>55</v>
      </c>
      <c r="B28" s="266">
        <v>7050019</v>
      </c>
      <c r="C28" s="266">
        <v>7050019</v>
      </c>
      <c r="D28" s="267"/>
      <c r="E28" s="268"/>
      <c r="F28" s="269"/>
      <c r="G28" s="269"/>
      <c r="H28" s="269"/>
      <c r="I28" s="266">
        <v>19</v>
      </c>
      <c r="J28" s="270">
        <v>1.99</v>
      </c>
      <c r="K28" s="270">
        <v>2.0099999999999998</v>
      </c>
      <c r="L28" s="271">
        <v>199</v>
      </c>
      <c r="M28" s="272">
        <v>200.99999999999997</v>
      </c>
      <c r="N28" s="273">
        <v>4184</v>
      </c>
      <c r="O28" s="273">
        <v>4281</v>
      </c>
      <c r="P28" s="269">
        <v>4281</v>
      </c>
      <c r="Q28" s="269">
        <v>4432</v>
      </c>
      <c r="R28" s="269">
        <v>4285</v>
      </c>
      <c r="S28" s="269">
        <v>-97</v>
      </c>
      <c r="T28" s="273">
        <v>-4</v>
      </c>
      <c r="U28" s="274">
        <v>-2.2658257416491474E-2</v>
      </c>
      <c r="V28" s="275">
        <v>-9.3348891481913657E-4</v>
      </c>
      <c r="W28" s="276">
        <v>2102.6999999999998</v>
      </c>
      <c r="X28" s="277">
        <v>2127.5</v>
      </c>
      <c r="Y28" s="277">
        <v>2065</v>
      </c>
      <c r="Z28" s="269">
        <v>2024</v>
      </c>
      <c r="AA28" s="277">
        <v>1</v>
      </c>
      <c r="AB28" s="278">
        <v>2024</v>
      </c>
      <c r="AC28" s="279">
        <v>1946</v>
      </c>
      <c r="AD28" s="279">
        <v>41</v>
      </c>
      <c r="AE28" s="280">
        <v>78</v>
      </c>
      <c r="AF28" s="281">
        <v>2.0256916996047432E-2</v>
      </c>
      <c r="AG28" s="282">
        <v>4.0082219938335044E-2</v>
      </c>
      <c r="AH28" s="283">
        <v>1819</v>
      </c>
      <c r="AI28" s="283">
        <v>1798</v>
      </c>
      <c r="AJ28" s="269">
        <v>1798</v>
      </c>
      <c r="AK28" s="279">
        <v>1791</v>
      </c>
      <c r="AL28" s="279">
        <v>21</v>
      </c>
      <c r="AM28" s="273">
        <v>7</v>
      </c>
      <c r="AN28" s="274">
        <v>1.1679644048943271E-2</v>
      </c>
      <c r="AO28" s="284">
        <v>3.9084310441094361E-3</v>
      </c>
      <c r="AP28" s="285">
        <v>9.140703517587939</v>
      </c>
      <c r="AQ28" s="286">
        <v>8.9452736318407968</v>
      </c>
      <c r="AR28" s="285">
        <v>1515</v>
      </c>
      <c r="AS28" s="287">
        <v>1960</v>
      </c>
      <c r="AT28" s="269">
        <v>1200</v>
      </c>
      <c r="AU28" s="269">
        <v>1425</v>
      </c>
      <c r="AV28" s="269">
        <v>120</v>
      </c>
      <c r="AW28" s="269">
        <v>215</v>
      </c>
      <c r="AX28" s="269">
        <v>1320</v>
      </c>
      <c r="AY28" s="273">
        <v>1640</v>
      </c>
      <c r="AZ28" s="274">
        <v>0.87128712871287128</v>
      </c>
      <c r="BA28" s="275">
        <v>0.83673469387755106</v>
      </c>
      <c r="BB28" s="276">
        <v>0.96171317136349532</v>
      </c>
      <c r="BC28" s="288">
        <v>0.93986304636617202</v>
      </c>
      <c r="BD28" s="289">
        <v>95</v>
      </c>
      <c r="BE28" s="269">
        <v>165</v>
      </c>
      <c r="BF28" s="290">
        <v>6.2706270627062702E-2</v>
      </c>
      <c r="BG28" s="275">
        <v>8.4183673469387751E-2</v>
      </c>
      <c r="BH28" s="276">
        <v>1.9128846169141487</v>
      </c>
      <c r="BI28" s="291">
        <v>1.6665414235536236</v>
      </c>
      <c r="BJ28" s="292">
        <v>60</v>
      </c>
      <c r="BK28" s="269">
        <v>100</v>
      </c>
      <c r="BL28" s="269">
        <v>0</v>
      </c>
      <c r="BM28" s="269">
        <v>25</v>
      </c>
      <c r="BN28" s="269">
        <v>60</v>
      </c>
      <c r="BO28" s="273">
        <v>125</v>
      </c>
      <c r="BP28" s="274">
        <v>3.9603960396039604E-2</v>
      </c>
      <c r="BQ28" s="275">
        <v>6.3775510204081634E-2</v>
      </c>
      <c r="BR28" s="276">
        <v>0.9585762305590555</v>
      </c>
      <c r="BS28" s="291">
        <v>1.2521451751140054</v>
      </c>
      <c r="BT28" s="292">
        <v>35</v>
      </c>
      <c r="BU28" s="269">
        <v>30</v>
      </c>
      <c r="BV28" s="277" t="s">
        <v>6</v>
      </c>
      <c r="BW28" s="265" t="s">
        <v>6</v>
      </c>
      <c r="BX28" s="277" t="s">
        <v>7</v>
      </c>
      <c r="BY28" s="265" t="s">
        <v>59</v>
      </c>
    </row>
    <row r="29" spans="1:77" s="151" customFormat="1" x14ac:dyDescent="0.25">
      <c r="A29" s="238"/>
      <c r="B29" s="179">
        <v>7050020</v>
      </c>
      <c r="C29" s="179">
        <v>7050020</v>
      </c>
      <c r="D29" s="239"/>
      <c r="E29" s="240"/>
      <c r="F29" s="241"/>
      <c r="G29" s="241"/>
      <c r="H29" s="241"/>
      <c r="I29" s="179">
        <v>20</v>
      </c>
      <c r="J29" s="242">
        <v>1.23</v>
      </c>
      <c r="K29" s="242">
        <v>1.23</v>
      </c>
      <c r="L29" s="243">
        <v>123</v>
      </c>
      <c r="M29" s="244">
        <v>123</v>
      </c>
      <c r="N29" s="245">
        <v>3326</v>
      </c>
      <c r="O29" s="245">
        <v>3355</v>
      </c>
      <c r="P29" s="241">
        <v>3355</v>
      </c>
      <c r="Q29" s="241">
        <v>2974</v>
      </c>
      <c r="R29" s="241">
        <v>2926</v>
      </c>
      <c r="S29" s="241">
        <v>-29</v>
      </c>
      <c r="T29" s="245">
        <v>429</v>
      </c>
      <c r="U29" s="246">
        <v>-8.6438152011922512E-3</v>
      </c>
      <c r="V29" s="247">
        <v>0.14661654135338345</v>
      </c>
      <c r="W29" s="248">
        <v>2696</v>
      </c>
      <c r="X29" s="249">
        <v>2725.9</v>
      </c>
      <c r="Y29" s="249">
        <v>1548</v>
      </c>
      <c r="Z29" s="241">
        <v>1537</v>
      </c>
      <c r="AA29" s="249">
        <v>1</v>
      </c>
      <c r="AB29" s="250">
        <v>1537</v>
      </c>
      <c r="AC29" s="251">
        <v>1430</v>
      </c>
      <c r="AD29" s="251">
        <v>11</v>
      </c>
      <c r="AE29" s="252">
        <v>107</v>
      </c>
      <c r="AF29" s="253">
        <v>7.1567989590110605E-3</v>
      </c>
      <c r="AG29" s="254">
        <v>7.4825174825174826E-2</v>
      </c>
      <c r="AH29" s="255">
        <v>1417</v>
      </c>
      <c r="AI29" s="255">
        <v>1448</v>
      </c>
      <c r="AJ29" s="241">
        <v>1448</v>
      </c>
      <c r="AK29" s="251">
        <v>1359</v>
      </c>
      <c r="AL29" s="251">
        <v>-31</v>
      </c>
      <c r="AM29" s="245">
        <v>89</v>
      </c>
      <c r="AN29" s="246">
        <v>-2.1408839779005526E-2</v>
      </c>
      <c r="AO29" s="256">
        <v>6.5489330389992648E-2</v>
      </c>
      <c r="AP29" s="257">
        <v>11.520325203252032</v>
      </c>
      <c r="AQ29" s="258">
        <v>11.772357723577235</v>
      </c>
      <c r="AR29" s="257">
        <v>1440</v>
      </c>
      <c r="AS29" s="259">
        <v>1795</v>
      </c>
      <c r="AT29" s="241">
        <v>1200</v>
      </c>
      <c r="AU29" s="241">
        <v>1470</v>
      </c>
      <c r="AV29" s="241">
        <v>145</v>
      </c>
      <c r="AW29" s="241">
        <v>160</v>
      </c>
      <c r="AX29" s="241">
        <v>1345</v>
      </c>
      <c r="AY29" s="245">
        <v>1630</v>
      </c>
      <c r="AZ29" s="246">
        <v>0.93402777777777779</v>
      </c>
      <c r="BA29" s="247">
        <v>0.9080779944289693</v>
      </c>
      <c r="BB29" s="248">
        <v>1.0309653232628948</v>
      </c>
      <c r="BC29" s="260">
        <v>1.0199994770468939</v>
      </c>
      <c r="BD29" s="261">
        <v>30</v>
      </c>
      <c r="BE29" s="241">
        <v>115</v>
      </c>
      <c r="BF29" s="262">
        <v>2.0833333333333332E-2</v>
      </c>
      <c r="BG29" s="247">
        <v>6.4066852367688026E-2</v>
      </c>
      <c r="BH29" s="248">
        <v>0.63553074443529278</v>
      </c>
      <c r="BI29" s="263">
        <v>1.2682989343090634</v>
      </c>
      <c r="BJ29" s="264">
        <v>30</v>
      </c>
      <c r="BK29" s="241">
        <v>35</v>
      </c>
      <c r="BL29" s="241">
        <v>10</v>
      </c>
      <c r="BM29" s="241">
        <v>10</v>
      </c>
      <c r="BN29" s="241">
        <v>40</v>
      </c>
      <c r="BO29" s="245">
        <v>45</v>
      </c>
      <c r="BP29" s="246">
        <v>2.7777777777777776E-2</v>
      </c>
      <c r="BQ29" s="247">
        <v>2.5069637883008356E-2</v>
      </c>
      <c r="BR29" s="248">
        <v>0.67233471726711524</v>
      </c>
      <c r="BS29" s="263">
        <v>0.49220815351556668</v>
      </c>
      <c r="BT29" s="264">
        <v>15</v>
      </c>
      <c r="BU29" s="241">
        <v>10</v>
      </c>
      <c r="BV29" s="238" t="s">
        <v>7</v>
      </c>
      <c r="BW29" s="238" t="s">
        <v>7</v>
      </c>
      <c r="BX29" s="249" t="s">
        <v>7</v>
      </c>
      <c r="BY29" s="238"/>
    </row>
    <row r="30" spans="1:77" s="151" customFormat="1" x14ac:dyDescent="0.25">
      <c r="A30" s="265" t="s">
        <v>56</v>
      </c>
      <c r="B30" s="266">
        <v>7050021</v>
      </c>
      <c r="C30" s="266">
        <v>7050021</v>
      </c>
      <c r="D30" s="267"/>
      <c r="E30" s="268"/>
      <c r="F30" s="269"/>
      <c r="G30" s="269"/>
      <c r="H30" s="269"/>
      <c r="I30" s="266">
        <v>21</v>
      </c>
      <c r="J30" s="270">
        <v>1.1399999999999999</v>
      </c>
      <c r="K30" s="270">
        <v>1.1599999999999999</v>
      </c>
      <c r="L30" s="271">
        <v>113.99999999999999</v>
      </c>
      <c r="M30" s="272">
        <v>115.99999999999999</v>
      </c>
      <c r="N30" s="273">
        <v>2494</v>
      </c>
      <c r="O30" s="273">
        <v>2526</v>
      </c>
      <c r="P30" s="269">
        <v>2526</v>
      </c>
      <c r="Q30" s="269">
        <v>2429</v>
      </c>
      <c r="R30" s="269">
        <v>2349</v>
      </c>
      <c r="S30" s="269">
        <v>-32</v>
      </c>
      <c r="T30" s="273">
        <v>177</v>
      </c>
      <c r="U30" s="274">
        <v>-1.2668250197941409E-2</v>
      </c>
      <c r="V30" s="275">
        <v>7.5351213282247767E-2</v>
      </c>
      <c r="W30" s="276">
        <v>2185.1999999999998</v>
      </c>
      <c r="X30" s="277">
        <v>2185.6999999999998</v>
      </c>
      <c r="Y30" s="277">
        <v>1162</v>
      </c>
      <c r="Z30" s="269">
        <v>1157</v>
      </c>
      <c r="AA30" s="277">
        <v>1</v>
      </c>
      <c r="AB30" s="278">
        <v>1157</v>
      </c>
      <c r="AC30" s="279">
        <v>1108</v>
      </c>
      <c r="AD30" s="279">
        <v>5</v>
      </c>
      <c r="AE30" s="280">
        <v>49</v>
      </c>
      <c r="AF30" s="281">
        <v>4.3215211754537601E-3</v>
      </c>
      <c r="AG30" s="282">
        <v>4.4223826714801441E-2</v>
      </c>
      <c r="AH30" s="283">
        <v>1047</v>
      </c>
      <c r="AI30" s="283">
        <v>1075</v>
      </c>
      <c r="AJ30" s="269">
        <v>1075</v>
      </c>
      <c r="AK30" s="279">
        <v>1040</v>
      </c>
      <c r="AL30" s="279">
        <v>-28</v>
      </c>
      <c r="AM30" s="273">
        <v>35</v>
      </c>
      <c r="AN30" s="274">
        <v>-2.6046511627906978E-2</v>
      </c>
      <c r="AO30" s="284">
        <v>3.3653846153846152E-2</v>
      </c>
      <c r="AP30" s="285">
        <v>9.1842105263157912</v>
      </c>
      <c r="AQ30" s="286">
        <v>9.2672413793103452</v>
      </c>
      <c r="AR30" s="285">
        <v>1005</v>
      </c>
      <c r="AS30" s="287">
        <v>1335</v>
      </c>
      <c r="AT30" s="269">
        <v>860</v>
      </c>
      <c r="AU30" s="269">
        <v>1100</v>
      </c>
      <c r="AV30" s="269">
        <v>65</v>
      </c>
      <c r="AW30" s="269">
        <v>95</v>
      </c>
      <c r="AX30" s="269">
        <v>925</v>
      </c>
      <c r="AY30" s="273">
        <v>1195</v>
      </c>
      <c r="AZ30" s="274">
        <v>0.92039800995024879</v>
      </c>
      <c r="BA30" s="275">
        <v>0.89513108614232206</v>
      </c>
      <c r="BB30" s="276">
        <v>1.0159209976779122</v>
      </c>
      <c r="BC30" s="288">
        <v>1.0054568499126921</v>
      </c>
      <c r="BD30" s="289">
        <v>35</v>
      </c>
      <c r="BE30" s="269">
        <v>120</v>
      </c>
      <c r="BF30" s="290">
        <v>3.482587064676617E-2</v>
      </c>
      <c r="BG30" s="275">
        <v>8.98876404494382E-2</v>
      </c>
      <c r="BH30" s="276">
        <v>1.0623797518918328</v>
      </c>
      <c r="BI30" s="291">
        <v>1.779459960593859</v>
      </c>
      <c r="BJ30" s="292">
        <v>25</v>
      </c>
      <c r="BK30" s="269">
        <v>15</v>
      </c>
      <c r="BL30" s="269">
        <v>0</v>
      </c>
      <c r="BM30" s="269">
        <v>0</v>
      </c>
      <c r="BN30" s="269">
        <v>25</v>
      </c>
      <c r="BO30" s="273">
        <v>15</v>
      </c>
      <c r="BP30" s="274">
        <v>2.4875621890547265E-2</v>
      </c>
      <c r="BQ30" s="275">
        <v>1.1235955056179775E-2</v>
      </c>
      <c r="BR30" s="276">
        <v>0.60209079158249135</v>
      </c>
      <c r="BS30" s="291">
        <v>0.22060265557064723</v>
      </c>
      <c r="BT30" s="292">
        <v>25</v>
      </c>
      <c r="BU30" s="269">
        <v>0</v>
      </c>
      <c r="BV30" s="265" t="s">
        <v>6</v>
      </c>
      <c r="BW30" s="265" t="s">
        <v>6</v>
      </c>
      <c r="BX30" s="277" t="s">
        <v>7</v>
      </c>
      <c r="BY30" s="265" t="s">
        <v>285</v>
      </c>
    </row>
    <row r="31" spans="1:77" s="151" customFormat="1" x14ac:dyDescent="0.25">
      <c r="A31" s="180" t="s">
        <v>57</v>
      </c>
      <c r="B31" s="346">
        <v>7050022.0099999998</v>
      </c>
      <c r="C31" s="346">
        <v>7050022.0099999998</v>
      </c>
      <c r="D31" s="347"/>
      <c r="E31" s="348"/>
      <c r="F31" s="349"/>
      <c r="G31" s="349"/>
      <c r="H31" s="349"/>
      <c r="I31" s="346">
        <v>22.01</v>
      </c>
      <c r="J31" s="350">
        <v>27.64</v>
      </c>
      <c r="K31" s="350">
        <v>28.69</v>
      </c>
      <c r="L31" s="351">
        <v>2764</v>
      </c>
      <c r="M31" s="321">
        <v>2869</v>
      </c>
      <c r="N31" s="322">
        <v>2515</v>
      </c>
      <c r="O31" s="322">
        <v>1763</v>
      </c>
      <c r="P31" s="349">
        <v>1763</v>
      </c>
      <c r="Q31" s="349">
        <v>1783</v>
      </c>
      <c r="R31" s="349">
        <v>1907</v>
      </c>
      <c r="S31" s="349">
        <v>752</v>
      </c>
      <c r="T31" s="322">
        <v>-144</v>
      </c>
      <c r="U31" s="323">
        <v>0.42654566080544526</v>
      </c>
      <c r="V31" s="324">
        <v>-7.5511274252753016E-2</v>
      </c>
      <c r="W31" s="325">
        <v>91</v>
      </c>
      <c r="X31" s="352">
        <v>61.4</v>
      </c>
      <c r="Y31" s="352">
        <v>1204</v>
      </c>
      <c r="Z31" s="349">
        <v>797</v>
      </c>
      <c r="AA31" s="352">
        <v>1</v>
      </c>
      <c r="AB31" s="353">
        <v>797</v>
      </c>
      <c r="AC31" s="354">
        <v>839</v>
      </c>
      <c r="AD31" s="354">
        <v>407</v>
      </c>
      <c r="AE31" s="355">
        <v>-42</v>
      </c>
      <c r="AF31" s="356">
        <v>0.51066499372647423</v>
      </c>
      <c r="AG31" s="326">
        <v>-5.0059594755661505E-2</v>
      </c>
      <c r="AH31" s="327">
        <v>1089</v>
      </c>
      <c r="AI31" s="327">
        <v>734</v>
      </c>
      <c r="AJ31" s="349">
        <v>734</v>
      </c>
      <c r="AK31" s="354">
        <v>796</v>
      </c>
      <c r="AL31" s="354">
        <v>355</v>
      </c>
      <c r="AM31" s="322">
        <v>-62</v>
      </c>
      <c r="AN31" s="323">
        <v>0.48365122615803813</v>
      </c>
      <c r="AO31" s="328">
        <v>-7.7889447236180909E-2</v>
      </c>
      <c r="AP31" s="329">
        <v>0.39399421128798845</v>
      </c>
      <c r="AQ31" s="330">
        <v>0.25583827117462532</v>
      </c>
      <c r="AR31" s="329">
        <v>865</v>
      </c>
      <c r="AS31" s="357">
        <v>610</v>
      </c>
      <c r="AT31" s="349">
        <v>710</v>
      </c>
      <c r="AU31" s="349">
        <v>450</v>
      </c>
      <c r="AV31" s="349">
        <v>70</v>
      </c>
      <c r="AW31" s="349">
        <v>45</v>
      </c>
      <c r="AX31" s="349">
        <v>780</v>
      </c>
      <c r="AY31" s="322">
        <v>495</v>
      </c>
      <c r="AZ31" s="323">
        <v>0.90173410404624277</v>
      </c>
      <c r="BA31" s="324">
        <v>0.81147540983606559</v>
      </c>
      <c r="BB31" s="325">
        <v>0.99532006883888813</v>
      </c>
      <c r="BC31" s="331">
        <v>0.91149053137191127</v>
      </c>
      <c r="BD31" s="332">
        <v>20</v>
      </c>
      <c r="BE31" s="349">
        <v>45</v>
      </c>
      <c r="BF31" s="358">
        <v>2.3121387283236993E-2</v>
      </c>
      <c r="BG31" s="324">
        <v>7.3770491803278687E-2</v>
      </c>
      <c r="BH31" s="325">
        <v>0.70532891867963132</v>
      </c>
      <c r="BI31" s="333">
        <v>1.4603969553644274</v>
      </c>
      <c r="BJ31" s="334">
        <v>55</v>
      </c>
      <c r="BK31" s="349">
        <v>55</v>
      </c>
      <c r="BL31" s="349">
        <v>0</v>
      </c>
      <c r="BM31" s="349">
        <v>15</v>
      </c>
      <c r="BN31" s="349">
        <v>55</v>
      </c>
      <c r="BO31" s="322">
        <v>70</v>
      </c>
      <c r="BP31" s="323">
        <v>6.358381502890173E-2</v>
      </c>
      <c r="BQ31" s="324">
        <v>0.11475409836065574</v>
      </c>
      <c r="BR31" s="325">
        <v>1.5389858268079633</v>
      </c>
      <c r="BS31" s="333">
        <v>2.2530402364018562</v>
      </c>
      <c r="BT31" s="334">
        <v>20</v>
      </c>
      <c r="BU31" s="349">
        <v>0</v>
      </c>
      <c r="BV31" s="390" t="s">
        <v>3</v>
      </c>
      <c r="BW31" s="180" t="s">
        <v>3</v>
      </c>
      <c r="BX31" s="352" t="s">
        <v>6</v>
      </c>
      <c r="BY31" s="180" t="s">
        <v>60</v>
      </c>
    </row>
    <row r="32" spans="1:77" s="151" customFormat="1" x14ac:dyDescent="0.25">
      <c r="A32" s="238" t="s">
        <v>70</v>
      </c>
      <c r="B32" s="179">
        <v>7050022.0199999996</v>
      </c>
      <c r="C32" s="179">
        <v>7050022.0199999996</v>
      </c>
      <c r="D32" s="239"/>
      <c r="E32" s="240"/>
      <c r="F32" s="241"/>
      <c r="G32" s="241"/>
      <c r="H32" s="241"/>
      <c r="I32" s="179">
        <v>22.02</v>
      </c>
      <c r="J32" s="242">
        <v>2.66</v>
      </c>
      <c r="K32" s="242">
        <v>2.65</v>
      </c>
      <c r="L32" s="243">
        <v>266</v>
      </c>
      <c r="M32" s="244">
        <v>265</v>
      </c>
      <c r="N32" s="245">
        <v>4677</v>
      </c>
      <c r="O32" s="245">
        <v>4691</v>
      </c>
      <c r="P32" s="241">
        <v>4691</v>
      </c>
      <c r="Q32" s="241">
        <v>4784</v>
      </c>
      <c r="R32" s="241">
        <v>4865</v>
      </c>
      <c r="S32" s="241">
        <v>-14</v>
      </c>
      <c r="T32" s="245">
        <v>-174</v>
      </c>
      <c r="U32" s="246">
        <v>-2.984438286079727E-3</v>
      </c>
      <c r="V32" s="247">
        <v>-3.5765673175745118E-2</v>
      </c>
      <c r="W32" s="248">
        <v>1760.5</v>
      </c>
      <c r="X32" s="249">
        <v>1767.5</v>
      </c>
      <c r="Y32" s="249">
        <v>1984</v>
      </c>
      <c r="Z32" s="241">
        <v>1946</v>
      </c>
      <c r="AA32" s="249">
        <v>1</v>
      </c>
      <c r="AB32" s="250">
        <v>1946</v>
      </c>
      <c r="AC32" s="251">
        <v>1909</v>
      </c>
      <c r="AD32" s="251">
        <v>38</v>
      </c>
      <c r="AE32" s="252">
        <v>37</v>
      </c>
      <c r="AF32" s="253">
        <v>1.9527235354573486E-2</v>
      </c>
      <c r="AG32" s="254">
        <v>1.9381875327396544E-2</v>
      </c>
      <c r="AH32" s="255">
        <v>1917</v>
      </c>
      <c r="AI32" s="255">
        <v>1900</v>
      </c>
      <c r="AJ32" s="241">
        <v>1900</v>
      </c>
      <c r="AK32" s="251">
        <v>1858</v>
      </c>
      <c r="AL32" s="251">
        <v>17</v>
      </c>
      <c r="AM32" s="245">
        <v>42</v>
      </c>
      <c r="AN32" s="246">
        <v>8.9473684210526309E-3</v>
      </c>
      <c r="AO32" s="256">
        <v>2.2604951560818085E-2</v>
      </c>
      <c r="AP32" s="257">
        <v>7.2067669172932334</v>
      </c>
      <c r="AQ32" s="258">
        <v>7.1698113207547172</v>
      </c>
      <c r="AR32" s="257">
        <v>1895</v>
      </c>
      <c r="AS32" s="259">
        <v>2435</v>
      </c>
      <c r="AT32" s="241">
        <v>1695</v>
      </c>
      <c r="AU32" s="241">
        <v>2040</v>
      </c>
      <c r="AV32" s="241">
        <v>130</v>
      </c>
      <c r="AW32" s="241">
        <v>195</v>
      </c>
      <c r="AX32" s="241">
        <v>1825</v>
      </c>
      <c r="AY32" s="245">
        <v>2235</v>
      </c>
      <c r="AZ32" s="246">
        <v>0.96306068601583117</v>
      </c>
      <c r="BA32" s="247">
        <v>0.91786447638603696</v>
      </c>
      <c r="BB32" s="248">
        <v>1.0630113954879845</v>
      </c>
      <c r="BC32" s="260">
        <v>1.0309921522791738</v>
      </c>
      <c r="BD32" s="261">
        <v>25</v>
      </c>
      <c r="BE32" s="241">
        <v>135</v>
      </c>
      <c r="BF32" s="262">
        <v>1.3192612137203167E-2</v>
      </c>
      <c r="BG32" s="247">
        <v>5.5441478439425054E-2</v>
      </c>
      <c r="BH32" s="248">
        <v>0.40244690940493477</v>
      </c>
      <c r="BI32" s="263">
        <v>1.0975467878098162</v>
      </c>
      <c r="BJ32" s="264">
        <v>20</v>
      </c>
      <c r="BK32" s="241">
        <v>20</v>
      </c>
      <c r="BL32" s="241">
        <v>0</v>
      </c>
      <c r="BM32" s="241">
        <v>20</v>
      </c>
      <c r="BN32" s="241">
        <v>20</v>
      </c>
      <c r="BO32" s="245">
        <v>40</v>
      </c>
      <c r="BP32" s="246">
        <v>1.0554089709762533E-2</v>
      </c>
      <c r="BQ32" s="247">
        <v>1.6427104722792608E-2</v>
      </c>
      <c r="BR32" s="248">
        <v>0.25545171315689869</v>
      </c>
      <c r="BS32" s="263">
        <v>0.32252380034148015</v>
      </c>
      <c r="BT32" s="264">
        <v>20</v>
      </c>
      <c r="BU32" s="241">
        <v>15</v>
      </c>
      <c r="BV32" s="238" t="s">
        <v>7</v>
      </c>
      <c r="BW32" s="238" t="s">
        <v>7</v>
      </c>
      <c r="BX32" s="249" t="s">
        <v>7</v>
      </c>
      <c r="BY32" s="238"/>
    </row>
    <row r="33" spans="1:77" s="151" customFormat="1" x14ac:dyDescent="0.25">
      <c r="A33" s="238"/>
      <c r="B33" s="179">
        <v>7050023.0099999998</v>
      </c>
      <c r="C33" s="179">
        <v>7050023.0099999998</v>
      </c>
      <c r="D33" s="239"/>
      <c r="E33" s="240"/>
      <c r="F33" s="241"/>
      <c r="G33" s="241"/>
      <c r="H33" s="241"/>
      <c r="I33" s="179">
        <v>23.01</v>
      </c>
      <c r="J33" s="242">
        <v>1.28</v>
      </c>
      <c r="K33" s="242">
        <v>1.26</v>
      </c>
      <c r="L33" s="243">
        <v>128</v>
      </c>
      <c r="M33" s="244">
        <v>126</v>
      </c>
      <c r="N33" s="245">
        <v>2866</v>
      </c>
      <c r="O33" s="245">
        <v>2917</v>
      </c>
      <c r="P33" s="241">
        <v>2917</v>
      </c>
      <c r="Q33" s="241">
        <v>2944</v>
      </c>
      <c r="R33" s="241">
        <v>2978</v>
      </c>
      <c r="S33" s="241">
        <v>-51</v>
      </c>
      <c r="T33" s="245">
        <v>-61</v>
      </c>
      <c r="U33" s="246">
        <v>-1.7483716146726089E-2</v>
      </c>
      <c r="V33" s="247">
        <v>-2.0483546004029549E-2</v>
      </c>
      <c r="W33" s="248">
        <v>2240.3000000000002</v>
      </c>
      <c r="X33" s="249">
        <v>2321</v>
      </c>
      <c r="Y33" s="249">
        <v>1195</v>
      </c>
      <c r="Z33" s="241">
        <v>1187</v>
      </c>
      <c r="AA33" s="249">
        <v>1</v>
      </c>
      <c r="AB33" s="250">
        <v>1187</v>
      </c>
      <c r="AC33" s="251">
        <v>1168</v>
      </c>
      <c r="AD33" s="251">
        <v>8</v>
      </c>
      <c r="AE33" s="252">
        <v>19</v>
      </c>
      <c r="AF33" s="253">
        <v>6.7396798652064023E-3</v>
      </c>
      <c r="AG33" s="254">
        <v>1.6267123287671232E-2</v>
      </c>
      <c r="AH33" s="255">
        <v>1151</v>
      </c>
      <c r="AI33" s="255">
        <v>1171</v>
      </c>
      <c r="AJ33" s="241">
        <v>1171</v>
      </c>
      <c r="AK33" s="251">
        <v>1145</v>
      </c>
      <c r="AL33" s="251">
        <v>-20</v>
      </c>
      <c r="AM33" s="245">
        <v>26</v>
      </c>
      <c r="AN33" s="246">
        <v>-1.7079419299743808E-2</v>
      </c>
      <c r="AO33" s="256">
        <v>2.2707423580786028E-2</v>
      </c>
      <c r="AP33" s="257">
        <v>8.9921875</v>
      </c>
      <c r="AQ33" s="258">
        <v>9.2936507936507944</v>
      </c>
      <c r="AR33" s="257">
        <v>1160</v>
      </c>
      <c r="AS33" s="259">
        <v>1675</v>
      </c>
      <c r="AT33" s="241">
        <v>1020</v>
      </c>
      <c r="AU33" s="241">
        <v>1485</v>
      </c>
      <c r="AV33" s="241">
        <v>60</v>
      </c>
      <c r="AW33" s="241">
        <v>125</v>
      </c>
      <c r="AX33" s="241">
        <v>1080</v>
      </c>
      <c r="AY33" s="245">
        <v>1610</v>
      </c>
      <c r="AZ33" s="246">
        <v>0.93103448275862066</v>
      </c>
      <c r="BA33" s="247">
        <v>0.96119402985074631</v>
      </c>
      <c r="BB33" s="248">
        <v>1.0276613708104434</v>
      </c>
      <c r="BC33" s="260">
        <v>1.0796621147117191</v>
      </c>
      <c r="BD33" s="261">
        <v>35</v>
      </c>
      <c r="BE33" s="241">
        <v>45</v>
      </c>
      <c r="BF33" s="262">
        <v>3.017241379310345E-2</v>
      </c>
      <c r="BG33" s="247">
        <v>2.6865671641791045E-2</v>
      </c>
      <c r="BH33" s="248">
        <v>0.92042383676835515</v>
      </c>
      <c r="BI33" s="263">
        <v>0.53184605538644814</v>
      </c>
      <c r="BJ33" s="264">
        <v>30</v>
      </c>
      <c r="BK33" s="241">
        <v>15</v>
      </c>
      <c r="BL33" s="241">
        <v>0</v>
      </c>
      <c r="BM33" s="241">
        <v>0</v>
      </c>
      <c r="BN33" s="241">
        <v>30</v>
      </c>
      <c r="BO33" s="245">
        <v>15</v>
      </c>
      <c r="BP33" s="246">
        <v>2.5862068965517241E-2</v>
      </c>
      <c r="BQ33" s="247">
        <v>8.9552238805970154E-3</v>
      </c>
      <c r="BR33" s="248">
        <v>0.62596680573145214</v>
      </c>
      <c r="BS33" s="263">
        <v>0.17582360906675468</v>
      </c>
      <c r="BT33" s="264">
        <v>10</v>
      </c>
      <c r="BU33" s="241">
        <v>10</v>
      </c>
      <c r="BV33" s="238" t="s">
        <v>7</v>
      </c>
      <c r="BW33" s="238" t="s">
        <v>7</v>
      </c>
      <c r="BX33" s="249" t="s">
        <v>7</v>
      </c>
      <c r="BY33" s="238"/>
    </row>
    <row r="34" spans="1:77" s="151" customFormat="1" x14ac:dyDescent="0.25">
      <c r="A34" s="238"/>
      <c r="B34" s="179">
        <v>7050023.0199999996</v>
      </c>
      <c r="C34" s="179">
        <v>7050023.0199999996</v>
      </c>
      <c r="D34" s="239"/>
      <c r="E34" s="240"/>
      <c r="F34" s="241"/>
      <c r="G34" s="241"/>
      <c r="H34" s="241"/>
      <c r="I34" s="179">
        <v>23.02</v>
      </c>
      <c r="J34" s="242">
        <v>1.39</v>
      </c>
      <c r="K34" s="242">
        <v>1.39</v>
      </c>
      <c r="L34" s="243">
        <v>139</v>
      </c>
      <c r="M34" s="244">
        <v>139</v>
      </c>
      <c r="N34" s="245">
        <v>3916</v>
      </c>
      <c r="O34" s="245">
        <v>4417</v>
      </c>
      <c r="P34" s="241">
        <v>4417</v>
      </c>
      <c r="Q34" s="241">
        <v>4175</v>
      </c>
      <c r="R34" s="241">
        <v>3734</v>
      </c>
      <c r="S34" s="241">
        <v>-501</v>
      </c>
      <c r="T34" s="245">
        <v>683</v>
      </c>
      <c r="U34" s="246">
        <v>-0.11342540185646366</v>
      </c>
      <c r="V34" s="247">
        <v>0.18291376539903589</v>
      </c>
      <c r="W34" s="248">
        <v>2813.8</v>
      </c>
      <c r="X34" s="249">
        <v>3169.5</v>
      </c>
      <c r="Y34" s="249">
        <v>1691</v>
      </c>
      <c r="Z34" s="241">
        <v>1680</v>
      </c>
      <c r="AA34" s="249">
        <v>1</v>
      </c>
      <c r="AB34" s="250">
        <v>1680</v>
      </c>
      <c r="AC34" s="251">
        <v>1618</v>
      </c>
      <c r="AD34" s="251">
        <v>11</v>
      </c>
      <c r="AE34" s="252">
        <v>62</v>
      </c>
      <c r="AF34" s="253">
        <v>6.5476190476190478E-3</v>
      </c>
      <c r="AG34" s="254">
        <v>3.8318912237330034E-2</v>
      </c>
      <c r="AH34" s="255">
        <v>1566</v>
      </c>
      <c r="AI34" s="255">
        <v>1640</v>
      </c>
      <c r="AJ34" s="241">
        <v>1640</v>
      </c>
      <c r="AK34" s="251">
        <v>1481</v>
      </c>
      <c r="AL34" s="251">
        <v>-74</v>
      </c>
      <c r="AM34" s="245">
        <v>159</v>
      </c>
      <c r="AN34" s="246">
        <v>-4.5121951219512194E-2</v>
      </c>
      <c r="AO34" s="256">
        <v>0.10735989196488858</v>
      </c>
      <c r="AP34" s="257">
        <v>11.266187050359711</v>
      </c>
      <c r="AQ34" s="258">
        <v>11.798561151079136</v>
      </c>
      <c r="AR34" s="257">
        <v>1715</v>
      </c>
      <c r="AS34" s="259">
        <v>2090</v>
      </c>
      <c r="AT34" s="241">
        <v>1425</v>
      </c>
      <c r="AU34" s="241">
        <v>1715</v>
      </c>
      <c r="AV34" s="241">
        <v>150</v>
      </c>
      <c r="AW34" s="241">
        <v>190</v>
      </c>
      <c r="AX34" s="241">
        <v>1575</v>
      </c>
      <c r="AY34" s="245">
        <v>1905</v>
      </c>
      <c r="AZ34" s="246">
        <v>0.91836734693877553</v>
      </c>
      <c r="BA34" s="247">
        <v>0.91148325358851678</v>
      </c>
      <c r="BB34" s="248">
        <v>1.0136795834524783</v>
      </c>
      <c r="BC34" s="260">
        <v>1.0238244376595906</v>
      </c>
      <c r="BD34" s="261">
        <v>65</v>
      </c>
      <c r="BE34" s="241">
        <v>150</v>
      </c>
      <c r="BF34" s="262">
        <v>3.7900874635568516E-2</v>
      </c>
      <c r="BG34" s="247">
        <v>7.1770334928229665E-2</v>
      </c>
      <c r="BH34" s="248">
        <v>1.1561842114507952</v>
      </c>
      <c r="BI34" s="263">
        <v>1.4208008656655513</v>
      </c>
      <c r="BJ34" s="264">
        <v>30</v>
      </c>
      <c r="BK34" s="241">
        <v>20</v>
      </c>
      <c r="BL34" s="241">
        <v>10</v>
      </c>
      <c r="BM34" s="241">
        <v>10</v>
      </c>
      <c r="BN34" s="241">
        <v>40</v>
      </c>
      <c r="BO34" s="245">
        <v>30</v>
      </c>
      <c r="BP34" s="246">
        <v>2.3323615160349854E-2</v>
      </c>
      <c r="BQ34" s="247">
        <v>1.4354066985645933E-2</v>
      </c>
      <c r="BR34" s="248">
        <v>0.56452594336130968</v>
      </c>
      <c r="BS34" s="263">
        <v>0.28182253127924789</v>
      </c>
      <c r="BT34" s="264">
        <v>40</v>
      </c>
      <c r="BU34" s="241">
        <v>10</v>
      </c>
      <c r="BV34" s="238" t="s">
        <v>7</v>
      </c>
      <c r="BW34" s="238" t="s">
        <v>7</v>
      </c>
      <c r="BX34" s="249" t="s">
        <v>7</v>
      </c>
      <c r="BY34" s="238"/>
    </row>
    <row r="35" spans="1:77" s="151" customFormat="1" x14ac:dyDescent="0.25">
      <c r="A35" s="238"/>
      <c r="B35" s="179">
        <v>7050024</v>
      </c>
      <c r="C35" s="179">
        <v>7050024</v>
      </c>
      <c r="D35" s="239"/>
      <c r="E35" s="240"/>
      <c r="F35" s="241"/>
      <c r="G35" s="241"/>
      <c r="H35" s="241"/>
      <c r="I35" s="179">
        <v>24</v>
      </c>
      <c r="J35" s="242">
        <v>1.31</v>
      </c>
      <c r="K35" s="242">
        <v>1.32</v>
      </c>
      <c r="L35" s="243">
        <v>131</v>
      </c>
      <c r="M35" s="244">
        <v>132</v>
      </c>
      <c r="N35" s="245">
        <v>2876</v>
      </c>
      <c r="O35" s="245">
        <v>2858</v>
      </c>
      <c r="P35" s="241">
        <v>2858</v>
      </c>
      <c r="Q35" s="241">
        <v>2852</v>
      </c>
      <c r="R35" s="241">
        <v>2685</v>
      </c>
      <c r="S35" s="241">
        <v>18</v>
      </c>
      <c r="T35" s="245">
        <v>173</v>
      </c>
      <c r="U35" s="246">
        <v>6.298110566829951E-3</v>
      </c>
      <c r="V35" s="247">
        <v>6.4432029795158288E-2</v>
      </c>
      <c r="W35" s="248">
        <v>2195.6</v>
      </c>
      <c r="X35" s="249">
        <v>2161.1999999999998</v>
      </c>
      <c r="Y35" s="249">
        <v>1164</v>
      </c>
      <c r="Z35" s="241">
        <v>1165</v>
      </c>
      <c r="AA35" s="249">
        <v>1</v>
      </c>
      <c r="AB35" s="250">
        <v>1165</v>
      </c>
      <c r="AC35" s="251">
        <v>1098</v>
      </c>
      <c r="AD35" s="251">
        <v>-1</v>
      </c>
      <c r="AE35" s="252">
        <v>67</v>
      </c>
      <c r="AF35" s="253">
        <v>-8.5836909871244631E-4</v>
      </c>
      <c r="AG35" s="254">
        <v>6.1020036429872498E-2</v>
      </c>
      <c r="AH35" s="255">
        <v>1115</v>
      </c>
      <c r="AI35" s="255">
        <v>1106</v>
      </c>
      <c r="AJ35" s="241">
        <v>1106</v>
      </c>
      <c r="AK35" s="251">
        <v>1069</v>
      </c>
      <c r="AL35" s="251">
        <v>9</v>
      </c>
      <c r="AM35" s="245">
        <v>37</v>
      </c>
      <c r="AN35" s="246">
        <v>8.1374321880651E-3</v>
      </c>
      <c r="AO35" s="256">
        <v>3.4611786716557527E-2</v>
      </c>
      <c r="AP35" s="257">
        <v>8.5114503816793885</v>
      </c>
      <c r="AQ35" s="258">
        <v>8.3787878787878789</v>
      </c>
      <c r="AR35" s="257">
        <v>1145</v>
      </c>
      <c r="AS35" s="259">
        <v>1480</v>
      </c>
      <c r="AT35" s="241">
        <v>1005</v>
      </c>
      <c r="AU35" s="241">
        <v>1280</v>
      </c>
      <c r="AV35" s="241">
        <v>65</v>
      </c>
      <c r="AW35" s="241">
        <v>110</v>
      </c>
      <c r="AX35" s="241">
        <v>1070</v>
      </c>
      <c r="AY35" s="245">
        <v>1390</v>
      </c>
      <c r="AZ35" s="246">
        <v>0.93449781659388642</v>
      </c>
      <c r="BA35" s="247">
        <v>0.93918918918918914</v>
      </c>
      <c r="BB35" s="248">
        <v>1.0314841447921093</v>
      </c>
      <c r="BC35" s="260">
        <v>1.0549451563612389</v>
      </c>
      <c r="BD35" s="261">
        <v>40</v>
      </c>
      <c r="BE35" s="241">
        <v>75</v>
      </c>
      <c r="BF35" s="262">
        <v>3.4934497816593885E-2</v>
      </c>
      <c r="BG35" s="247">
        <v>5.0675675675675678E-2</v>
      </c>
      <c r="BH35" s="248">
        <v>1.0656934753849452</v>
      </c>
      <c r="BI35" s="263">
        <v>1.0032006112300684</v>
      </c>
      <c r="BJ35" s="264">
        <v>0</v>
      </c>
      <c r="BK35" s="241">
        <v>0</v>
      </c>
      <c r="BL35" s="241">
        <v>10</v>
      </c>
      <c r="BM35" s="241">
        <v>10</v>
      </c>
      <c r="BN35" s="241">
        <v>10</v>
      </c>
      <c r="BO35" s="245">
        <v>10</v>
      </c>
      <c r="BP35" s="246">
        <v>8.7336244541484712E-3</v>
      </c>
      <c r="BQ35" s="247">
        <v>6.7567567567567571E-3</v>
      </c>
      <c r="BR35" s="248">
        <v>0.21138908141149476</v>
      </c>
      <c r="BS35" s="263">
        <v>0.13265970503910543</v>
      </c>
      <c r="BT35" s="264">
        <v>20</v>
      </c>
      <c r="BU35" s="241">
        <v>10</v>
      </c>
      <c r="BV35" s="238" t="s">
        <v>7</v>
      </c>
      <c r="BW35" s="238" t="s">
        <v>7</v>
      </c>
      <c r="BX35" s="249" t="s">
        <v>7</v>
      </c>
      <c r="BY35" s="238"/>
    </row>
    <row r="36" spans="1:77" s="151" customFormat="1" x14ac:dyDescent="0.25">
      <c r="A36" s="238"/>
      <c r="B36" s="179">
        <v>7050025.0099999998</v>
      </c>
      <c r="C36" s="179">
        <v>7050025.0099999998</v>
      </c>
      <c r="D36" s="239"/>
      <c r="E36" s="240"/>
      <c r="F36" s="241"/>
      <c r="G36" s="241"/>
      <c r="H36" s="241"/>
      <c r="I36" s="179">
        <v>25.01</v>
      </c>
      <c r="J36" s="242">
        <v>1.63</v>
      </c>
      <c r="K36" s="242">
        <v>1.62</v>
      </c>
      <c r="L36" s="243">
        <v>163</v>
      </c>
      <c r="M36" s="244">
        <v>162</v>
      </c>
      <c r="N36" s="245">
        <v>4124</v>
      </c>
      <c r="O36" s="245">
        <v>4230</v>
      </c>
      <c r="P36" s="241">
        <v>4230</v>
      </c>
      <c r="Q36" s="241">
        <v>3800</v>
      </c>
      <c r="R36" s="241">
        <v>3511</v>
      </c>
      <c r="S36" s="241">
        <v>-106</v>
      </c>
      <c r="T36" s="245">
        <v>719</v>
      </c>
      <c r="U36" s="246">
        <v>-2.5059101654846337E-2</v>
      </c>
      <c r="V36" s="247">
        <v>0.20478496154941611</v>
      </c>
      <c r="W36" s="248">
        <v>2529</v>
      </c>
      <c r="X36" s="249">
        <v>2611.9</v>
      </c>
      <c r="Y36" s="249">
        <v>1768</v>
      </c>
      <c r="Z36" s="241">
        <v>1739</v>
      </c>
      <c r="AA36" s="249">
        <v>1</v>
      </c>
      <c r="AB36" s="250">
        <v>1739</v>
      </c>
      <c r="AC36" s="251">
        <v>1612</v>
      </c>
      <c r="AD36" s="251">
        <v>29</v>
      </c>
      <c r="AE36" s="252">
        <v>127</v>
      </c>
      <c r="AF36" s="253">
        <v>1.6676250718803909E-2</v>
      </c>
      <c r="AG36" s="254">
        <v>7.8784119106699746E-2</v>
      </c>
      <c r="AH36" s="255">
        <v>1600</v>
      </c>
      <c r="AI36" s="255">
        <v>1639</v>
      </c>
      <c r="AJ36" s="241">
        <v>1639</v>
      </c>
      <c r="AK36" s="251">
        <v>1533</v>
      </c>
      <c r="AL36" s="251">
        <v>-39</v>
      </c>
      <c r="AM36" s="245">
        <v>106</v>
      </c>
      <c r="AN36" s="246">
        <v>-2.3794996949359364E-2</v>
      </c>
      <c r="AO36" s="256">
        <v>6.9145466405740375E-2</v>
      </c>
      <c r="AP36" s="257">
        <v>9.8159509202453989</v>
      </c>
      <c r="AQ36" s="258">
        <v>10.117283950617283</v>
      </c>
      <c r="AR36" s="257">
        <v>1695</v>
      </c>
      <c r="AS36" s="259">
        <v>2045</v>
      </c>
      <c r="AT36" s="241">
        <v>1350</v>
      </c>
      <c r="AU36" s="241">
        <v>1635</v>
      </c>
      <c r="AV36" s="241">
        <v>145</v>
      </c>
      <c r="AW36" s="241">
        <v>150</v>
      </c>
      <c r="AX36" s="241">
        <v>1495</v>
      </c>
      <c r="AY36" s="245">
        <v>1785</v>
      </c>
      <c r="AZ36" s="246">
        <v>0.88200589970501475</v>
      </c>
      <c r="BA36" s="247">
        <v>0.87286063569682149</v>
      </c>
      <c r="BB36" s="248">
        <v>0.97354438395032838</v>
      </c>
      <c r="BC36" s="260">
        <v>0.98044154511798232</v>
      </c>
      <c r="BD36" s="261">
        <v>125</v>
      </c>
      <c r="BE36" s="241">
        <v>150</v>
      </c>
      <c r="BF36" s="262">
        <v>7.3746312684365781E-2</v>
      </c>
      <c r="BG36" s="247">
        <v>7.3349633251833746E-2</v>
      </c>
      <c r="BH36" s="248">
        <v>2.2496663519833375</v>
      </c>
      <c r="BI36" s="263">
        <v>1.4520654323916882</v>
      </c>
      <c r="BJ36" s="264">
        <v>50</v>
      </c>
      <c r="BK36" s="241">
        <v>65</v>
      </c>
      <c r="BL36" s="241">
        <v>15</v>
      </c>
      <c r="BM36" s="241">
        <v>10</v>
      </c>
      <c r="BN36" s="241">
        <v>65</v>
      </c>
      <c r="BO36" s="245">
        <v>75</v>
      </c>
      <c r="BP36" s="246">
        <v>3.8348082595870206E-2</v>
      </c>
      <c r="BQ36" s="247">
        <v>3.6674816625916873E-2</v>
      </c>
      <c r="BR36" s="248">
        <v>0.92817890171389372</v>
      </c>
      <c r="BS36" s="263">
        <v>0.72006001268169706</v>
      </c>
      <c r="BT36" s="264">
        <v>10</v>
      </c>
      <c r="BU36" s="241">
        <v>40</v>
      </c>
      <c r="BV36" s="238" t="s">
        <v>7</v>
      </c>
      <c r="BW36" s="238" t="s">
        <v>7</v>
      </c>
      <c r="BX36" s="249" t="s">
        <v>7</v>
      </c>
      <c r="BY36" s="238" t="s">
        <v>283</v>
      </c>
    </row>
    <row r="37" spans="1:77" s="151" customFormat="1" x14ac:dyDescent="0.25">
      <c r="A37" s="265" t="s">
        <v>58</v>
      </c>
      <c r="B37" s="266">
        <v>7050025.0199999996</v>
      </c>
      <c r="C37" s="266">
        <v>7050025.0199999996</v>
      </c>
      <c r="D37" s="267"/>
      <c r="E37" s="268"/>
      <c r="F37" s="269"/>
      <c r="G37" s="269"/>
      <c r="H37" s="269"/>
      <c r="I37" s="266">
        <v>25.02</v>
      </c>
      <c r="J37" s="270">
        <v>1.29</v>
      </c>
      <c r="K37" s="270">
        <v>1.27</v>
      </c>
      <c r="L37" s="271">
        <v>129</v>
      </c>
      <c r="M37" s="272">
        <v>127</v>
      </c>
      <c r="N37" s="273">
        <v>3183</v>
      </c>
      <c r="O37" s="273">
        <v>3214</v>
      </c>
      <c r="P37" s="269">
        <v>3214</v>
      </c>
      <c r="Q37" s="269">
        <v>3024</v>
      </c>
      <c r="R37" s="269">
        <v>2940</v>
      </c>
      <c r="S37" s="269">
        <v>-31</v>
      </c>
      <c r="T37" s="273">
        <v>274</v>
      </c>
      <c r="U37" s="274">
        <v>-9.6453018046048535E-3</v>
      </c>
      <c r="V37" s="275">
        <v>9.3197278911564624E-2</v>
      </c>
      <c r="W37" s="276">
        <v>2476.9</v>
      </c>
      <c r="X37" s="277">
        <v>2537.1</v>
      </c>
      <c r="Y37" s="277">
        <v>1393</v>
      </c>
      <c r="Z37" s="269">
        <v>1406</v>
      </c>
      <c r="AA37" s="277">
        <v>1</v>
      </c>
      <c r="AB37" s="278">
        <v>1406</v>
      </c>
      <c r="AC37" s="279">
        <v>1400</v>
      </c>
      <c r="AD37" s="279">
        <v>-13</v>
      </c>
      <c r="AE37" s="280">
        <v>6</v>
      </c>
      <c r="AF37" s="281">
        <v>-9.2460881934566148E-3</v>
      </c>
      <c r="AG37" s="282">
        <v>4.2857142857142859E-3</v>
      </c>
      <c r="AH37" s="283">
        <v>1298</v>
      </c>
      <c r="AI37" s="283">
        <v>1373</v>
      </c>
      <c r="AJ37" s="269">
        <v>1373</v>
      </c>
      <c r="AK37" s="279">
        <v>1363</v>
      </c>
      <c r="AL37" s="279">
        <v>-75</v>
      </c>
      <c r="AM37" s="273">
        <v>10</v>
      </c>
      <c r="AN37" s="274">
        <v>-5.4624908958485069E-2</v>
      </c>
      <c r="AO37" s="284">
        <v>7.3367571533382242E-3</v>
      </c>
      <c r="AP37" s="285">
        <v>10.062015503875969</v>
      </c>
      <c r="AQ37" s="286">
        <v>10.811023622047244</v>
      </c>
      <c r="AR37" s="285">
        <v>1100</v>
      </c>
      <c r="AS37" s="287">
        <v>1510</v>
      </c>
      <c r="AT37" s="269">
        <v>950</v>
      </c>
      <c r="AU37" s="269">
        <v>1210</v>
      </c>
      <c r="AV37" s="269">
        <v>95</v>
      </c>
      <c r="AW37" s="269">
        <v>110</v>
      </c>
      <c r="AX37" s="269">
        <v>1045</v>
      </c>
      <c r="AY37" s="273">
        <v>1320</v>
      </c>
      <c r="AZ37" s="274">
        <v>0.95</v>
      </c>
      <c r="BA37" s="275">
        <v>0.8741721854304636</v>
      </c>
      <c r="BB37" s="276">
        <v>1.0485952135491747</v>
      </c>
      <c r="BC37" s="288">
        <v>0.98191474461256678</v>
      </c>
      <c r="BD37" s="289">
        <v>25</v>
      </c>
      <c r="BE37" s="269">
        <v>130</v>
      </c>
      <c r="BF37" s="290">
        <v>2.2727272727272728E-2</v>
      </c>
      <c r="BG37" s="275">
        <v>8.6092715231788075E-2</v>
      </c>
      <c r="BH37" s="276">
        <v>0.69330626665668316</v>
      </c>
      <c r="BI37" s="291">
        <v>1.7043337536482572</v>
      </c>
      <c r="BJ37" s="292">
        <v>10</v>
      </c>
      <c r="BK37" s="269">
        <v>45</v>
      </c>
      <c r="BL37" s="269">
        <v>0</v>
      </c>
      <c r="BM37" s="269">
        <v>10</v>
      </c>
      <c r="BN37" s="269">
        <v>10</v>
      </c>
      <c r="BO37" s="273">
        <v>55</v>
      </c>
      <c r="BP37" s="274">
        <v>9.0909090909090905E-3</v>
      </c>
      <c r="BQ37" s="275">
        <v>3.6423841059602648E-2</v>
      </c>
      <c r="BR37" s="276">
        <v>0.22003681656014681</v>
      </c>
      <c r="BS37" s="291">
        <v>0.71513244968100542</v>
      </c>
      <c r="BT37" s="292">
        <v>20</v>
      </c>
      <c r="BU37" s="269">
        <v>15</v>
      </c>
      <c r="BV37" s="265" t="s">
        <v>6</v>
      </c>
      <c r="BW37" s="265" t="s">
        <v>6</v>
      </c>
      <c r="BX37" s="388" t="s">
        <v>7</v>
      </c>
      <c r="BY37" s="265" t="s">
        <v>285</v>
      </c>
    </row>
    <row r="38" spans="1:77" s="151" customFormat="1" x14ac:dyDescent="0.25">
      <c r="A38" s="265"/>
      <c r="B38" s="266">
        <v>7050026</v>
      </c>
      <c r="C38" s="266">
        <v>7050026</v>
      </c>
      <c r="D38" s="267"/>
      <c r="E38" s="268"/>
      <c r="F38" s="269"/>
      <c r="G38" s="269"/>
      <c r="H38" s="269"/>
      <c r="I38" s="266">
        <v>26</v>
      </c>
      <c r="J38" s="270">
        <v>1.58</v>
      </c>
      <c r="K38" s="270">
        <v>1.58</v>
      </c>
      <c r="L38" s="271">
        <v>158</v>
      </c>
      <c r="M38" s="272">
        <v>158</v>
      </c>
      <c r="N38" s="273">
        <v>3980</v>
      </c>
      <c r="O38" s="273">
        <v>4024</v>
      </c>
      <c r="P38" s="269">
        <v>4024</v>
      </c>
      <c r="Q38" s="269">
        <v>3899</v>
      </c>
      <c r="R38" s="269">
        <v>3751</v>
      </c>
      <c r="S38" s="269">
        <v>-44</v>
      </c>
      <c r="T38" s="273">
        <v>273</v>
      </c>
      <c r="U38" s="274">
        <v>-1.0934393638170975E-2</v>
      </c>
      <c r="V38" s="275">
        <v>7.2780591842175418E-2</v>
      </c>
      <c r="W38" s="276">
        <v>2512.1999999999998</v>
      </c>
      <c r="X38" s="277">
        <v>2549.1</v>
      </c>
      <c r="Y38" s="277">
        <v>2188</v>
      </c>
      <c r="Z38" s="269">
        <v>2199</v>
      </c>
      <c r="AA38" s="277">
        <v>1</v>
      </c>
      <c r="AB38" s="278">
        <v>2199</v>
      </c>
      <c r="AC38" s="279">
        <v>2048</v>
      </c>
      <c r="AD38" s="279">
        <v>-11</v>
      </c>
      <c r="AE38" s="280">
        <v>151</v>
      </c>
      <c r="AF38" s="281">
        <v>-5.0022737608003635E-3</v>
      </c>
      <c r="AG38" s="282">
        <v>7.373046875E-2</v>
      </c>
      <c r="AH38" s="283">
        <v>1987</v>
      </c>
      <c r="AI38" s="283">
        <v>2022</v>
      </c>
      <c r="AJ38" s="269">
        <v>2022</v>
      </c>
      <c r="AK38" s="279">
        <v>1947</v>
      </c>
      <c r="AL38" s="279">
        <v>-35</v>
      </c>
      <c r="AM38" s="273">
        <v>75</v>
      </c>
      <c r="AN38" s="274">
        <v>-1.7309594460929771E-2</v>
      </c>
      <c r="AO38" s="284">
        <v>3.8520801232665637E-2</v>
      </c>
      <c r="AP38" s="285">
        <v>12.575949367088608</v>
      </c>
      <c r="AQ38" s="286">
        <v>12.79746835443038</v>
      </c>
      <c r="AR38" s="285">
        <v>1390</v>
      </c>
      <c r="AS38" s="287">
        <v>1750</v>
      </c>
      <c r="AT38" s="269">
        <v>1045</v>
      </c>
      <c r="AU38" s="269">
        <v>1295</v>
      </c>
      <c r="AV38" s="269">
        <v>120</v>
      </c>
      <c r="AW38" s="269">
        <v>155</v>
      </c>
      <c r="AX38" s="269">
        <v>1165</v>
      </c>
      <c r="AY38" s="273">
        <v>1450</v>
      </c>
      <c r="AZ38" s="274">
        <v>0.83812949640287771</v>
      </c>
      <c r="BA38" s="275">
        <v>0.82857142857142863</v>
      </c>
      <c r="BB38" s="276">
        <v>0.92511429290782932</v>
      </c>
      <c r="BC38" s="288">
        <v>0.93069365079186794</v>
      </c>
      <c r="BD38" s="289">
        <v>70</v>
      </c>
      <c r="BE38" s="269">
        <v>175</v>
      </c>
      <c r="BF38" s="290">
        <v>5.0359712230215826E-2</v>
      </c>
      <c r="BG38" s="275">
        <v>0.1</v>
      </c>
      <c r="BH38" s="276">
        <v>1.5362469793543769</v>
      </c>
      <c r="BI38" s="291">
        <v>1.9796492061606683</v>
      </c>
      <c r="BJ38" s="292">
        <v>95</v>
      </c>
      <c r="BK38" s="269">
        <v>95</v>
      </c>
      <c r="BL38" s="269">
        <v>10</v>
      </c>
      <c r="BM38" s="269">
        <v>10</v>
      </c>
      <c r="BN38" s="269">
        <v>105</v>
      </c>
      <c r="BO38" s="273">
        <v>105</v>
      </c>
      <c r="BP38" s="274">
        <v>7.5539568345323743E-2</v>
      </c>
      <c r="BQ38" s="275">
        <v>0.06</v>
      </c>
      <c r="BR38" s="276">
        <v>1.8283634757335943</v>
      </c>
      <c r="BS38" s="291">
        <v>1.1780181807472563</v>
      </c>
      <c r="BT38" s="292">
        <v>45</v>
      </c>
      <c r="BU38" s="269">
        <v>20</v>
      </c>
      <c r="BV38" s="265" t="s">
        <v>6</v>
      </c>
      <c r="BW38" s="265" t="s">
        <v>6</v>
      </c>
      <c r="BX38" s="277" t="s">
        <v>6</v>
      </c>
      <c r="BY38" s="265" t="s">
        <v>285</v>
      </c>
    </row>
    <row r="39" spans="1:77" s="151" customFormat="1" x14ac:dyDescent="0.25">
      <c r="A39" s="238"/>
      <c r="B39" s="179">
        <v>7050027</v>
      </c>
      <c r="C39" s="179">
        <v>7050027</v>
      </c>
      <c r="D39" s="239"/>
      <c r="E39" s="240"/>
      <c r="F39" s="241"/>
      <c r="G39" s="241"/>
      <c r="H39" s="241"/>
      <c r="I39" s="179">
        <v>27</v>
      </c>
      <c r="J39" s="242">
        <v>18.09</v>
      </c>
      <c r="K39" s="242">
        <v>18.07</v>
      </c>
      <c r="L39" s="243">
        <v>1809</v>
      </c>
      <c r="M39" s="244">
        <v>1807</v>
      </c>
      <c r="N39" s="245">
        <v>3609</v>
      </c>
      <c r="O39" s="245">
        <v>3624</v>
      </c>
      <c r="P39" s="241">
        <v>3624</v>
      </c>
      <c r="Q39" s="241">
        <v>3424</v>
      </c>
      <c r="R39" s="241">
        <v>3284</v>
      </c>
      <c r="S39" s="241">
        <v>-15</v>
      </c>
      <c r="T39" s="245">
        <v>340</v>
      </c>
      <c r="U39" s="246">
        <v>-4.1390728476821195E-3</v>
      </c>
      <c r="V39" s="247">
        <v>0.10353227771010962</v>
      </c>
      <c r="W39" s="248">
        <v>199.5</v>
      </c>
      <c r="X39" s="249">
        <v>200.6</v>
      </c>
      <c r="Y39" s="249">
        <v>1624</v>
      </c>
      <c r="Z39" s="241">
        <v>1589</v>
      </c>
      <c r="AA39" s="249">
        <v>1</v>
      </c>
      <c r="AB39" s="250">
        <v>1589</v>
      </c>
      <c r="AC39" s="251">
        <v>1438</v>
      </c>
      <c r="AD39" s="251">
        <v>35</v>
      </c>
      <c r="AE39" s="252">
        <v>151</v>
      </c>
      <c r="AF39" s="253">
        <v>2.2026431718061675E-2</v>
      </c>
      <c r="AG39" s="254">
        <v>0.10500695410292073</v>
      </c>
      <c r="AH39" s="255">
        <v>1484</v>
      </c>
      <c r="AI39" s="255">
        <v>1479</v>
      </c>
      <c r="AJ39" s="241">
        <v>1479</v>
      </c>
      <c r="AK39" s="251">
        <v>1371</v>
      </c>
      <c r="AL39" s="251">
        <v>5</v>
      </c>
      <c r="AM39" s="245">
        <v>108</v>
      </c>
      <c r="AN39" s="246">
        <v>3.3806626098715348E-3</v>
      </c>
      <c r="AO39" s="256">
        <v>7.8774617067833702E-2</v>
      </c>
      <c r="AP39" s="257">
        <v>0.82034273079049203</v>
      </c>
      <c r="AQ39" s="258">
        <v>0.81848367459878246</v>
      </c>
      <c r="AR39" s="257">
        <v>1490</v>
      </c>
      <c r="AS39" s="259">
        <v>1865</v>
      </c>
      <c r="AT39" s="241">
        <v>1260</v>
      </c>
      <c r="AU39" s="241">
        <v>1530</v>
      </c>
      <c r="AV39" s="241">
        <v>90</v>
      </c>
      <c r="AW39" s="241">
        <v>125</v>
      </c>
      <c r="AX39" s="241">
        <v>1350</v>
      </c>
      <c r="AY39" s="245">
        <v>1655</v>
      </c>
      <c r="AZ39" s="246">
        <v>0.90604026845637586</v>
      </c>
      <c r="BA39" s="247">
        <v>0.88739946380697055</v>
      </c>
      <c r="BB39" s="248">
        <v>1.0000731460907002</v>
      </c>
      <c r="BC39" s="260">
        <v>0.99677229771875653</v>
      </c>
      <c r="BD39" s="261">
        <v>45</v>
      </c>
      <c r="BE39" s="241">
        <v>105</v>
      </c>
      <c r="BF39" s="262">
        <v>3.0201342281879196E-2</v>
      </c>
      <c r="BG39" s="247">
        <v>5.6300268096514748E-2</v>
      </c>
      <c r="BH39" s="248">
        <v>0.92130631408069308</v>
      </c>
      <c r="BI39" s="263">
        <v>1.1145478104389821</v>
      </c>
      <c r="BJ39" s="264">
        <v>50</v>
      </c>
      <c r="BK39" s="241">
        <v>45</v>
      </c>
      <c r="BL39" s="241">
        <v>0</v>
      </c>
      <c r="BM39" s="241">
        <v>20</v>
      </c>
      <c r="BN39" s="241">
        <v>50</v>
      </c>
      <c r="BO39" s="245">
        <v>65</v>
      </c>
      <c r="BP39" s="246">
        <v>3.3557046979865772E-2</v>
      </c>
      <c r="BQ39" s="247">
        <v>3.4852546916890083E-2</v>
      </c>
      <c r="BR39" s="248">
        <v>0.81221643696698498</v>
      </c>
      <c r="BS39" s="263">
        <v>0.68428223189072079</v>
      </c>
      <c r="BT39" s="264">
        <v>45</v>
      </c>
      <c r="BU39" s="241">
        <v>35</v>
      </c>
      <c r="BV39" s="238" t="s">
        <v>7</v>
      </c>
      <c r="BW39" s="238" t="s">
        <v>7</v>
      </c>
      <c r="BX39" s="249" t="s">
        <v>7</v>
      </c>
      <c r="BY39" s="238"/>
    </row>
    <row r="40" spans="1:77" s="151" customFormat="1" x14ac:dyDescent="0.25">
      <c r="A40" s="238"/>
      <c r="B40" s="179">
        <v>7050028.0099999998</v>
      </c>
      <c r="C40" s="179">
        <v>7050028.0099999998</v>
      </c>
      <c r="D40" s="239"/>
      <c r="E40" s="240"/>
      <c r="F40" s="241"/>
      <c r="G40" s="241"/>
      <c r="H40" s="241"/>
      <c r="I40" s="179">
        <v>28.01</v>
      </c>
      <c r="J40" s="242">
        <v>1.49</v>
      </c>
      <c r="K40" s="242">
        <v>1.52</v>
      </c>
      <c r="L40" s="243">
        <v>149</v>
      </c>
      <c r="M40" s="244">
        <v>152</v>
      </c>
      <c r="N40" s="245">
        <v>2836</v>
      </c>
      <c r="O40" s="245">
        <v>2919</v>
      </c>
      <c r="P40" s="241">
        <v>2919</v>
      </c>
      <c r="Q40" s="241">
        <v>2871</v>
      </c>
      <c r="R40" s="241">
        <v>2930</v>
      </c>
      <c r="S40" s="241">
        <v>-83</v>
      </c>
      <c r="T40" s="245">
        <v>-11</v>
      </c>
      <c r="U40" s="246">
        <v>-2.843439534087016E-2</v>
      </c>
      <c r="V40" s="247">
        <v>-3.7542662116040954E-3</v>
      </c>
      <c r="W40" s="248">
        <v>1901.1</v>
      </c>
      <c r="X40" s="249">
        <v>1925.7</v>
      </c>
      <c r="Y40" s="249">
        <v>1095</v>
      </c>
      <c r="Z40" s="241">
        <v>1100</v>
      </c>
      <c r="AA40" s="249">
        <v>1</v>
      </c>
      <c r="AB40" s="250">
        <v>1100</v>
      </c>
      <c r="AC40" s="251">
        <v>1089</v>
      </c>
      <c r="AD40" s="251">
        <v>-5</v>
      </c>
      <c r="AE40" s="252">
        <v>11</v>
      </c>
      <c r="AF40" s="253">
        <v>-4.5454545454545452E-3</v>
      </c>
      <c r="AG40" s="254">
        <v>1.0101010101010102E-2</v>
      </c>
      <c r="AH40" s="255">
        <v>1057</v>
      </c>
      <c r="AI40" s="255">
        <v>1088</v>
      </c>
      <c r="AJ40" s="241">
        <v>1088</v>
      </c>
      <c r="AK40" s="251">
        <v>1064</v>
      </c>
      <c r="AL40" s="251">
        <v>-31</v>
      </c>
      <c r="AM40" s="245">
        <v>24</v>
      </c>
      <c r="AN40" s="246">
        <v>-2.8492647058823529E-2</v>
      </c>
      <c r="AO40" s="256">
        <v>2.2556390977443608E-2</v>
      </c>
      <c r="AP40" s="257">
        <v>7.0939597315436238</v>
      </c>
      <c r="AQ40" s="258">
        <v>7.1578947368421053</v>
      </c>
      <c r="AR40" s="257">
        <v>1195</v>
      </c>
      <c r="AS40" s="259">
        <v>1470</v>
      </c>
      <c r="AT40" s="241">
        <v>1055</v>
      </c>
      <c r="AU40" s="241">
        <v>1280</v>
      </c>
      <c r="AV40" s="241">
        <v>65</v>
      </c>
      <c r="AW40" s="241">
        <v>90</v>
      </c>
      <c r="AX40" s="241">
        <v>1120</v>
      </c>
      <c r="AY40" s="245">
        <v>1370</v>
      </c>
      <c r="AZ40" s="246">
        <v>0.93723849372384938</v>
      </c>
      <c r="BA40" s="247">
        <v>0.93197278911564629</v>
      </c>
      <c r="BB40" s="248">
        <v>1.0345092615503859</v>
      </c>
      <c r="BC40" s="260">
        <v>1.0468393280663868</v>
      </c>
      <c r="BD40" s="261">
        <v>35</v>
      </c>
      <c r="BE40" s="241">
        <v>60</v>
      </c>
      <c r="BF40" s="262">
        <v>2.9288702928870293E-2</v>
      </c>
      <c r="BG40" s="247">
        <v>4.0816326530612242E-2</v>
      </c>
      <c r="BH40" s="248">
        <v>0.89346581644459577</v>
      </c>
      <c r="BI40" s="263">
        <v>0.80802008414721149</v>
      </c>
      <c r="BJ40" s="264">
        <v>10</v>
      </c>
      <c r="BK40" s="241">
        <v>25</v>
      </c>
      <c r="BL40" s="241">
        <v>0</v>
      </c>
      <c r="BM40" s="241">
        <v>10</v>
      </c>
      <c r="BN40" s="241">
        <v>10</v>
      </c>
      <c r="BO40" s="245">
        <v>35</v>
      </c>
      <c r="BP40" s="246">
        <v>8.368200836820083E-3</v>
      </c>
      <c r="BQ40" s="247">
        <v>2.3809523809523808E-2</v>
      </c>
      <c r="BR40" s="248">
        <v>0.20254434997168325</v>
      </c>
      <c r="BS40" s="263">
        <v>0.46746753204256197</v>
      </c>
      <c r="BT40" s="264">
        <v>20</v>
      </c>
      <c r="BU40" s="241">
        <v>0</v>
      </c>
      <c r="BV40" s="238" t="s">
        <v>7</v>
      </c>
      <c r="BW40" s="238" t="s">
        <v>7</v>
      </c>
      <c r="BX40" s="249" t="s">
        <v>7</v>
      </c>
      <c r="BY40" s="238"/>
    </row>
    <row r="41" spans="1:77" s="151" customFormat="1" x14ac:dyDescent="0.25">
      <c r="A41" s="238"/>
      <c r="B41" s="179">
        <v>7050028.0199999996</v>
      </c>
      <c r="C41" s="179">
        <v>7050028.0199999996</v>
      </c>
      <c r="D41" s="239"/>
      <c r="E41" s="240"/>
      <c r="F41" s="241"/>
      <c r="G41" s="241"/>
      <c r="H41" s="241"/>
      <c r="I41" s="179">
        <v>28.02</v>
      </c>
      <c r="J41" s="242">
        <v>1.47</v>
      </c>
      <c r="K41" s="242">
        <v>1.46</v>
      </c>
      <c r="L41" s="243">
        <v>147</v>
      </c>
      <c r="M41" s="244">
        <v>146</v>
      </c>
      <c r="N41" s="245">
        <v>3421</v>
      </c>
      <c r="O41" s="245">
        <v>3712</v>
      </c>
      <c r="P41" s="241">
        <v>3712</v>
      </c>
      <c r="Q41" s="241">
        <v>3788</v>
      </c>
      <c r="R41" s="241">
        <v>3832</v>
      </c>
      <c r="S41" s="241">
        <v>-291</v>
      </c>
      <c r="T41" s="245">
        <v>-120</v>
      </c>
      <c r="U41" s="246">
        <v>-7.8394396551724144E-2</v>
      </c>
      <c r="V41" s="247">
        <v>-3.1315240083507306E-2</v>
      </c>
      <c r="W41" s="248">
        <v>2332.4</v>
      </c>
      <c r="X41" s="249">
        <v>2539.3000000000002</v>
      </c>
      <c r="Y41" s="249">
        <v>1330</v>
      </c>
      <c r="Z41" s="241">
        <v>1384</v>
      </c>
      <c r="AA41" s="249">
        <v>1</v>
      </c>
      <c r="AB41" s="250">
        <v>1384</v>
      </c>
      <c r="AC41" s="251">
        <v>1344</v>
      </c>
      <c r="AD41" s="251">
        <v>-54</v>
      </c>
      <c r="AE41" s="252">
        <v>40</v>
      </c>
      <c r="AF41" s="253">
        <v>-3.9017341040462429E-2</v>
      </c>
      <c r="AG41" s="254">
        <v>2.976190476190476E-2</v>
      </c>
      <c r="AH41" s="255">
        <v>1293</v>
      </c>
      <c r="AI41" s="255">
        <v>1370</v>
      </c>
      <c r="AJ41" s="241">
        <v>1370</v>
      </c>
      <c r="AK41" s="251">
        <v>1318</v>
      </c>
      <c r="AL41" s="251">
        <v>-77</v>
      </c>
      <c r="AM41" s="245">
        <v>52</v>
      </c>
      <c r="AN41" s="246">
        <v>-5.6204379562043792E-2</v>
      </c>
      <c r="AO41" s="256">
        <v>3.9453717754172987E-2</v>
      </c>
      <c r="AP41" s="257">
        <v>8.795918367346939</v>
      </c>
      <c r="AQ41" s="258">
        <v>9.3835616438356162</v>
      </c>
      <c r="AR41" s="257">
        <v>1345</v>
      </c>
      <c r="AS41" s="259">
        <v>1790</v>
      </c>
      <c r="AT41" s="241">
        <v>1195</v>
      </c>
      <c r="AU41" s="241">
        <v>1560</v>
      </c>
      <c r="AV41" s="241">
        <v>70</v>
      </c>
      <c r="AW41" s="241">
        <v>105</v>
      </c>
      <c r="AX41" s="241">
        <v>1265</v>
      </c>
      <c r="AY41" s="245">
        <v>1665</v>
      </c>
      <c r="AZ41" s="246">
        <v>0.94052044609665431</v>
      </c>
      <c r="BA41" s="247">
        <v>0.93016759776536317</v>
      </c>
      <c r="BB41" s="248">
        <v>1.0381318294969331</v>
      </c>
      <c r="BC41" s="260">
        <v>1.0448116451530747</v>
      </c>
      <c r="BD41" s="261">
        <v>30</v>
      </c>
      <c r="BE41" s="241">
        <v>65</v>
      </c>
      <c r="BF41" s="262">
        <v>2.2304832713754646E-2</v>
      </c>
      <c r="BG41" s="247">
        <v>3.6312849162011177E-2</v>
      </c>
      <c r="BH41" s="248">
        <v>0.6804195330757038</v>
      </c>
      <c r="BI41" s="263">
        <v>0.71886703017007514</v>
      </c>
      <c r="BJ41" s="264">
        <v>15</v>
      </c>
      <c r="BK41" s="241">
        <v>35</v>
      </c>
      <c r="BL41" s="241">
        <v>0</v>
      </c>
      <c r="BM41" s="241">
        <v>10</v>
      </c>
      <c r="BN41" s="241">
        <v>15</v>
      </c>
      <c r="BO41" s="245">
        <v>45</v>
      </c>
      <c r="BP41" s="246">
        <v>1.1152416356877323E-2</v>
      </c>
      <c r="BQ41" s="247">
        <v>2.5139664804469275E-2</v>
      </c>
      <c r="BR41" s="248">
        <v>0.26993364113326562</v>
      </c>
      <c r="BS41" s="263">
        <v>0.49358303662594538</v>
      </c>
      <c r="BT41" s="264">
        <v>35</v>
      </c>
      <c r="BU41" s="241">
        <v>10</v>
      </c>
      <c r="BV41" s="238" t="s">
        <v>7</v>
      </c>
      <c r="BW41" s="238" t="s">
        <v>7</v>
      </c>
      <c r="BX41" s="249" t="s">
        <v>7</v>
      </c>
      <c r="BY41" s="238"/>
    </row>
    <row r="42" spans="1:77" s="151" customFormat="1" x14ac:dyDescent="0.25">
      <c r="A42" s="238" t="s">
        <v>68</v>
      </c>
      <c r="B42" s="179">
        <v>7050028.0300000003</v>
      </c>
      <c r="C42" s="179">
        <v>7050028.0300000003</v>
      </c>
      <c r="D42" s="239"/>
      <c r="E42" s="240"/>
      <c r="F42" s="241"/>
      <c r="G42" s="241"/>
      <c r="H42" s="241"/>
      <c r="I42" s="179">
        <v>28.03</v>
      </c>
      <c r="J42" s="242">
        <v>1.7</v>
      </c>
      <c r="K42" s="242">
        <v>1.68</v>
      </c>
      <c r="L42" s="243">
        <v>170</v>
      </c>
      <c r="M42" s="244">
        <v>168</v>
      </c>
      <c r="N42" s="245">
        <v>4081</v>
      </c>
      <c r="O42" s="245">
        <v>4210</v>
      </c>
      <c r="P42" s="241">
        <v>4210</v>
      </c>
      <c r="Q42" s="241">
        <v>4316</v>
      </c>
      <c r="R42" s="241">
        <v>4430</v>
      </c>
      <c r="S42" s="241">
        <v>-129</v>
      </c>
      <c r="T42" s="245">
        <v>-220</v>
      </c>
      <c r="U42" s="246">
        <v>-3.0641330166270783E-2</v>
      </c>
      <c r="V42" s="247">
        <v>-4.9661399548532728E-2</v>
      </c>
      <c r="W42" s="248">
        <v>2402.4</v>
      </c>
      <c r="X42" s="249">
        <v>2502.5</v>
      </c>
      <c r="Y42" s="249">
        <v>1592</v>
      </c>
      <c r="Z42" s="241">
        <v>1587</v>
      </c>
      <c r="AA42" s="249">
        <v>1</v>
      </c>
      <c r="AB42" s="250">
        <v>1587</v>
      </c>
      <c r="AC42" s="251">
        <v>1576</v>
      </c>
      <c r="AD42" s="251">
        <v>5</v>
      </c>
      <c r="AE42" s="252">
        <v>11</v>
      </c>
      <c r="AF42" s="253">
        <v>3.1505986137366098E-3</v>
      </c>
      <c r="AG42" s="254">
        <v>6.9796954314720813E-3</v>
      </c>
      <c r="AH42" s="255">
        <v>1557</v>
      </c>
      <c r="AI42" s="255">
        <v>1577</v>
      </c>
      <c r="AJ42" s="241">
        <v>1577</v>
      </c>
      <c r="AK42" s="251">
        <v>1562</v>
      </c>
      <c r="AL42" s="251">
        <v>-20</v>
      </c>
      <c r="AM42" s="245">
        <v>15</v>
      </c>
      <c r="AN42" s="246">
        <v>-1.2682308180088777E-2</v>
      </c>
      <c r="AO42" s="256">
        <v>9.6030729833546727E-3</v>
      </c>
      <c r="AP42" s="257">
        <v>9.1588235294117641</v>
      </c>
      <c r="AQ42" s="258">
        <v>9.3869047619047628</v>
      </c>
      <c r="AR42" s="257">
        <v>1675</v>
      </c>
      <c r="AS42" s="259">
        <v>2265</v>
      </c>
      <c r="AT42" s="241">
        <v>1470</v>
      </c>
      <c r="AU42" s="241">
        <v>1955</v>
      </c>
      <c r="AV42" s="241">
        <v>105</v>
      </c>
      <c r="AW42" s="241">
        <v>110</v>
      </c>
      <c r="AX42" s="241">
        <v>1575</v>
      </c>
      <c r="AY42" s="245">
        <v>2065</v>
      </c>
      <c r="AZ42" s="246">
        <v>0.94029850746268662</v>
      </c>
      <c r="BA42" s="247">
        <v>0.91169977924944812</v>
      </c>
      <c r="BB42" s="248">
        <v>1.0378868570871644</v>
      </c>
      <c r="BC42" s="260">
        <v>1.0240676503156314</v>
      </c>
      <c r="BD42" s="261">
        <v>25</v>
      </c>
      <c r="BE42" s="241">
        <v>115</v>
      </c>
      <c r="BF42" s="262">
        <v>1.4925373134328358E-2</v>
      </c>
      <c r="BG42" s="247">
        <v>5.0772626931567331E-2</v>
      </c>
      <c r="BH42" s="248">
        <v>0.45530560795364261</v>
      </c>
      <c r="BI42" s="263">
        <v>1.0051199059976903</v>
      </c>
      <c r="BJ42" s="264">
        <v>35</v>
      </c>
      <c r="BK42" s="241">
        <v>45</v>
      </c>
      <c r="BL42" s="241">
        <v>0</v>
      </c>
      <c r="BM42" s="241">
        <v>0</v>
      </c>
      <c r="BN42" s="241">
        <v>35</v>
      </c>
      <c r="BO42" s="245">
        <v>45</v>
      </c>
      <c r="BP42" s="246">
        <v>2.0895522388059702E-2</v>
      </c>
      <c r="BQ42" s="247">
        <v>1.9867549668874173E-2</v>
      </c>
      <c r="BR42" s="248">
        <v>0.50575626492929271</v>
      </c>
      <c r="BS42" s="263">
        <v>0.39007224528054846</v>
      </c>
      <c r="BT42" s="264">
        <v>35</v>
      </c>
      <c r="BU42" s="241">
        <v>30</v>
      </c>
      <c r="BV42" s="238" t="s">
        <v>7</v>
      </c>
      <c r="BW42" s="238" t="s">
        <v>7</v>
      </c>
      <c r="BX42" s="249" t="s">
        <v>7</v>
      </c>
      <c r="BY42" s="238" t="s">
        <v>69</v>
      </c>
    </row>
    <row r="43" spans="1:77" s="151" customFormat="1" x14ac:dyDescent="0.25">
      <c r="A43" s="238"/>
      <c r="B43" s="179">
        <v>7050100.0099999998</v>
      </c>
      <c r="C43" s="179">
        <v>7050100.0099999998</v>
      </c>
      <c r="D43" s="239"/>
      <c r="E43" s="240"/>
      <c r="F43" s="241"/>
      <c r="G43" s="241"/>
      <c r="H43" s="241"/>
      <c r="I43" s="179">
        <v>100.01</v>
      </c>
      <c r="J43" s="242">
        <v>1.36</v>
      </c>
      <c r="K43" s="242">
        <v>1.35</v>
      </c>
      <c r="L43" s="243">
        <v>136</v>
      </c>
      <c r="M43" s="244">
        <v>135</v>
      </c>
      <c r="N43" s="245">
        <v>3792</v>
      </c>
      <c r="O43" s="245">
        <v>3687</v>
      </c>
      <c r="P43" s="241">
        <v>3687</v>
      </c>
      <c r="Q43" s="241">
        <v>3665</v>
      </c>
      <c r="R43" s="241">
        <v>3772</v>
      </c>
      <c r="S43" s="241">
        <v>105</v>
      </c>
      <c r="T43" s="245">
        <v>-85</v>
      </c>
      <c r="U43" s="246">
        <v>2.8478437754271765E-2</v>
      </c>
      <c r="V43" s="247">
        <v>-2.2534464475079532E-2</v>
      </c>
      <c r="W43" s="248">
        <v>2794</v>
      </c>
      <c r="X43" s="249">
        <v>2728.1</v>
      </c>
      <c r="Y43" s="249">
        <v>1588</v>
      </c>
      <c r="Z43" s="241">
        <v>1447</v>
      </c>
      <c r="AA43" s="249">
        <v>1</v>
      </c>
      <c r="AB43" s="250">
        <v>1447</v>
      </c>
      <c r="AC43" s="251">
        <v>1355</v>
      </c>
      <c r="AD43" s="251">
        <v>141</v>
      </c>
      <c r="AE43" s="252">
        <v>92</v>
      </c>
      <c r="AF43" s="253">
        <v>9.7442985487214931E-2</v>
      </c>
      <c r="AG43" s="254">
        <v>6.7896678966789664E-2</v>
      </c>
      <c r="AH43" s="255">
        <v>1554</v>
      </c>
      <c r="AI43" s="255">
        <v>1411</v>
      </c>
      <c r="AJ43" s="241">
        <v>1411</v>
      </c>
      <c r="AK43" s="251">
        <v>1338</v>
      </c>
      <c r="AL43" s="251">
        <v>143</v>
      </c>
      <c r="AM43" s="245">
        <v>73</v>
      </c>
      <c r="AN43" s="246">
        <v>0.10134656272147413</v>
      </c>
      <c r="AO43" s="256">
        <v>5.4559043348281017E-2</v>
      </c>
      <c r="AP43" s="257">
        <v>11.426470588235293</v>
      </c>
      <c r="AQ43" s="258">
        <v>10.451851851851853</v>
      </c>
      <c r="AR43" s="257">
        <v>1585</v>
      </c>
      <c r="AS43" s="259">
        <v>1965</v>
      </c>
      <c r="AT43" s="241">
        <v>1410</v>
      </c>
      <c r="AU43" s="241">
        <v>1695</v>
      </c>
      <c r="AV43" s="241">
        <v>85</v>
      </c>
      <c r="AW43" s="241">
        <v>120</v>
      </c>
      <c r="AX43" s="241">
        <v>1495</v>
      </c>
      <c r="AY43" s="245">
        <v>1815</v>
      </c>
      <c r="AZ43" s="246">
        <v>0.94321766561514198</v>
      </c>
      <c r="BA43" s="247">
        <v>0.92366412213740456</v>
      </c>
      <c r="BB43" s="248">
        <v>1.0411089784200673</v>
      </c>
      <c r="BC43" s="260">
        <v>1.0375066099246013</v>
      </c>
      <c r="BD43" s="261">
        <v>35</v>
      </c>
      <c r="BE43" s="241">
        <v>75</v>
      </c>
      <c r="BF43" s="262">
        <v>2.2082018927444796E-2</v>
      </c>
      <c r="BG43" s="247">
        <v>3.8167938931297711E-2</v>
      </c>
      <c r="BH43" s="248">
        <v>0.67362249252447448</v>
      </c>
      <c r="BI43" s="263">
        <v>0.7555913000613238</v>
      </c>
      <c r="BJ43" s="264">
        <v>20</v>
      </c>
      <c r="BK43" s="241">
        <v>35</v>
      </c>
      <c r="BL43" s="241">
        <v>0</v>
      </c>
      <c r="BM43" s="241">
        <v>15</v>
      </c>
      <c r="BN43" s="241">
        <v>20</v>
      </c>
      <c r="BO43" s="245">
        <v>50</v>
      </c>
      <c r="BP43" s="246">
        <v>1.2618296529968454E-2</v>
      </c>
      <c r="BQ43" s="247">
        <v>2.5445292620865138E-2</v>
      </c>
      <c r="BR43" s="248">
        <v>0.30541387787528268</v>
      </c>
      <c r="BS43" s="263">
        <v>0.49958362203021889</v>
      </c>
      <c r="BT43" s="264">
        <v>40</v>
      </c>
      <c r="BU43" s="241">
        <v>30</v>
      </c>
      <c r="BV43" s="238" t="s">
        <v>7</v>
      </c>
      <c r="BW43" s="238" t="s">
        <v>7</v>
      </c>
      <c r="BX43" s="249" t="s">
        <v>7</v>
      </c>
      <c r="BY43" s="238"/>
    </row>
    <row r="44" spans="1:77" s="151" customFormat="1" x14ac:dyDescent="0.25">
      <c r="A44" s="238" t="s">
        <v>64</v>
      </c>
      <c r="B44" s="179">
        <v>7050100.0199999996</v>
      </c>
      <c r="C44" s="179">
        <v>7050100.0199999996</v>
      </c>
      <c r="D44" s="239"/>
      <c r="E44" s="240"/>
      <c r="F44" s="241"/>
      <c r="G44" s="241"/>
      <c r="H44" s="241"/>
      <c r="I44" s="179">
        <v>100.02</v>
      </c>
      <c r="J44" s="242">
        <v>10.41</v>
      </c>
      <c r="K44" s="242">
        <v>10.42</v>
      </c>
      <c r="L44" s="243">
        <v>1041</v>
      </c>
      <c r="M44" s="244">
        <v>1042</v>
      </c>
      <c r="N44" s="245">
        <v>4725</v>
      </c>
      <c r="O44" s="245">
        <v>4548</v>
      </c>
      <c r="P44" s="241">
        <v>4548</v>
      </c>
      <c r="Q44" s="241">
        <v>3347</v>
      </c>
      <c r="R44" s="241">
        <v>2588</v>
      </c>
      <c r="S44" s="241">
        <v>177</v>
      </c>
      <c r="T44" s="245">
        <v>1960</v>
      </c>
      <c r="U44" s="246">
        <v>3.8918205804749341E-2</v>
      </c>
      <c r="V44" s="247">
        <v>0.75734157650695522</v>
      </c>
      <c r="W44" s="248">
        <v>453.9</v>
      </c>
      <c r="X44" s="249">
        <v>436.4</v>
      </c>
      <c r="Y44" s="249">
        <v>1587</v>
      </c>
      <c r="Z44" s="241">
        <v>1504</v>
      </c>
      <c r="AA44" s="249">
        <v>1</v>
      </c>
      <c r="AB44" s="250">
        <v>1504</v>
      </c>
      <c r="AC44" s="251">
        <v>778</v>
      </c>
      <c r="AD44" s="251">
        <v>83</v>
      </c>
      <c r="AE44" s="252">
        <v>726</v>
      </c>
      <c r="AF44" s="253">
        <v>5.5186170212765957E-2</v>
      </c>
      <c r="AG44" s="254">
        <v>0.93316195372750643</v>
      </c>
      <c r="AH44" s="255">
        <v>1571</v>
      </c>
      <c r="AI44" s="241">
        <v>1489</v>
      </c>
      <c r="AJ44" s="241">
        <v>1489</v>
      </c>
      <c r="AK44" s="251">
        <v>774</v>
      </c>
      <c r="AL44" s="251">
        <v>82</v>
      </c>
      <c r="AM44" s="245">
        <v>715</v>
      </c>
      <c r="AN44" s="246">
        <v>5.5070517125587644E-2</v>
      </c>
      <c r="AO44" s="256">
        <v>0.92377260981912146</v>
      </c>
      <c r="AP44" s="257">
        <v>1.5091258405379442</v>
      </c>
      <c r="AQ44" s="258">
        <v>1.4289827255278311</v>
      </c>
      <c r="AR44" s="257">
        <v>1885</v>
      </c>
      <c r="AS44" s="259">
        <v>2625</v>
      </c>
      <c r="AT44" s="241">
        <v>1760</v>
      </c>
      <c r="AU44" s="241">
        <v>2370</v>
      </c>
      <c r="AV44" s="241">
        <v>60</v>
      </c>
      <c r="AW44" s="241">
        <v>140</v>
      </c>
      <c r="AX44" s="241">
        <v>1820</v>
      </c>
      <c r="AY44" s="245">
        <v>2510</v>
      </c>
      <c r="AZ44" s="246">
        <v>0.96551724137931039</v>
      </c>
      <c r="BA44" s="247">
        <v>0.95619047619047615</v>
      </c>
      <c r="BB44" s="248">
        <v>1.0657229030626822</v>
      </c>
      <c r="BC44" s="260">
        <v>1.0740418682701556</v>
      </c>
      <c r="BD44" s="261">
        <v>10</v>
      </c>
      <c r="BE44" s="241">
        <v>55</v>
      </c>
      <c r="BF44" s="262">
        <v>5.3050397877984082E-3</v>
      </c>
      <c r="BG44" s="247">
        <v>2.0952380952380951E-2</v>
      </c>
      <c r="BH44" s="248">
        <v>0.16183276250872178</v>
      </c>
      <c r="BI44" s="263">
        <v>0.41478364319556854</v>
      </c>
      <c r="BJ44" s="264">
        <v>25</v>
      </c>
      <c r="BK44" s="241">
        <v>15</v>
      </c>
      <c r="BL44" s="241">
        <v>0</v>
      </c>
      <c r="BM44" s="241">
        <v>25</v>
      </c>
      <c r="BN44" s="241">
        <v>25</v>
      </c>
      <c r="BO44" s="245">
        <v>40</v>
      </c>
      <c r="BP44" s="246">
        <v>1.3262599469496022E-2</v>
      </c>
      <c r="BQ44" s="247">
        <v>1.5238095238095238E-2</v>
      </c>
      <c r="BR44" s="248">
        <v>0.32100861832382166</v>
      </c>
      <c r="BS44" s="263">
        <v>0.29917922050723966</v>
      </c>
      <c r="BT44" s="264">
        <v>30</v>
      </c>
      <c r="BU44" s="241">
        <v>20</v>
      </c>
      <c r="BV44" s="238" t="s">
        <v>7</v>
      </c>
      <c r="BW44" s="238" t="s">
        <v>7</v>
      </c>
      <c r="BX44" s="249" t="s">
        <v>7</v>
      </c>
      <c r="BY44" s="238" t="s">
        <v>72</v>
      </c>
    </row>
    <row r="45" spans="1:77" s="151" customFormat="1" x14ac:dyDescent="0.25">
      <c r="A45" s="238" t="s">
        <v>67</v>
      </c>
      <c r="B45" s="179">
        <v>7050100.0300000003</v>
      </c>
      <c r="C45" s="179">
        <v>7050100.0300000003</v>
      </c>
      <c r="D45" s="239"/>
      <c r="E45" s="240"/>
      <c r="F45" s="241"/>
      <c r="G45" s="241"/>
      <c r="H45" s="241"/>
      <c r="I45" s="179">
        <v>100.03</v>
      </c>
      <c r="J45" s="242">
        <v>1.77</v>
      </c>
      <c r="K45" s="242">
        <v>1.76</v>
      </c>
      <c r="L45" s="243">
        <v>177</v>
      </c>
      <c r="M45" s="244">
        <v>176</v>
      </c>
      <c r="N45" s="245">
        <v>5084</v>
      </c>
      <c r="O45" s="245">
        <v>5337</v>
      </c>
      <c r="P45" s="241">
        <v>5337</v>
      </c>
      <c r="Q45" s="241">
        <v>5666</v>
      </c>
      <c r="R45" s="241">
        <v>5701</v>
      </c>
      <c r="S45" s="241">
        <v>-253</v>
      </c>
      <c r="T45" s="245">
        <v>-364</v>
      </c>
      <c r="U45" s="246">
        <v>-4.740490912497658E-2</v>
      </c>
      <c r="V45" s="247">
        <v>-6.3848447640764777E-2</v>
      </c>
      <c r="W45" s="248">
        <v>2873.1</v>
      </c>
      <c r="X45" s="249">
        <v>3040.9</v>
      </c>
      <c r="Y45" s="249">
        <v>2079</v>
      </c>
      <c r="Z45" s="241">
        <v>2062</v>
      </c>
      <c r="AA45" s="249">
        <v>1</v>
      </c>
      <c r="AB45" s="250">
        <v>2062</v>
      </c>
      <c r="AC45" s="251">
        <v>2026</v>
      </c>
      <c r="AD45" s="251">
        <v>17</v>
      </c>
      <c r="AE45" s="252">
        <v>36</v>
      </c>
      <c r="AF45" s="253">
        <v>8.2444228903976718E-3</v>
      </c>
      <c r="AG45" s="254">
        <v>1.7769002961500493E-2</v>
      </c>
      <c r="AH45" s="255">
        <v>2024</v>
      </c>
      <c r="AI45" s="255">
        <v>2036</v>
      </c>
      <c r="AJ45" s="241">
        <v>2036</v>
      </c>
      <c r="AK45" s="251">
        <v>2009</v>
      </c>
      <c r="AL45" s="251">
        <v>-12</v>
      </c>
      <c r="AM45" s="245">
        <v>27</v>
      </c>
      <c r="AN45" s="246">
        <v>-5.893909626719057E-3</v>
      </c>
      <c r="AO45" s="256">
        <v>1.3439522150323544E-2</v>
      </c>
      <c r="AP45" s="257">
        <v>11.435028248587571</v>
      </c>
      <c r="AQ45" s="258">
        <v>11.568181818181818</v>
      </c>
      <c r="AR45" s="257">
        <v>2045</v>
      </c>
      <c r="AS45" s="259">
        <v>2985</v>
      </c>
      <c r="AT45" s="241">
        <v>1795</v>
      </c>
      <c r="AU45" s="241">
        <v>2520</v>
      </c>
      <c r="AV45" s="241">
        <v>125</v>
      </c>
      <c r="AW45" s="241">
        <v>205</v>
      </c>
      <c r="AX45" s="241">
        <v>1920</v>
      </c>
      <c r="AY45" s="245">
        <v>2725</v>
      </c>
      <c r="AZ45" s="246">
        <v>0.93887530562347188</v>
      </c>
      <c r="BA45" s="247">
        <v>0.91289782244556117</v>
      </c>
      <c r="BB45" s="248">
        <v>1.0363159490487277</v>
      </c>
      <c r="BC45" s="260">
        <v>1.0254133534832137</v>
      </c>
      <c r="BD45" s="261">
        <v>35</v>
      </c>
      <c r="BE45" s="241">
        <v>145</v>
      </c>
      <c r="BF45" s="262">
        <v>1.7114914425427872E-2</v>
      </c>
      <c r="BG45" s="247">
        <v>4.8576214405360134E-2</v>
      </c>
      <c r="BH45" s="248">
        <v>0.52209860667544838</v>
      </c>
      <c r="BI45" s="263">
        <v>0.961638642858616</v>
      </c>
      <c r="BJ45" s="264">
        <v>40</v>
      </c>
      <c r="BK45" s="241">
        <v>65</v>
      </c>
      <c r="BL45" s="241">
        <v>0</v>
      </c>
      <c r="BM45" s="241">
        <v>15</v>
      </c>
      <c r="BN45" s="241">
        <v>40</v>
      </c>
      <c r="BO45" s="245">
        <v>80</v>
      </c>
      <c r="BP45" s="246">
        <v>1.9559902200488997E-2</v>
      </c>
      <c r="BQ45" s="247">
        <v>2.6800670016750419E-2</v>
      </c>
      <c r="BR45" s="248">
        <v>0.47342884736657509</v>
      </c>
      <c r="BS45" s="263">
        <v>0.52619460893233105</v>
      </c>
      <c r="BT45" s="264">
        <v>35</v>
      </c>
      <c r="BU45" s="241">
        <v>30</v>
      </c>
      <c r="BV45" s="238" t="s">
        <v>7</v>
      </c>
      <c r="BW45" s="238" t="s">
        <v>7</v>
      </c>
      <c r="BX45" s="249" t="s">
        <v>7</v>
      </c>
      <c r="BY45" s="238" t="s">
        <v>72</v>
      </c>
    </row>
    <row r="46" spans="1:77" x14ac:dyDescent="0.25">
      <c r="A46" s="238"/>
      <c r="B46" s="179">
        <v>7050100.0499999998</v>
      </c>
      <c r="C46" s="179">
        <v>7050100.0499999998</v>
      </c>
      <c r="D46" s="239"/>
      <c r="E46" s="240"/>
      <c r="F46" s="241"/>
      <c r="G46" s="241"/>
      <c r="H46" s="241"/>
      <c r="I46" s="179">
        <v>100.05</v>
      </c>
      <c r="J46" s="242">
        <v>2.06</v>
      </c>
      <c r="K46" s="242">
        <v>2.08</v>
      </c>
      <c r="L46" s="243">
        <v>206</v>
      </c>
      <c r="M46" s="244">
        <v>208</v>
      </c>
      <c r="N46" s="245">
        <v>2437</v>
      </c>
      <c r="O46" s="245">
        <v>2440</v>
      </c>
      <c r="P46" s="241">
        <v>2440</v>
      </c>
      <c r="Q46" s="241">
        <v>2411</v>
      </c>
      <c r="R46" s="241">
        <v>2341</v>
      </c>
      <c r="S46" s="241">
        <v>-3</v>
      </c>
      <c r="T46" s="245">
        <v>99</v>
      </c>
      <c r="U46" s="246">
        <v>-1.2295081967213116E-3</v>
      </c>
      <c r="V46" s="247">
        <v>4.2289619820589493E-2</v>
      </c>
      <c r="W46" s="248">
        <v>1182.8</v>
      </c>
      <c r="X46" s="249">
        <v>1174.0999999999999</v>
      </c>
      <c r="Y46" s="249">
        <v>999</v>
      </c>
      <c r="Z46" s="241">
        <v>966</v>
      </c>
      <c r="AA46" s="249">
        <v>1</v>
      </c>
      <c r="AB46" s="250">
        <v>966</v>
      </c>
      <c r="AC46" s="251">
        <v>863</v>
      </c>
      <c r="AD46" s="251">
        <v>33</v>
      </c>
      <c r="AE46" s="252">
        <v>103</v>
      </c>
      <c r="AF46" s="253">
        <v>3.4161490683229816E-2</v>
      </c>
      <c r="AG46" s="254">
        <v>0.11935110081112399</v>
      </c>
      <c r="AH46" s="255">
        <v>979</v>
      </c>
      <c r="AI46" s="255">
        <v>953</v>
      </c>
      <c r="AJ46" s="241">
        <v>953</v>
      </c>
      <c r="AK46" s="251">
        <v>861</v>
      </c>
      <c r="AL46" s="251">
        <v>26</v>
      </c>
      <c r="AM46" s="245">
        <v>92</v>
      </c>
      <c r="AN46" s="246">
        <v>2.7282266526757609E-2</v>
      </c>
      <c r="AO46" s="256">
        <v>0.10685249709639953</v>
      </c>
      <c r="AP46" s="257">
        <v>4.7524271844660193</v>
      </c>
      <c r="AQ46" s="258">
        <v>4.5817307692307692</v>
      </c>
      <c r="AR46" s="257">
        <v>1015</v>
      </c>
      <c r="AS46" s="259">
        <v>1375</v>
      </c>
      <c r="AT46" s="241">
        <v>935</v>
      </c>
      <c r="AU46" s="241">
        <v>1240</v>
      </c>
      <c r="AV46" s="241">
        <v>65</v>
      </c>
      <c r="AW46" s="241">
        <v>50</v>
      </c>
      <c r="AX46" s="241">
        <v>1000</v>
      </c>
      <c r="AY46" s="245">
        <v>1290</v>
      </c>
      <c r="AZ46" s="246">
        <v>0.98522167487684731</v>
      </c>
      <c r="BA46" s="247">
        <v>0.93818181818181823</v>
      </c>
      <c r="BB46" s="248">
        <v>1.0874723500639614</v>
      </c>
      <c r="BC46" s="260">
        <v>1.0538136259122968</v>
      </c>
      <c r="BD46" s="261">
        <v>0</v>
      </c>
      <c r="BE46" s="241">
        <v>50</v>
      </c>
      <c r="BF46" s="262">
        <v>0</v>
      </c>
      <c r="BG46" s="247">
        <v>3.6363636363636362E-2</v>
      </c>
      <c r="BH46" s="248">
        <v>0</v>
      </c>
      <c r="BI46" s="263">
        <v>0.71987243860387928</v>
      </c>
      <c r="BJ46" s="264">
        <v>0</v>
      </c>
      <c r="BK46" s="241">
        <v>0</v>
      </c>
      <c r="BL46" s="241">
        <v>0</v>
      </c>
      <c r="BM46" s="241">
        <v>10</v>
      </c>
      <c r="BN46" s="241">
        <v>0</v>
      </c>
      <c r="BO46" s="245">
        <v>10</v>
      </c>
      <c r="BP46" s="246">
        <v>0</v>
      </c>
      <c r="BQ46" s="247">
        <v>7.2727272727272727E-3</v>
      </c>
      <c r="BR46" s="248">
        <v>0</v>
      </c>
      <c r="BS46" s="263">
        <v>0.14279008251481892</v>
      </c>
      <c r="BT46" s="264">
        <v>0</v>
      </c>
      <c r="BU46" s="241">
        <v>20</v>
      </c>
      <c r="BV46" s="238" t="s">
        <v>7</v>
      </c>
      <c r="BW46" s="238" t="s">
        <v>7</v>
      </c>
      <c r="BX46" s="249" t="s">
        <v>7</v>
      </c>
      <c r="BY46" s="238"/>
    </row>
    <row r="47" spans="1:77" x14ac:dyDescent="0.25">
      <c r="A47" s="238"/>
      <c r="B47" s="179">
        <v>7050100.0800000001</v>
      </c>
      <c r="C47" s="179">
        <v>7050100.0800000001</v>
      </c>
      <c r="D47" s="239"/>
      <c r="E47" s="240"/>
      <c r="F47" s="241"/>
      <c r="G47" s="241"/>
      <c r="H47" s="241"/>
      <c r="I47" s="179">
        <v>100.08</v>
      </c>
      <c r="J47" s="242">
        <v>2.15</v>
      </c>
      <c r="K47" s="242">
        <v>2.17</v>
      </c>
      <c r="L47" s="243">
        <v>215</v>
      </c>
      <c r="M47" s="244">
        <v>217</v>
      </c>
      <c r="N47" s="245">
        <v>5496</v>
      </c>
      <c r="O47" s="245">
        <v>5624</v>
      </c>
      <c r="P47" s="241">
        <v>5624</v>
      </c>
      <c r="Q47" s="241">
        <v>5527</v>
      </c>
      <c r="R47" s="241">
        <v>5154</v>
      </c>
      <c r="S47" s="241">
        <v>-128</v>
      </c>
      <c r="T47" s="245">
        <v>470</v>
      </c>
      <c r="U47" s="246">
        <v>-2.2759601706970129E-2</v>
      </c>
      <c r="V47" s="247">
        <v>9.1191307722157541E-2</v>
      </c>
      <c r="W47" s="248">
        <v>2555.1999999999998</v>
      </c>
      <c r="X47" s="249">
        <v>2595.4</v>
      </c>
      <c r="Y47" s="249">
        <v>2369</v>
      </c>
      <c r="Z47" s="241">
        <v>2361</v>
      </c>
      <c r="AA47" s="249">
        <v>1</v>
      </c>
      <c r="AB47" s="250">
        <v>2361</v>
      </c>
      <c r="AC47" s="251">
        <v>2132</v>
      </c>
      <c r="AD47" s="251">
        <v>8</v>
      </c>
      <c r="AE47" s="252">
        <v>229</v>
      </c>
      <c r="AF47" s="253">
        <v>3.3883947479881405E-3</v>
      </c>
      <c r="AG47" s="254">
        <v>0.10741088180112571</v>
      </c>
      <c r="AH47" s="255">
        <v>2286</v>
      </c>
      <c r="AI47" s="255">
        <v>2204</v>
      </c>
      <c r="AJ47" s="241">
        <v>2204</v>
      </c>
      <c r="AK47" s="251">
        <v>2048</v>
      </c>
      <c r="AL47" s="251">
        <v>82</v>
      </c>
      <c r="AM47" s="245">
        <v>156</v>
      </c>
      <c r="AN47" s="246">
        <v>3.720508166969147E-2</v>
      </c>
      <c r="AO47" s="256">
        <v>7.6171875E-2</v>
      </c>
      <c r="AP47" s="257">
        <v>10.632558139534884</v>
      </c>
      <c r="AQ47" s="258">
        <v>10.15668202764977</v>
      </c>
      <c r="AR47" s="257">
        <v>2060</v>
      </c>
      <c r="AS47" s="259">
        <v>2870</v>
      </c>
      <c r="AT47" s="241">
        <v>1730</v>
      </c>
      <c r="AU47" s="241">
        <v>2420</v>
      </c>
      <c r="AV47" s="241">
        <v>190</v>
      </c>
      <c r="AW47" s="241">
        <v>220</v>
      </c>
      <c r="AX47" s="241">
        <v>1920</v>
      </c>
      <c r="AY47" s="245">
        <v>2640</v>
      </c>
      <c r="AZ47" s="246">
        <v>0.93203883495145634</v>
      </c>
      <c r="BA47" s="247">
        <v>0.91986062717770034</v>
      </c>
      <c r="BB47" s="248">
        <v>1.0287699591284698</v>
      </c>
      <c r="BC47" s="260">
        <v>1.0332343305679272</v>
      </c>
      <c r="BD47" s="261">
        <v>40</v>
      </c>
      <c r="BE47" s="241">
        <v>90</v>
      </c>
      <c r="BF47" s="262">
        <v>1.9417475728155338E-2</v>
      </c>
      <c r="BG47" s="247">
        <v>3.1358885017421602E-2</v>
      </c>
      <c r="BH47" s="248">
        <v>0.59233933461930199</v>
      </c>
      <c r="BI47" s="263">
        <v>0.62079591830822345</v>
      </c>
      <c r="BJ47" s="264">
        <v>55</v>
      </c>
      <c r="BK47" s="241">
        <v>90</v>
      </c>
      <c r="BL47" s="241">
        <v>15</v>
      </c>
      <c r="BM47" s="241">
        <v>30</v>
      </c>
      <c r="BN47" s="241">
        <v>70</v>
      </c>
      <c r="BO47" s="245">
        <v>120</v>
      </c>
      <c r="BP47" s="246">
        <v>3.3980582524271843E-2</v>
      </c>
      <c r="BQ47" s="247">
        <v>4.1811846689895474E-2</v>
      </c>
      <c r="BR47" s="248">
        <v>0.82246771238501482</v>
      </c>
      <c r="BS47" s="263">
        <v>0.82091859285523083</v>
      </c>
      <c r="BT47" s="264">
        <v>30</v>
      </c>
      <c r="BU47" s="241">
        <v>15</v>
      </c>
      <c r="BV47" s="238" t="s">
        <v>7</v>
      </c>
      <c r="BW47" s="238" t="s">
        <v>7</v>
      </c>
      <c r="BX47" s="249" t="s">
        <v>7</v>
      </c>
      <c r="BY47" s="238"/>
    </row>
    <row r="48" spans="1:77" x14ac:dyDescent="0.25">
      <c r="A48" s="238"/>
      <c r="B48" s="179">
        <v>7050100.0999999996</v>
      </c>
      <c r="C48" s="179">
        <v>7050100.0999999996</v>
      </c>
      <c r="D48" s="239"/>
      <c r="E48" s="240"/>
      <c r="F48" s="241"/>
      <c r="G48" s="241"/>
      <c r="H48" s="241"/>
      <c r="I48" s="179">
        <v>100.1</v>
      </c>
      <c r="J48" s="242">
        <v>1.9</v>
      </c>
      <c r="K48" s="242">
        <v>1.93</v>
      </c>
      <c r="L48" s="243">
        <v>190</v>
      </c>
      <c r="M48" s="244">
        <v>193</v>
      </c>
      <c r="N48" s="245">
        <v>6424</v>
      </c>
      <c r="O48" s="245">
        <v>6830</v>
      </c>
      <c r="P48" s="241">
        <v>6830</v>
      </c>
      <c r="Q48" s="241">
        <v>6604</v>
      </c>
      <c r="R48" s="241">
        <v>6187</v>
      </c>
      <c r="S48" s="241">
        <v>-406</v>
      </c>
      <c r="T48" s="245">
        <v>643</v>
      </c>
      <c r="U48" s="246">
        <v>-5.9443631039531479E-2</v>
      </c>
      <c r="V48" s="247">
        <v>0.10392759010829158</v>
      </c>
      <c r="W48" s="248">
        <v>3378</v>
      </c>
      <c r="X48" s="249">
        <v>3533.2</v>
      </c>
      <c r="Y48" s="249">
        <v>2333</v>
      </c>
      <c r="Z48" s="241">
        <v>2441</v>
      </c>
      <c r="AA48" s="249">
        <v>1</v>
      </c>
      <c r="AB48" s="250">
        <v>2441</v>
      </c>
      <c r="AC48" s="251">
        <v>2147</v>
      </c>
      <c r="AD48" s="251">
        <v>-108</v>
      </c>
      <c r="AE48" s="252">
        <v>294</v>
      </c>
      <c r="AF48" s="253">
        <v>-4.4244162228594841E-2</v>
      </c>
      <c r="AG48" s="254">
        <v>0.13693525850023289</v>
      </c>
      <c r="AH48" s="255">
        <v>2296</v>
      </c>
      <c r="AI48" s="255">
        <v>2431</v>
      </c>
      <c r="AJ48" s="241">
        <v>2431</v>
      </c>
      <c r="AK48" s="251">
        <v>2119</v>
      </c>
      <c r="AL48" s="251">
        <v>-135</v>
      </c>
      <c r="AM48" s="245">
        <v>312</v>
      </c>
      <c r="AN48" s="246">
        <v>-5.5532702591526123E-2</v>
      </c>
      <c r="AO48" s="256">
        <v>0.14723926380368099</v>
      </c>
      <c r="AP48" s="257">
        <v>12.08421052631579</v>
      </c>
      <c r="AQ48" s="258">
        <v>12.595854922279793</v>
      </c>
      <c r="AR48" s="257">
        <v>2840</v>
      </c>
      <c r="AS48" s="259">
        <v>4035</v>
      </c>
      <c r="AT48" s="241">
        <v>2505</v>
      </c>
      <c r="AU48" s="241">
        <v>3615</v>
      </c>
      <c r="AV48" s="241">
        <v>205</v>
      </c>
      <c r="AW48" s="241">
        <v>210</v>
      </c>
      <c r="AX48" s="241">
        <v>2710</v>
      </c>
      <c r="AY48" s="245">
        <v>3825</v>
      </c>
      <c r="AZ48" s="246">
        <v>0.95422535211267601</v>
      </c>
      <c r="BA48" s="247">
        <v>0.94795539033457255</v>
      </c>
      <c r="BB48" s="248">
        <v>1.0532590914448716</v>
      </c>
      <c r="BC48" s="260">
        <v>1.0647918001945162</v>
      </c>
      <c r="BD48" s="261">
        <v>40</v>
      </c>
      <c r="BE48" s="241">
        <v>145</v>
      </c>
      <c r="BF48" s="262">
        <v>1.4084507042253521E-2</v>
      </c>
      <c r="BG48" s="247">
        <v>3.5935563816604711E-2</v>
      </c>
      <c r="BH48" s="248">
        <v>0.42965458778724025</v>
      </c>
      <c r="BI48" s="263">
        <v>0.71139810382477553</v>
      </c>
      <c r="BJ48" s="264">
        <v>20</v>
      </c>
      <c r="BK48" s="241">
        <v>25</v>
      </c>
      <c r="BL48" s="241">
        <v>0</v>
      </c>
      <c r="BM48" s="241">
        <v>10</v>
      </c>
      <c r="BN48" s="241">
        <v>20</v>
      </c>
      <c r="BO48" s="245">
        <v>35</v>
      </c>
      <c r="BP48" s="246">
        <v>7.0422535211267607E-3</v>
      </c>
      <c r="BQ48" s="247">
        <v>8.6741016109045856E-3</v>
      </c>
      <c r="BR48" s="248">
        <v>0.17045105508180389</v>
      </c>
      <c r="BS48" s="263">
        <v>0.17030415665491108</v>
      </c>
      <c r="BT48" s="264">
        <v>75</v>
      </c>
      <c r="BU48" s="241">
        <v>30</v>
      </c>
      <c r="BV48" s="238" t="s">
        <v>7</v>
      </c>
      <c r="BW48" s="238" t="s">
        <v>7</v>
      </c>
      <c r="BX48" s="249" t="s">
        <v>7</v>
      </c>
      <c r="BY48" s="238"/>
    </row>
    <row r="49" spans="1:77" x14ac:dyDescent="0.25">
      <c r="A49" s="238"/>
      <c r="B49" s="179">
        <v>7050100.1100000003</v>
      </c>
      <c r="C49" s="179">
        <v>7050100.1100000003</v>
      </c>
      <c r="D49" s="239"/>
      <c r="E49" s="240"/>
      <c r="F49" s="241"/>
      <c r="G49" s="241"/>
      <c r="H49" s="241"/>
      <c r="I49" s="179">
        <v>100.11</v>
      </c>
      <c r="J49" s="242">
        <v>1.36</v>
      </c>
      <c r="K49" s="242">
        <v>1.37</v>
      </c>
      <c r="L49" s="243">
        <v>136</v>
      </c>
      <c r="M49" s="244">
        <v>137</v>
      </c>
      <c r="N49" s="245">
        <v>3645</v>
      </c>
      <c r="O49" s="245">
        <v>3403</v>
      </c>
      <c r="P49" s="241">
        <v>3403</v>
      </c>
      <c r="Q49" s="241">
        <v>2533</v>
      </c>
      <c r="R49" s="241">
        <v>2616</v>
      </c>
      <c r="S49" s="241">
        <v>242</v>
      </c>
      <c r="T49" s="245">
        <v>787</v>
      </c>
      <c r="U49" s="246">
        <v>7.1113723185424624E-2</v>
      </c>
      <c r="V49" s="247">
        <v>0.30084097859327219</v>
      </c>
      <c r="W49" s="248">
        <v>2688.6</v>
      </c>
      <c r="X49" s="249">
        <v>2481.1999999999998</v>
      </c>
      <c r="Y49" s="249">
        <v>1570</v>
      </c>
      <c r="Z49" s="241">
        <v>1425</v>
      </c>
      <c r="AA49" s="249">
        <v>1</v>
      </c>
      <c r="AB49" s="250">
        <v>1425</v>
      </c>
      <c r="AC49" s="251">
        <v>999</v>
      </c>
      <c r="AD49" s="251">
        <v>145</v>
      </c>
      <c r="AE49" s="252">
        <v>426</v>
      </c>
      <c r="AF49" s="253">
        <v>0.10175438596491228</v>
      </c>
      <c r="AG49" s="254">
        <v>0.42642642642642642</v>
      </c>
      <c r="AH49" s="255">
        <v>1477</v>
      </c>
      <c r="AI49" s="255">
        <v>1354</v>
      </c>
      <c r="AJ49" s="241">
        <v>1354</v>
      </c>
      <c r="AK49" s="251">
        <v>960</v>
      </c>
      <c r="AL49" s="251">
        <v>123</v>
      </c>
      <c r="AM49" s="245">
        <v>394</v>
      </c>
      <c r="AN49" s="246">
        <v>9.0841949778434267E-2</v>
      </c>
      <c r="AO49" s="256">
        <v>0.41041666666666665</v>
      </c>
      <c r="AP49" s="257">
        <v>10.860294117647058</v>
      </c>
      <c r="AQ49" s="258">
        <v>9.8832116788321169</v>
      </c>
      <c r="AR49" s="257">
        <v>1610</v>
      </c>
      <c r="AS49" s="259">
        <v>1745</v>
      </c>
      <c r="AT49" s="241">
        <v>1355</v>
      </c>
      <c r="AU49" s="241">
        <v>1505</v>
      </c>
      <c r="AV49" s="241">
        <v>130</v>
      </c>
      <c r="AW49" s="241">
        <v>80</v>
      </c>
      <c r="AX49" s="241">
        <v>1485</v>
      </c>
      <c r="AY49" s="245">
        <v>1585</v>
      </c>
      <c r="AZ49" s="246">
        <v>0.92236024844720499</v>
      </c>
      <c r="BA49" s="247">
        <v>0.90830945558739251</v>
      </c>
      <c r="BB49" s="248">
        <v>1.0180868859892283</v>
      </c>
      <c r="BC49" s="260">
        <v>1.0202594660147983</v>
      </c>
      <c r="BD49" s="261">
        <v>30</v>
      </c>
      <c r="BE49" s="241">
        <v>90</v>
      </c>
      <c r="BF49" s="262">
        <v>1.8633540372670808E-2</v>
      </c>
      <c r="BG49" s="247">
        <v>5.1575931232091692E-2</v>
      </c>
      <c r="BH49" s="248">
        <v>0.56842501365641096</v>
      </c>
      <c r="BI49" s="263">
        <v>1.0210225132060753</v>
      </c>
      <c r="BJ49" s="264">
        <v>60</v>
      </c>
      <c r="BK49" s="241">
        <v>25</v>
      </c>
      <c r="BL49" s="241">
        <v>0</v>
      </c>
      <c r="BM49" s="241">
        <v>10</v>
      </c>
      <c r="BN49" s="241">
        <v>60</v>
      </c>
      <c r="BO49" s="245">
        <v>35</v>
      </c>
      <c r="BP49" s="246">
        <v>3.7267080745341616E-2</v>
      </c>
      <c r="BQ49" s="247">
        <v>2.0057306590257881E-2</v>
      </c>
      <c r="BR49" s="248">
        <v>0.90201427906644049</v>
      </c>
      <c r="BS49" s="263">
        <v>0.39379786366909236</v>
      </c>
      <c r="BT49" s="264">
        <v>30</v>
      </c>
      <c r="BU49" s="241">
        <v>30</v>
      </c>
      <c r="BV49" s="238" t="s">
        <v>7</v>
      </c>
      <c r="BW49" s="238" t="s">
        <v>7</v>
      </c>
      <c r="BX49" s="249" t="s">
        <v>7</v>
      </c>
      <c r="BY49" s="238"/>
    </row>
    <row r="50" spans="1:77" x14ac:dyDescent="0.25">
      <c r="A50" s="238" t="s">
        <v>63</v>
      </c>
      <c r="B50" s="179">
        <v>7050100.1299999999</v>
      </c>
      <c r="C50" s="179">
        <v>7050100.1299999999</v>
      </c>
      <c r="D50" s="239"/>
      <c r="E50" s="240"/>
      <c r="F50" s="241"/>
      <c r="G50" s="241"/>
      <c r="H50" s="241"/>
      <c r="I50" s="179">
        <v>100.13</v>
      </c>
      <c r="J50" s="242">
        <v>8.5299999999999994</v>
      </c>
      <c r="K50" s="242">
        <v>8.59</v>
      </c>
      <c r="L50" s="243">
        <v>852.99999999999989</v>
      </c>
      <c r="M50" s="244">
        <v>859</v>
      </c>
      <c r="N50" s="245">
        <v>6675</v>
      </c>
      <c r="O50" s="245">
        <v>6734</v>
      </c>
      <c r="P50" s="241">
        <v>6734</v>
      </c>
      <c r="Q50" s="241">
        <v>6441</v>
      </c>
      <c r="R50" s="241">
        <v>4624</v>
      </c>
      <c r="S50" s="241">
        <v>-59</v>
      </c>
      <c r="T50" s="245">
        <v>2110</v>
      </c>
      <c r="U50" s="246">
        <v>-8.7615087615087617E-3</v>
      </c>
      <c r="V50" s="247">
        <v>0.45631487889273359</v>
      </c>
      <c r="W50" s="248">
        <v>782.2</v>
      </c>
      <c r="X50" s="249">
        <v>783.8</v>
      </c>
      <c r="Y50" s="249">
        <v>2638</v>
      </c>
      <c r="Z50" s="241">
        <v>2644</v>
      </c>
      <c r="AA50" s="249">
        <v>1</v>
      </c>
      <c r="AB50" s="250">
        <v>2644</v>
      </c>
      <c r="AC50" s="251">
        <v>1622</v>
      </c>
      <c r="AD50" s="251">
        <v>-6</v>
      </c>
      <c r="AE50" s="252">
        <v>1022</v>
      </c>
      <c r="AF50" s="253">
        <v>-2.2692889561270802E-3</v>
      </c>
      <c r="AG50" s="254">
        <v>0.63008631319358821</v>
      </c>
      <c r="AH50" s="255">
        <v>2561</v>
      </c>
      <c r="AI50" s="255">
        <v>2490</v>
      </c>
      <c r="AJ50" s="241">
        <v>2490</v>
      </c>
      <c r="AK50" s="251">
        <v>1599</v>
      </c>
      <c r="AL50" s="251">
        <v>71</v>
      </c>
      <c r="AM50" s="245">
        <v>891</v>
      </c>
      <c r="AN50" s="246">
        <v>2.8514056224899598E-2</v>
      </c>
      <c r="AO50" s="256">
        <v>0.55722326454033766</v>
      </c>
      <c r="AP50" s="257">
        <v>3.0023446658851118</v>
      </c>
      <c r="AQ50" s="258">
        <v>2.89871944121071</v>
      </c>
      <c r="AR50" s="257">
        <v>2220</v>
      </c>
      <c r="AS50" s="259">
        <v>3420</v>
      </c>
      <c r="AT50" s="241">
        <v>2000</v>
      </c>
      <c r="AU50" s="241">
        <v>3015</v>
      </c>
      <c r="AV50" s="241">
        <v>90</v>
      </c>
      <c r="AW50" s="241">
        <v>230</v>
      </c>
      <c r="AX50" s="241">
        <v>2090</v>
      </c>
      <c r="AY50" s="245">
        <v>3245</v>
      </c>
      <c r="AZ50" s="246">
        <v>0.94144144144144148</v>
      </c>
      <c r="BA50" s="247">
        <v>0.94883040935672514</v>
      </c>
      <c r="BB50" s="248">
        <v>1.0391484098235066</v>
      </c>
      <c r="BC50" s="260">
        <v>1.0657746661492882</v>
      </c>
      <c r="BD50" s="261">
        <v>35</v>
      </c>
      <c r="BE50" s="241">
        <v>85</v>
      </c>
      <c r="BF50" s="262">
        <v>1.5765765765765764E-2</v>
      </c>
      <c r="BG50" s="247">
        <v>2.4853801169590642E-2</v>
      </c>
      <c r="BH50" s="248">
        <v>0.48094218497805941</v>
      </c>
      <c r="BI50" s="263">
        <v>0.49201807755455201</v>
      </c>
      <c r="BJ50" s="264">
        <v>40</v>
      </c>
      <c r="BK50" s="241">
        <v>40</v>
      </c>
      <c r="BL50" s="241">
        <v>0</v>
      </c>
      <c r="BM50" s="241">
        <v>20</v>
      </c>
      <c r="BN50" s="241">
        <v>40</v>
      </c>
      <c r="BO50" s="245">
        <v>60</v>
      </c>
      <c r="BP50" s="246">
        <v>1.8018018018018018E-2</v>
      </c>
      <c r="BQ50" s="247">
        <v>1.7543859649122806E-2</v>
      </c>
      <c r="BR50" s="248">
        <v>0.4361090057948856</v>
      </c>
      <c r="BS50" s="263">
        <v>0.3444497604524141</v>
      </c>
      <c r="BT50" s="264">
        <v>55</v>
      </c>
      <c r="BU50" s="241">
        <v>25</v>
      </c>
      <c r="BV50" s="238" t="s">
        <v>7</v>
      </c>
      <c r="BW50" s="238" t="s">
        <v>7</v>
      </c>
      <c r="BX50" s="249" t="s">
        <v>7</v>
      </c>
      <c r="BY50" s="238" t="s">
        <v>71</v>
      </c>
    </row>
    <row r="51" spans="1:77" x14ac:dyDescent="0.25">
      <c r="A51" s="180"/>
      <c r="B51" s="346">
        <v>7050100.1399999997</v>
      </c>
      <c r="C51" s="346">
        <v>7050100.1399999997</v>
      </c>
      <c r="D51" s="347"/>
      <c r="E51" s="348"/>
      <c r="F51" s="349"/>
      <c r="G51" s="349"/>
      <c r="H51" s="349"/>
      <c r="I51" s="346">
        <v>100.14</v>
      </c>
      <c r="J51" s="350">
        <v>658.4</v>
      </c>
      <c r="K51" s="350">
        <v>658.62</v>
      </c>
      <c r="L51" s="351">
        <v>65840</v>
      </c>
      <c r="M51" s="321">
        <v>65862</v>
      </c>
      <c r="N51" s="322">
        <v>1825</v>
      </c>
      <c r="O51" s="322">
        <v>1623</v>
      </c>
      <c r="P51" s="349">
        <v>1623</v>
      </c>
      <c r="Q51" s="349">
        <v>1450</v>
      </c>
      <c r="R51" s="349">
        <v>1510</v>
      </c>
      <c r="S51" s="349">
        <v>202</v>
      </c>
      <c r="T51" s="322">
        <v>113</v>
      </c>
      <c r="U51" s="323">
        <v>0.12446087492298213</v>
      </c>
      <c r="V51" s="324">
        <v>7.483443708609272E-2</v>
      </c>
      <c r="W51" s="325">
        <v>2.8</v>
      </c>
      <c r="X51" s="352">
        <v>2.5</v>
      </c>
      <c r="Y51" s="352">
        <v>511</v>
      </c>
      <c r="Z51" s="349">
        <v>527</v>
      </c>
      <c r="AA51" s="352">
        <v>1</v>
      </c>
      <c r="AB51" s="353">
        <v>527</v>
      </c>
      <c r="AC51" s="354">
        <v>508</v>
      </c>
      <c r="AD51" s="354">
        <v>-16</v>
      </c>
      <c r="AE51" s="355">
        <v>19</v>
      </c>
      <c r="AF51" s="356">
        <v>-3.0360531309297913E-2</v>
      </c>
      <c r="AG51" s="326">
        <v>3.7401574803149609E-2</v>
      </c>
      <c r="AH51" s="327">
        <v>476</v>
      </c>
      <c r="AI51" s="327">
        <v>511</v>
      </c>
      <c r="AJ51" s="349">
        <v>511</v>
      </c>
      <c r="AK51" s="354">
        <v>484</v>
      </c>
      <c r="AL51" s="354">
        <v>-35</v>
      </c>
      <c r="AM51" s="322">
        <v>27</v>
      </c>
      <c r="AN51" s="323">
        <v>-6.8493150684931503E-2</v>
      </c>
      <c r="AO51" s="328">
        <v>5.578512396694215E-2</v>
      </c>
      <c r="AP51" s="329">
        <v>7.2296476306196837E-3</v>
      </c>
      <c r="AQ51" s="330">
        <v>7.7586468676930555E-3</v>
      </c>
      <c r="AR51" s="329">
        <v>470</v>
      </c>
      <c r="AS51" s="357">
        <v>705</v>
      </c>
      <c r="AT51" s="349">
        <v>455</v>
      </c>
      <c r="AU51" s="349">
        <v>670</v>
      </c>
      <c r="AV51" s="349">
        <v>10</v>
      </c>
      <c r="AW51" s="349">
        <v>30</v>
      </c>
      <c r="AX51" s="349">
        <v>465</v>
      </c>
      <c r="AY51" s="322">
        <v>700</v>
      </c>
      <c r="AZ51" s="323">
        <v>0.98936170212765961</v>
      </c>
      <c r="BA51" s="324">
        <v>0.99290780141843971</v>
      </c>
      <c r="BB51" s="325">
        <v>1.0920420477051878</v>
      </c>
      <c r="BC51" s="331">
        <v>1.1152846390022384</v>
      </c>
      <c r="BD51" s="332">
        <v>0</v>
      </c>
      <c r="BE51" s="349">
        <v>0</v>
      </c>
      <c r="BF51" s="358">
        <v>0</v>
      </c>
      <c r="BG51" s="324">
        <v>0</v>
      </c>
      <c r="BH51" s="325">
        <v>0</v>
      </c>
      <c r="BI51" s="333">
        <v>0</v>
      </c>
      <c r="BJ51" s="334">
        <v>0</v>
      </c>
      <c r="BK51" s="349">
        <v>0</v>
      </c>
      <c r="BL51" s="349">
        <v>0</v>
      </c>
      <c r="BM51" s="349">
        <v>0</v>
      </c>
      <c r="BN51" s="349">
        <v>0</v>
      </c>
      <c r="BO51" s="322">
        <v>0</v>
      </c>
      <c r="BP51" s="323">
        <v>0</v>
      </c>
      <c r="BQ51" s="324">
        <v>0</v>
      </c>
      <c r="BR51" s="325">
        <v>0</v>
      </c>
      <c r="BS51" s="333">
        <v>0</v>
      </c>
      <c r="BT51" s="334">
        <v>0</v>
      </c>
      <c r="BU51" s="349">
        <v>0</v>
      </c>
      <c r="BV51" s="390" t="s">
        <v>3</v>
      </c>
      <c r="BW51" s="180" t="s">
        <v>3</v>
      </c>
      <c r="BX51" s="352" t="s">
        <v>3</v>
      </c>
      <c r="BY51" s="180"/>
    </row>
    <row r="52" spans="1:77" x14ac:dyDescent="0.25">
      <c r="A52" s="238"/>
      <c r="B52" s="179">
        <v>7050100.1500000004</v>
      </c>
      <c r="C52" s="179">
        <v>7050100.0899999999</v>
      </c>
      <c r="D52" s="239"/>
      <c r="E52" s="240"/>
      <c r="F52" s="241"/>
      <c r="G52" s="241"/>
      <c r="H52" s="241"/>
      <c r="I52" s="179">
        <v>100.09</v>
      </c>
      <c r="J52" s="242">
        <v>5.88</v>
      </c>
      <c r="K52" s="242">
        <v>7.2</v>
      </c>
      <c r="L52" s="243">
        <v>588</v>
      </c>
      <c r="M52" s="244">
        <v>720</v>
      </c>
      <c r="N52" s="245">
        <v>4738</v>
      </c>
      <c r="O52" s="245">
        <v>4838</v>
      </c>
      <c r="P52" s="241">
        <v>8980</v>
      </c>
      <c r="Q52" s="241">
        <v>6544</v>
      </c>
      <c r="R52" s="241">
        <v>6069</v>
      </c>
      <c r="S52" s="241">
        <v>-100</v>
      </c>
      <c r="T52" s="245">
        <v>2911</v>
      </c>
      <c r="U52" s="246">
        <v>-2.0669698222405952E-2</v>
      </c>
      <c r="V52" s="247">
        <v>0.47965068380293296</v>
      </c>
      <c r="W52" s="248">
        <v>805.2</v>
      </c>
      <c r="X52" s="249">
        <v>1246.4000000000001</v>
      </c>
      <c r="Y52" s="249">
        <v>1924</v>
      </c>
      <c r="Z52" s="243">
        <v>1963.2735419199998</v>
      </c>
      <c r="AA52" s="249">
        <v>0.55711507999999998</v>
      </c>
      <c r="AB52" s="250">
        <v>3524</v>
      </c>
      <c r="AC52" s="251">
        <v>2217</v>
      </c>
      <c r="AD52" s="251">
        <v>-39.273541919999843</v>
      </c>
      <c r="AE52" s="252">
        <v>1307</v>
      </c>
      <c r="AF52" s="253">
        <v>-2.0004111032633769E-2</v>
      </c>
      <c r="AG52" s="254">
        <v>0.58953540820929184</v>
      </c>
      <c r="AH52" s="255">
        <v>1860</v>
      </c>
      <c r="AI52" s="255">
        <v>1889.17723628</v>
      </c>
      <c r="AJ52" s="241">
        <v>3391</v>
      </c>
      <c r="AK52" s="251">
        <v>2188</v>
      </c>
      <c r="AL52" s="251">
        <v>-29.177236279999988</v>
      </c>
      <c r="AM52" s="245">
        <v>1203</v>
      </c>
      <c r="AN52" s="246">
        <v>-1.544441448884553E-2</v>
      </c>
      <c r="AO52" s="256">
        <v>0.54981718464351004</v>
      </c>
      <c r="AP52" s="257">
        <v>3.1632653061224492</v>
      </c>
      <c r="AQ52" s="258">
        <v>4.7097222222222221</v>
      </c>
      <c r="AR52" s="257">
        <v>1845</v>
      </c>
      <c r="AS52" s="259">
        <v>4870</v>
      </c>
      <c r="AT52" s="241">
        <v>1700</v>
      </c>
      <c r="AU52" s="241">
        <v>4375</v>
      </c>
      <c r="AV52" s="241">
        <v>40</v>
      </c>
      <c r="AW52" s="241">
        <v>255</v>
      </c>
      <c r="AX52" s="241">
        <v>1740</v>
      </c>
      <c r="AY52" s="245">
        <v>4630</v>
      </c>
      <c r="AZ52" s="246">
        <v>0.94308943089430897</v>
      </c>
      <c r="BA52" s="247">
        <v>0.95071868583162222</v>
      </c>
      <c r="BB52" s="248">
        <v>1.0409674349311449</v>
      </c>
      <c r="BC52" s="260">
        <v>1.0678956745084061</v>
      </c>
      <c r="BD52" s="261">
        <v>25</v>
      </c>
      <c r="BE52" s="241">
        <v>140</v>
      </c>
      <c r="BF52" s="262">
        <v>1.3550135501355014E-2</v>
      </c>
      <c r="BG52" s="247">
        <v>2.8747433264887063E-2</v>
      </c>
      <c r="BH52" s="248">
        <v>0.41335332971401162</v>
      </c>
      <c r="BI52" s="263">
        <v>0.56909833441990465</v>
      </c>
      <c r="BJ52" s="264">
        <v>45</v>
      </c>
      <c r="BK52" s="241">
        <v>65</v>
      </c>
      <c r="BL52" s="241">
        <v>0</v>
      </c>
      <c r="BM52" s="241">
        <v>15</v>
      </c>
      <c r="BN52" s="241">
        <v>45</v>
      </c>
      <c r="BO52" s="245">
        <v>80</v>
      </c>
      <c r="BP52" s="246">
        <v>2.4390243902439025E-2</v>
      </c>
      <c r="BQ52" s="247">
        <v>1.6427104722792608E-2</v>
      </c>
      <c r="BR52" s="248">
        <v>0.59034267857600375</v>
      </c>
      <c r="BS52" s="263">
        <v>0.32252380034148015</v>
      </c>
      <c r="BT52" s="264">
        <v>40</v>
      </c>
      <c r="BU52" s="241">
        <v>25</v>
      </c>
      <c r="BV52" s="238" t="s">
        <v>7</v>
      </c>
      <c r="BW52" s="238" t="s">
        <v>7</v>
      </c>
      <c r="BX52" s="249" t="s">
        <v>7</v>
      </c>
      <c r="BY52" s="238" t="s">
        <v>72</v>
      </c>
    </row>
    <row r="53" spans="1:77" x14ac:dyDescent="0.25">
      <c r="A53" s="238"/>
      <c r="B53" s="179">
        <v>7050100.1600000001</v>
      </c>
      <c r="C53" s="179"/>
      <c r="D53" s="239"/>
      <c r="E53" s="240"/>
      <c r="F53" s="241"/>
      <c r="G53" s="241"/>
      <c r="H53" s="241"/>
      <c r="I53" s="179"/>
      <c r="J53" s="242">
        <v>1.28</v>
      </c>
      <c r="K53" s="242"/>
      <c r="L53" s="243">
        <v>128</v>
      </c>
      <c r="M53" s="244"/>
      <c r="N53" s="245">
        <v>4505</v>
      </c>
      <c r="O53" s="245">
        <v>4132</v>
      </c>
      <c r="P53" s="241"/>
      <c r="Q53" s="241"/>
      <c r="R53" s="241"/>
      <c r="S53" s="241">
        <v>373</v>
      </c>
      <c r="T53" s="245"/>
      <c r="U53" s="246">
        <v>9.0271055179090023E-2</v>
      </c>
      <c r="V53" s="247"/>
      <c r="W53" s="248">
        <v>3527.8</v>
      </c>
      <c r="X53" s="249"/>
      <c r="Y53" s="249">
        <v>1703</v>
      </c>
      <c r="Z53" s="243">
        <v>1560.7264580800002</v>
      </c>
      <c r="AA53" s="249">
        <v>0.44288492000000002</v>
      </c>
      <c r="AB53" s="250"/>
      <c r="AC53" s="251"/>
      <c r="AD53" s="251">
        <v>142.27354191999984</v>
      </c>
      <c r="AE53" s="252"/>
      <c r="AF53" s="253">
        <v>9.115853786128815E-2</v>
      </c>
      <c r="AG53" s="254"/>
      <c r="AH53" s="255">
        <v>1651</v>
      </c>
      <c r="AI53" s="255">
        <v>1501.82276372</v>
      </c>
      <c r="AJ53" s="241"/>
      <c r="AK53" s="251"/>
      <c r="AL53" s="251">
        <v>149.17723627999999</v>
      </c>
      <c r="AM53" s="245"/>
      <c r="AN53" s="246">
        <v>9.933078648407849E-2</v>
      </c>
      <c r="AO53" s="256"/>
      <c r="AP53" s="257">
        <v>12.8984375</v>
      </c>
      <c r="AQ53" s="258"/>
      <c r="AR53" s="257">
        <v>1900</v>
      </c>
      <c r="AS53" s="259"/>
      <c r="AT53" s="241">
        <v>1705</v>
      </c>
      <c r="AU53" s="241"/>
      <c r="AV53" s="241">
        <v>95</v>
      </c>
      <c r="AW53" s="241"/>
      <c r="AX53" s="241">
        <v>1800</v>
      </c>
      <c r="AY53" s="245"/>
      <c r="AZ53" s="246">
        <v>0.94736842105263153</v>
      </c>
      <c r="BA53" s="247"/>
      <c r="BB53" s="248">
        <v>1.045690517666767</v>
      </c>
      <c r="BC53" s="260"/>
      <c r="BD53" s="261">
        <v>25</v>
      </c>
      <c r="BE53" s="241"/>
      <c r="BF53" s="262">
        <v>1.3157894736842105E-2</v>
      </c>
      <c r="BG53" s="247"/>
      <c r="BH53" s="248">
        <v>0.40138783859071125</v>
      </c>
      <c r="BI53" s="263"/>
      <c r="BJ53" s="264">
        <v>30</v>
      </c>
      <c r="BK53" s="241"/>
      <c r="BL53" s="241">
        <v>0</v>
      </c>
      <c r="BM53" s="241"/>
      <c r="BN53" s="241">
        <v>30</v>
      </c>
      <c r="BO53" s="245"/>
      <c r="BP53" s="246">
        <v>1.5789473684210527E-2</v>
      </c>
      <c r="BQ53" s="247"/>
      <c r="BR53" s="248">
        <v>0.38216920770972873</v>
      </c>
      <c r="BS53" s="263"/>
      <c r="BT53" s="264">
        <v>45</v>
      </c>
      <c r="BU53" s="241"/>
      <c r="BV53" s="238" t="s">
        <v>7</v>
      </c>
      <c r="BW53" s="238"/>
      <c r="BX53" s="249"/>
      <c r="BY53" s="238"/>
    </row>
    <row r="54" spans="1:77" s="152" customFormat="1" ht="14.25" customHeight="1" x14ac:dyDescent="0.25">
      <c r="A54" s="238"/>
      <c r="B54" s="179">
        <v>7050100.1699999999</v>
      </c>
      <c r="C54" s="179">
        <v>7050100.04</v>
      </c>
      <c r="D54" s="239"/>
      <c r="E54" s="240"/>
      <c r="F54" s="241"/>
      <c r="G54" s="241"/>
      <c r="H54" s="241"/>
      <c r="I54" s="179">
        <v>100.04</v>
      </c>
      <c r="J54" s="242">
        <v>2.69</v>
      </c>
      <c r="K54" s="242">
        <v>4.2300000000000004</v>
      </c>
      <c r="L54" s="243">
        <v>269</v>
      </c>
      <c r="M54" s="244">
        <v>423.00000000000006</v>
      </c>
      <c r="N54" s="245">
        <v>6550</v>
      </c>
      <c r="O54" s="245">
        <v>5503</v>
      </c>
      <c r="P54" s="241">
        <v>9581</v>
      </c>
      <c r="Q54" s="241">
        <v>7509</v>
      </c>
      <c r="R54" s="241">
        <v>4258</v>
      </c>
      <c r="S54" s="241">
        <v>1047</v>
      </c>
      <c r="T54" s="245">
        <v>5323</v>
      </c>
      <c r="U54" s="246">
        <v>0.19025985825913139</v>
      </c>
      <c r="V54" s="247">
        <v>1.2501174260216064</v>
      </c>
      <c r="W54" s="248">
        <v>2436.9</v>
      </c>
      <c r="X54" s="249">
        <v>2266.6999999999998</v>
      </c>
      <c r="Y54" s="249">
        <v>2479</v>
      </c>
      <c r="Z54" s="243">
        <v>2162.22294616</v>
      </c>
      <c r="AA54" s="249">
        <v>0.57782548</v>
      </c>
      <c r="AB54" s="250">
        <v>3742</v>
      </c>
      <c r="AC54" s="251">
        <v>1506</v>
      </c>
      <c r="AD54" s="251">
        <v>316.77705384000001</v>
      </c>
      <c r="AE54" s="252">
        <v>2236</v>
      </c>
      <c r="AF54" s="253">
        <v>0.14650526875712805</v>
      </c>
      <c r="AG54" s="254">
        <v>1.4847277556440903</v>
      </c>
      <c r="AH54" s="255">
        <v>2411</v>
      </c>
      <c r="AI54" s="255">
        <v>2055.32523236</v>
      </c>
      <c r="AJ54" s="241">
        <v>3557</v>
      </c>
      <c r="AK54" s="251">
        <v>1485</v>
      </c>
      <c r="AL54" s="251">
        <v>355.67476764000003</v>
      </c>
      <c r="AM54" s="245">
        <v>2072</v>
      </c>
      <c r="AN54" s="246">
        <v>0.17305035818180522</v>
      </c>
      <c r="AO54" s="256">
        <v>1.3952861952861952</v>
      </c>
      <c r="AP54" s="257">
        <v>8.9628252788104081</v>
      </c>
      <c r="AQ54" s="258">
        <v>8.408983451536642</v>
      </c>
      <c r="AR54" s="257">
        <v>2575</v>
      </c>
      <c r="AS54" s="259">
        <v>5230</v>
      </c>
      <c r="AT54" s="241">
        <v>2255</v>
      </c>
      <c r="AU54" s="241">
        <v>4605</v>
      </c>
      <c r="AV54" s="241">
        <v>150</v>
      </c>
      <c r="AW54" s="241">
        <v>305</v>
      </c>
      <c r="AX54" s="241">
        <v>2405</v>
      </c>
      <c r="AY54" s="245">
        <v>4910</v>
      </c>
      <c r="AZ54" s="246">
        <v>0.93398058252427185</v>
      </c>
      <c r="BA54" s="247">
        <v>0.93881453154875716</v>
      </c>
      <c r="BB54" s="248">
        <v>1.0309132298766541</v>
      </c>
      <c r="BC54" s="260">
        <v>1.0545243218077569</v>
      </c>
      <c r="BD54" s="261">
        <v>70</v>
      </c>
      <c r="BE54" s="241">
        <v>205</v>
      </c>
      <c r="BF54" s="262">
        <v>2.7184466019417475E-2</v>
      </c>
      <c r="BG54" s="247">
        <v>3.9196940726577437E-2</v>
      </c>
      <c r="BH54" s="248">
        <v>0.82927506846702292</v>
      </c>
      <c r="BI54" s="263">
        <v>0.77596192593295787</v>
      </c>
      <c r="BJ54" s="264">
        <v>50</v>
      </c>
      <c r="BK54" s="241">
        <v>45</v>
      </c>
      <c r="BL54" s="241">
        <v>0</v>
      </c>
      <c r="BM54" s="241">
        <v>15</v>
      </c>
      <c r="BN54" s="241">
        <v>50</v>
      </c>
      <c r="BO54" s="245">
        <v>60</v>
      </c>
      <c r="BP54" s="246">
        <v>1.9417475728155338E-2</v>
      </c>
      <c r="BQ54" s="247">
        <v>1.1472275334608031E-2</v>
      </c>
      <c r="BR54" s="248">
        <v>0.46998154993429414</v>
      </c>
      <c r="BS54" s="263">
        <v>0.22524248197844288</v>
      </c>
      <c r="BT54" s="264">
        <v>45</v>
      </c>
      <c r="BU54" s="241">
        <v>50</v>
      </c>
      <c r="BV54" s="238" t="s">
        <v>7</v>
      </c>
      <c r="BW54" s="238" t="s">
        <v>7</v>
      </c>
      <c r="BX54" s="249" t="s">
        <v>7</v>
      </c>
      <c r="BY54" s="238" t="s">
        <v>72</v>
      </c>
    </row>
    <row r="55" spans="1:77" s="152" customFormat="1" x14ac:dyDescent="0.25">
      <c r="A55" s="238"/>
      <c r="B55" s="179">
        <v>7050100.1799999997</v>
      </c>
      <c r="C55" s="179"/>
      <c r="D55" s="239"/>
      <c r="E55" s="240"/>
      <c r="F55" s="241"/>
      <c r="G55" s="241"/>
      <c r="H55" s="241"/>
      <c r="I55" s="179"/>
      <c r="J55" s="242">
        <v>1.45</v>
      </c>
      <c r="K55" s="242"/>
      <c r="L55" s="243">
        <v>145</v>
      </c>
      <c r="M55" s="244"/>
      <c r="N55" s="245">
        <v>3951</v>
      </c>
      <c r="O55" s="245">
        <v>4088</v>
      </c>
      <c r="P55" s="241"/>
      <c r="Q55" s="241"/>
      <c r="R55" s="241"/>
      <c r="S55" s="241">
        <v>-137</v>
      </c>
      <c r="T55" s="245"/>
      <c r="U55" s="246">
        <v>-3.3512720156555771E-2</v>
      </c>
      <c r="V55" s="247"/>
      <c r="W55" s="248">
        <v>2728</v>
      </c>
      <c r="X55" s="249"/>
      <c r="Y55" s="249">
        <v>1497</v>
      </c>
      <c r="Z55" s="243">
        <v>1579.77705384</v>
      </c>
      <c r="AA55" s="249">
        <v>0.42217452</v>
      </c>
      <c r="AB55" s="250"/>
      <c r="AC55" s="251"/>
      <c r="AD55" s="251">
        <v>-82.777053840000008</v>
      </c>
      <c r="AE55" s="252"/>
      <c r="AF55" s="253">
        <v>-5.2397934024166218E-2</v>
      </c>
      <c r="AG55" s="254"/>
      <c r="AH55" s="255">
        <v>1479</v>
      </c>
      <c r="AI55" s="255">
        <v>1501.67476764</v>
      </c>
      <c r="AJ55" s="241"/>
      <c r="AK55" s="251"/>
      <c r="AL55" s="251">
        <v>-22.674767640000027</v>
      </c>
      <c r="AM55" s="245"/>
      <c r="AN55" s="246">
        <v>-1.509965282005451E-2</v>
      </c>
      <c r="AO55" s="256"/>
      <c r="AP55" s="257">
        <v>10.199999999999999</v>
      </c>
      <c r="AQ55" s="258"/>
      <c r="AR55" s="257">
        <v>1645</v>
      </c>
      <c r="AS55" s="259"/>
      <c r="AT55" s="241">
        <v>1515</v>
      </c>
      <c r="AU55" s="241"/>
      <c r="AV55" s="241">
        <v>65</v>
      </c>
      <c r="AW55" s="241"/>
      <c r="AX55" s="241">
        <v>1580</v>
      </c>
      <c r="AY55" s="245"/>
      <c r="AZ55" s="246">
        <v>0.96048632218844987</v>
      </c>
      <c r="BA55" s="247"/>
      <c r="BB55" s="248">
        <v>1.0601698527644832</v>
      </c>
      <c r="BC55" s="260"/>
      <c r="BD55" s="261">
        <v>10</v>
      </c>
      <c r="BE55" s="241"/>
      <c r="BF55" s="262">
        <v>6.0790273556231003E-3</v>
      </c>
      <c r="BG55" s="247"/>
      <c r="BH55" s="248">
        <v>0.18544362147655963</v>
      </c>
      <c r="BI55" s="263"/>
      <c r="BJ55" s="264">
        <v>25</v>
      </c>
      <c r="BK55" s="241"/>
      <c r="BL55" s="241">
        <v>0</v>
      </c>
      <c r="BM55" s="241"/>
      <c r="BN55" s="241">
        <v>25</v>
      </c>
      <c r="BO55" s="245"/>
      <c r="BP55" s="246">
        <v>1.5197568389057751E-2</v>
      </c>
      <c r="BQ55" s="247"/>
      <c r="BR55" s="248">
        <v>0.36784270245617251</v>
      </c>
      <c r="BS55" s="263"/>
      <c r="BT55" s="264">
        <v>25</v>
      </c>
      <c r="BU55" s="241"/>
      <c r="BV55" s="238" t="s">
        <v>7</v>
      </c>
      <c r="BW55" s="238"/>
      <c r="BX55" s="249"/>
      <c r="BY55" s="238"/>
    </row>
    <row r="56" spans="1:77" s="152" customFormat="1" x14ac:dyDescent="0.25">
      <c r="A56" s="238"/>
      <c r="B56" s="179">
        <v>7050100.1900000004</v>
      </c>
      <c r="C56" s="179">
        <v>7050100.1200000001</v>
      </c>
      <c r="D56" s="239"/>
      <c r="E56" s="240"/>
      <c r="F56" s="241"/>
      <c r="G56" s="241"/>
      <c r="H56" s="241"/>
      <c r="I56" s="179">
        <v>100.12</v>
      </c>
      <c r="J56" s="242">
        <v>2.42</v>
      </c>
      <c r="K56" s="242">
        <v>9.94</v>
      </c>
      <c r="L56" s="243">
        <v>242</v>
      </c>
      <c r="M56" s="244">
        <v>994</v>
      </c>
      <c r="N56" s="245">
        <v>5465</v>
      </c>
      <c r="O56" s="245">
        <v>4980</v>
      </c>
      <c r="P56" s="241">
        <v>9707</v>
      </c>
      <c r="Q56" s="241">
        <v>5852</v>
      </c>
      <c r="R56" s="241">
        <v>4265</v>
      </c>
      <c r="S56" s="241">
        <v>485</v>
      </c>
      <c r="T56" s="245">
        <v>5442</v>
      </c>
      <c r="U56" s="246">
        <v>9.7389558232931731E-2</v>
      </c>
      <c r="V56" s="247">
        <v>1.2759671746776085</v>
      </c>
      <c r="W56" s="248">
        <v>2255.6999999999998</v>
      </c>
      <c r="X56" s="249">
        <v>976.6</v>
      </c>
      <c r="Y56" s="249">
        <v>1841</v>
      </c>
      <c r="Z56" s="243">
        <v>1640.4704618399999</v>
      </c>
      <c r="AA56" s="249">
        <v>0.45797611999999999</v>
      </c>
      <c r="AB56" s="250">
        <v>3582</v>
      </c>
      <c r="AC56" s="251">
        <v>1347</v>
      </c>
      <c r="AD56" s="251">
        <v>200.52953816000013</v>
      </c>
      <c r="AE56" s="252">
        <v>2235</v>
      </c>
      <c r="AF56" s="253">
        <v>0.12223904228978333</v>
      </c>
      <c r="AG56" s="254">
        <v>1.6592427616926504</v>
      </c>
      <c r="AH56" s="255">
        <v>1806</v>
      </c>
      <c r="AI56" s="255">
        <v>1520.0227422799999</v>
      </c>
      <c r="AJ56" s="241">
        <v>3319</v>
      </c>
      <c r="AK56" s="251">
        <v>1337</v>
      </c>
      <c r="AL56" s="251">
        <v>285.97725772000013</v>
      </c>
      <c r="AM56" s="245">
        <v>1982</v>
      </c>
      <c r="AN56" s="246">
        <v>0.18814011775313352</v>
      </c>
      <c r="AO56" s="256">
        <v>1.4824233358264771</v>
      </c>
      <c r="AP56" s="257">
        <v>7.4628099173553721</v>
      </c>
      <c r="AQ56" s="258">
        <v>3.3390342052313882</v>
      </c>
      <c r="AR56" s="257">
        <v>1945</v>
      </c>
      <c r="AS56" s="259">
        <v>5140</v>
      </c>
      <c r="AT56" s="241">
        <v>1720</v>
      </c>
      <c r="AU56" s="241">
        <v>4615</v>
      </c>
      <c r="AV56" s="241">
        <v>140</v>
      </c>
      <c r="AW56" s="241">
        <v>335</v>
      </c>
      <c r="AX56" s="241">
        <v>1860</v>
      </c>
      <c r="AY56" s="245">
        <v>4950</v>
      </c>
      <c r="AZ56" s="246">
        <v>0.95629820051413883</v>
      </c>
      <c r="BA56" s="247">
        <v>0.96303501945525294</v>
      </c>
      <c r="BB56" s="248">
        <v>1.0555470692471736</v>
      </c>
      <c r="BC56" s="260">
        <v>1.0817300080483772</v>
      </c>
      <c r="BD56" s="261">
        <v>0</v>
      </c>
      <c r="BE56" s="241">
        <v>85</v>
      </c>
      <c r="BF56" s="262">
        <v>0</v>
      </c>
      <c r="BG56" s="247">
        <v>1.6536964980544747E-2</v>
      </c>
      <c r="BH56" s="248">
        <v>0</v>
      </c>
      <c r="BI56" s="263">
        <v>0.32737389596042177</v>
      </c>
      <c r="BJ56" s="264">
        <v>30</v>
      </c>
      <c r="BK56" s="241">
        <v>40</v>
      </c>
      <c r="BL56" s="241">
        <v>0</v>
      </c>
      <c r="BM56" s="241">
        <v>40</v>
      </c>
      <c r="BN56" s="241">
        <v>30</v>
      </c>
      <c r="BO56" s="245">
        <v>80</v>
      </c>
      <c r="BP56" s="246">
        <v>1.5424164524421594E-2</v>
      </c>
      <c r="BQ56" s="247">
        <v>1.556420233463035E-2</v>
      </c>
      <c r="BR56" s="248">
        <v>0.37332724660590466</v>
      </c>
      <c r="BS56" s="263">
        <v>0.30558188865039071</v>
      </c>
      <c r="BT56" s="264">
        <v>55</v>
      </c>
      <c r="BU56" s="241">
        <v>20</v>
      </c>
      <c r="BV56" s="238" t="s">
        <v>7</v>
      </c>
      <c r="BW56" s="238" t="s">
        <v>7</v>
      </c>
      <c r="BX56" s="249" t="s">
        <v>7</v>
      </c>
      <c r="BY56" s="238" t="s">
        <v>71</v>
      </c>
    </row>
    <row r="57" spans="1:77" s="152" customFormat="1" x14ac:dyDescent="0.25">
      <c r="A57" s="238"/>
      <c r="B57" s="179">
        <v>7050100.2000000002</v>
      </c>
      <c r="C57" s="179"/>
      <c r="D57" s="239"/>
      <c r="E57" s="240"/>
      <c r="F57" s="241"/>
      <c r="G57" s="241"/>
      <c r="H57" s="241"/>
      <c r="I57" s="179"/>
      <c r="J57" s="242">
        <v>6.79</v>
      </c>
      <c r="K57" s="242"/>
      <c r="L57" s="243">
        <v>679</v>
      </c>
      <c r="M57" s="244"/>
      <c r="N57" s="245">
        <v>8108</v>
      </c>
      <c r="O57" s="245">
        <v>3221</v>
      </c>
      <c r="P57" s="241"/>
      <c r="Q57" s="241"/>
      <c r="R57" s="241"/>
      <c r="S57" s="241">
        <v>4887</v>
      </c>
      <c r="T57" s="245"/>
      <c r="U57" s="246">
        <v>1.5172306737038186</v>
      </c>
      <c r="V57" s="247"/>
      <c r="W57" s="248">
        <v>1193.4000000000001</v>
      </c>
      <c r="X57" s="249"/>
      <c r="Y57" s="249">
        <v>3180</v>
      </c>
      <c r="Z57" s="243">
        <v>1413.9033739199999</v>
      </c>
      <c r="AA57" s="249">
        <v>0.39472456</v>
      </c>
      <c r="AB57" s="250"/>
      <c r="AC57" s="251"/>
      <c r="AD57" s="251">
        <v>1766.0966260800001</v>
      </c>
      <c r="AE57" s="252"/>
      <c r="AF57" s="253">
        <v>1.2490928720139878</v>
      </c>
      <c r="AG57" s="254"/>
      <c r="AH57" s="255">
        <v>2953</v>
      </c>
      <c r="AI57" s="255">
        <v>1310.09081464</v>
      </c>
      <c r="AJ57" s="241"/>
      <c r="AK57" s="251"/>
      <c r="AL57" s="251">
        <v>1642.90918536</v>
      </c>
      <c r="AM57" s="245"/>
      <c r="AN57" s="246">
        <v>1.2540422137158906</v>
      </c>
      <c r="AO57" s="256"/>
      <c r="AP57" s="257">
        <v>4.3490427098674518</v>
      </c>
      <c r="AQ57" s="258"/>
      <c r="AR57" s="257">
        <v>3220</v>
      </c>
      <c r="AS57" s="259"/>
      <c r="AT57" s="241">
        <v>2875</v>
      </c>
      <c r="AU57" s="241"/>
      <c r="AV57" s="241">
        <v>180</v>
      </c>
      <c r="AW57" s="241"/>
      <c r="AX57" s="241">
        <v>3055</v>
      </c>
      <c r="AY57" s="245"/>
      <c r="AZ57" s="246">
        <v>0.94875776397515532</v>
      </c>
      <c r="BA57" s="247"/>
      <c r="BB57" s="248">
        <v>1.0472240527599637</v>
      </c>
      <c r="BC57" s="260"/>
      <c r="BD57" s="261">
        <v>45</v>
      </c>
      <c r="BE57" s="241"/>
      <c r="BF57" s="262">
        <v>1.3975155279503106E-2</v>
      </c>
      <c r="BG57" s="247"/>
      <c r="BH57" s="248">
        <v>0.42631876024230825</v>
      </c>
      <c r="BI57" s="263"/>
      <c r="BJ57" s="264">
        <v>55</v>
      </c>
      <c r="BK57" s="241">
        <v>40</v>
      </c>
      <c r="BL57" s="241">
        <v>10</v>
      </c>
      <c r="BM57" s="241">
        <v>40</v>
      </c>
      <c r="BN57" s="241">
        <v>65</v>
      </c>
      <c r="BO57" s="245">
        <v>80</v>
      </c>
      <c r="BP57" s="246">
        <v>2.0186335403726708E-2</v>
      </c>
      <c r="BQ57" s="247"/>
      <c r="BR57" s="248">
        <v>0.48859106782765521</v>
      </c>
      <c r="BS57" s="263"/>
      <c r="BT57" s="264">
        <v>60</v>
      </c>
      <c r="BU57" s="241"/>
      <c r="BV57" s="238" t="s">
        <v>7</v>
      </c>
      <c r="BW57" s="238" t="s">
        <v>7</v>
      </c>
      <c r="BX57" s="249" t="s">
        <v>7</v>
      </c>
      <c r="BY57" s="238" t="s">
        <v>71</v>
      </c>
    </row>
    <row r="58" spans="1:77" s="152" customFormat="1" x14ac:dyDescent="0.25">
      <c r="A58" s="180"/>
      <c r="B58" s="346">
        <v>7050101.0099999998</v>
      </c>
      <c r="C58" s="346">
        <v>7050101.0099999998</v>
      </c>
      <c r="D58" s="347">
        <v>7050101</v>
      </c>
      <c r="E58" s="348">
        <v>0.55260222199999998</v>
      </c>
      <c r="F58" s="349">
        <v>8217</v>
      </c>
      <c r="G58" s="349">
        <v>2748</v>
      </c>
      <c r="H58" s="349">
        <v>2700</v>
      </c>
      <c r="I58" s="346"/>
      <c r="J58" s="350">
        <v>482.63</v>
      </c>
      <c r="K58" s="350">
        <v>483.13</v>
      </c>
      <c r="L58" s="351">
        <v>48263</v>
      </c>
      <c r="M58" s="321">
        <v>48313</v>
      </c>
      <c r="N58" s="322">
        <v>5880</v>
      </c>
      <c r="O58" s="322">
        <v>5284</v>
      </c>
      <c r="P58" s="349">
        <v>5284</v>
      </c>
      <c r="Q58" s="349">
        <v>4722</v>
      </c>
      <c r="R58" s="349">
        <v>4540.7324581739995</v>
      </c>
      <c r="S58" s="349">
        <v>596</v>
      </c>
      <c r="T58" s="322">
        <v>743.26754182600052</v>
      </c>
      <c r="U58" s="323">
        <v>0.11279333838001514</v>
      </c>
      <c r="V58" s="324">
        <v>0.16368890893098259</v>
      </c>
      <c r="W58" s="325">
        <v>12.2</v>
      </c>
      <c r="X58" s="352">
        <v>10.9</v>
      </c>
      <c r="Y58" s="352">
        <v>2223</v>
      </c>
      <c r="Z58" s="351">
        <v>1936.9999031499999</v>
      </c>
      <c r="AA58" s="352">
        <v>0.99999994999999997</v>
      </c>
      <c r="AB58" s="353">
        <v>1937</v>
      </c>
      <c r="AC58" s="349">
        <v>1518.550906056</v>
      </c>
      <c r="AD58" s="349">
        <v>286.00009685000009</v>
      </c>
      <c r="AE58" s="355">
        <v>418.44909394399997</v>
      </c>
      <c r="AF58" s="356">
        <v>0.14765106409396264</v>
      </c>
      <c r="AG58" s="326">
        <v>0.27555816026661978</v>
      </c>
      <c r="AH58" s="327">
        <v>2140</v>
      </c>
      <c r="AI58" s="327">
        <v>1889.9999054999998</v>
      </c>
      <c r="AJ58" s="349">
        <v>1890</v>
      </c>
      <c r="AK58" s="349">
        <v>1492.0259994</v>
      </c>
      <c r="AL58" s="349">
        <v>250.00009450000016</v>
      </c>
      <c r="AM58" s="322">
        <v>397.97400059999995</v>
      </c>
      <c r="AN58" s="323">
        <v>0.13227518888889181</v>
      </c>
      <c r="AO58" s="328">
        <v>0.26673395822863699</v>
      </c>
      <c r="AP58" s="329">
        <v>4.4340384973996644E-2</v>
      </c>
      <c r="AQ58" s="330">
        <v>3.9119905615465814E-2</v>
      </c>
      <c r="AR58" s="329">
        <v>2630</v>
      </c>
      <c r="AS58" s="357">
        <v>2810</v>
      </c>
      <c r="AT58" s="349">
        <v>2410</v>
      </c>
      <c r="AU58" s="349">
        <v>2570</v>
      </c>
      <c r="AV58" s="349">
        <v>75</v>
      </c>
      <c r="AW58" s="349">
        <v>155</v>
      </c>
      <c r="AX58" s="349">
        <v>2485</v>
      </c>
      <c r="AY58" s="322">
        <v>2725</v>
      </c>
      <c r="AZ58" s="323">
        <v>0.94486692015209128</v>
      </c>
      <c r="BA58" s="324">
        <v>0.96975088967971534</v>
      </c>
      <c r="BB58" s="325">
        <v>1.0429293999078244</v>
      </c>
      <c r="BC58" s="331">
        <v>1.089273615710816</v>
      </c>
      <c r="BD58" s="332">
        <v>0</v>
      </c>
      <c r="BE58" s="349">
        <v>0</v>
      </c>
      <c r="BF58" s="358">
        <v>0</v>
      </c>
      <c r="BG58" s="324">
        <v>0</v>
      </c>
      <c r="BH58" s="325">
        <v>0</v>
      </c>
      <c r="BI58" s="333">
        <v>0</v>
      </c>
      <c r="BJ58" s="334">
        <v>100</v>
      </c>
      <c r="BK58" s="349">
        <v>60</v>
      </c>
      <c r="BL58" s="349">
        <v>0</v>
      </c>
      <c r="BM58" s="349">
        <v>10</v>
      </c>
      <c r="BN58" s="349">
        <v>100</v>
      </c>
      <c r="BO58" s="322">
        <v>70</v>
      </c>
      <c r="BP58" s="323">
        <v>3.8022813688212927E-2</v>
      </c>
      <c r="BQ58" s="324">
        <v>2.491103202846975E-2</v>
      </c>
      <c r="BR58" s="325">
        <v>0.9203060768675343</v>
      </c>
      <c r="BS58" s="333">
        <v>0.4890941438452428</v>
      </c>
      <c r="BT58" s="334">
        <v>40</v>
      </c>
      <c r="BU58" s="349">
        <v>20</v>
      </c>
      <c r="BV58" s="390" t="s">
        <v>3</v>
      </c>
      <c r="BW58" s="180" t="s">
        <v>3</v>
      </c>
      <c r="BX58" s="352" t="s">
        <v>3</v>
      </c>
      <c r="BY58" s="180" t="s">
        <v>17</v>
      </c>
    </row>
    <row r="59" spans="1:77" s="152" customFormat="1" x14ac:dyDescent="0.25">
      <c r="A59" s="180" t="s">
        <v>61</v>
      </c>
      <c r="B59" s="346">
        <v>7050101.0199999996</v>
      </c>
      <c r="C59" s="346">
        <v>7050101.0199999996</v>
      </c>
      <c r="D59" s="347">
        <v>7050101</v>
      </c>
      <c r="E59" s="348">
        <v>0.44739777800000002</v>
      </c>
      <c r="F59" s="349">
        <v>8217</v>
      </c>
      <c r="G59" s="349">
        <v>2748</v>
      </c>
      <c r="H59" s="349">
        <v>2700</v>
      </c>
      <c r="I59" s="346"/>
      <c r="J59" s="350">
        <v>384.93</v>
      </c>
      <c r="K59" s="350">
        <v>384.85</v>
      </c>
      <c r="L59" s="351">
        <v>38493</v>
      </c>
      <c r="M59" s="321">
        <v>38485</v>
      </c>
      <c r="N59" s="322">
        <v>6925</v>
      </c>
      <c r="O59" s="322">
        <v>6440</v>
      </c>
      <c r="P59" s="349">
        <v>6440</v>
      </c>
      <c r="Q59" s="349">
        <v>5020</v>
      </c>
      <c r="R59" s="349">
        <v>3676.2675418260001</v>
      </c>
      <c r="S59" s="349">
        <v>485</v>
      </c>
      <c r="T59" s="322">
        <v>2763.7324581739999</v>
      </c>
      <c r="U59" s="323">
        <v>7.5310559006211183E-2</v>
      </c>
      <c r="V59" s="324">
        <v>0.75177674821818208</v>
      </c>
      <c r="W59" s="325">
        <v>18</v>
      </c>
      <c r="X59" s="352">
        <v>16.7</v>
      </c>
      <c r="Y59" s="352">
        <v>2275</v>
      </c>
      <c r="Z59" s="351">
        <v>2138.9730699900001</v>
      </c>
      <c r="AA59" s="352">
        <v>0.99998741000000002</v>
      </c>
      <c r="AB59" s="353">
        <v>2139</v>
      </c>
      <c r="AC59" s="349">
        <v>1229.449093944</v>
      </c>
      <c r="AD59" s="349">
        <v>136.02693000999989</v>
      </c>
      <c r="AE59" s="355">
        <v>909.55090605600003</v>
      </c>
      <c r="AF59" s="356">
        <v>6.3594503324268511E-2</v>
      </c>
      <c r="AG59" s="326">
        <v>0.73980363281102968</v>
      </c>
      <c r="AH59" s="327">
        <v>2227</v>
      </c>
      <c r="AI59" s="327">
        <v>2070.9739261099999</v>
      </c>
      <c r="AJ59" s="349">
        <v>2071</v>
      </c>
      <c r="AK59" s="349">
        <v>1207.9740006</v>
      </c>
      <c r="AL59" s="349">
        <v>156.02607389000013</v>
      </c>
      <c r="AM59" s="322">
        <v>863.02599940000005</v>
      </c>
      <c r="AN59" s="323">
        <v>7.5339468026558248E-2</v>
      </c>
      <c r="AO59" s="328">
        <v>0.71444087287585289</v>
      </c>
      <c r="AP59" s="329">
        <v>5.7854674875951473E-2</v>
      </c>
      <c r="AQ59" s="330">
        <v>5.3813173963882029E-2</v>
      </c>
      <c r="AR59" s="329">
        <v>2710</v>
      </c>
      <c r="AS59" s="357">
        <v>3305</v>
      </c>
      <c r="AT59" s="349">
        <v>2530</v>
      </c>
      <c r="AU59" s="349">
        <v>3070</v>
      </c>
      <c r="AV59" s="349">
        <v>80</v>
      </c>
      <c r="AW59" s="349">
        <v>165</v>
      </c>
      <c r="AX59" s="349">
        <v>2610</v>
      </c>
      <c r="AY59" s="322">
        <v>3235</v>
      </c>
      <c r="AZ59" s="323">
        <v>0.96309963099630991</v>
      </c>
      <c r="BA59" s="324">
        <v>0.97881996974281393</v>
      </c>
      <c r="BB59" s="325">
        <v>1.0630543823512706</v>
      </c>
      <c r="BC59" s="331">
        <v>1.0994604685785303</v>
      </c>
      <c r="BD59" s="332">
        <v>0</v>
      </c>
      <c r="BE59" s="349">
        <v>15</v>
      </c>
      <c r="BF59" s="358">
        <v>0</v>
      </c>
      <c r="BG59" s="324">
        <v>4.5385779122541605E-3</v>
      </c>
      <c r="BH59" s="325">
        <v>0</v>
      </c>
      <c r="BI59" s="333">
        <v>8.9847921610922921E-2</v>
      </c>
      <c r="BJ59" s="334">
        <v>35</v>
      </c>
      <c r="BK59" s="349">
        <v>25</v>
      </c>
      <c r="BL59" s="349">
        <v>0</v>
      </c>
      <c r="BM59" s="349">
        <v>15</v>
      </c>
      <c r="BN59" s="349">
        <v>35</v>
      </c>
      <c r="BO59" s="322">
        <v>40</v>
      </c>
      <c r="BP59" s="323">
        <v>1.2915129151291513E-2</v>
      </c>
      <c r="BQ59" s="324">
        <v>1.2102874432677761E-2</v>
      </c>
      <c r="BR59" s="325">
        <v>0.3125984294304669</v>
      </c>
      <c r="BS59" s="333">
        <v>0.23762343534992561</v>
      </c>
      <c r="BT59" s="334">
        <v>55</v>
      </c>
      <c r="BU59" s="349">
        <v>10</v>
      </c>
      <c r="BV59" s="390" t="s">
        <v>3</v>
      </c>
      <c r="BW59" s="180" t="s">
        <v>3</v>
      </c>
      <c r="BX59" s="352" t="s">
        <v>3</v>
      </c>
      <c r="BY59" s="180" t="s">
        <v>62</v>
      </c>
    </row>
    <row r="60" spans="1:77" s="152" customFormat="1" x14ac:dyDescent="0.25">
      <c r="A60" s="180"/>
      <c r="B60" s="346">
        <v>7050102</v>
      </c>
      <c r="C60" s="346">
        <v>7050102</v>
      </c>
      <c r="D60" s="347"/>
      <c r="E60" s="348"/>
      <c r="F60" s="349"/>
      <c r="G60" s="349"/>
      <c r="H60" s="349"/>
      <c r="I60" s="346">
        <v>102</v>
      </c>
      <c r="J60" s="350">
        <v>829.72</v>
      </c>
      <c r="K60" s="350">
        <v>829.8</v>
      </c>
      <c r="L60" s="351">
        <v>82972</v>
      </c>
      <c r="M60" s="321">
        <v>82980</v>
      </c>
      <c r="N60" s="322">
        <v>5809</v>
      </c>
      <c r="O60" s="322">
        <v>5616</v>
      </c>
      <c r="P60" s="349">
        <v>5616</v>
      </c>
      <c r="Q60" s="349">
        <v>5115</v>
      </c>
      <c r="R60" s="349">
        <v>4937</v>
      </c>
      <c r="S60" s="349">
        <v>193</v>
      </c>
      <c r="T60" s="322">
        <v>679</v>
      </c>
      <c r="U60" s="323">
        <v>3.4366096866096867E-2</v>
      </c>
      <c r="V60" s="324">
        <v>0.13753291472554183</v>
      </c>
      <c r="W60" s="325">
        <v>7</v>
      </c>
      <c r="X60" s="352">
        <v>6.8</v>
      </c>
      <c r="Y60" s="352">
        <v>3046</v>
      </c>
      <c r="Z60" s="351">
        <v>2986</v>
      </c>
      <c r="AA60" s="352">
        <v>1</v>
      </c>
      <c r="AB60" s="353">
        <v>2986</v>
      </c>
      <c r="AC60" s="354">
        <v>2638</v>
      </c>
      <c r="AD60" s="354">
        <v>60</v>
      </c>
      <c r="AE60" s="355">
        <v>348</v>
      </c>
      <c r="AF60" s="356">
        <v>2.0093770931011386E-2</v>
      </c>
      <c r="AG60" s="326">
        <v>0.13191811978771797</v>
      </c>
      <c r="AH60" s="327">
        <v>2397</v>
      </c>
      <c r="AI60" s="327">
        <v>2242</v>
      </c>
      <c r="AJ60" s="349">
        <v>2242</v>
      </c>
      <c r="AK60" s="354">
        <v>1955</v>
      </c>
      <c r="AL60" s="354">
        <v>155</v>
      </c>
      <c r="AM60" s="322">
        <v>287</v>
      </c>
      <c r="AN60" s="323">
        <v>6.913470115967886E-2</v>
      </c>
      <c r="AO60" s="328">
        <v>0.14680306905370843</v>
      </c>
      <c r="AP60" s="329">
        <v>2.8889263848045122E-2</v>
      </c>
      <c r="AQ60" s="330">
        <v>2.7018558688840684E-2</v>
      </c>
      <c r="AR60" s="329">
        <v>2290</v>
      </c>
      <c r="AS60" s="357">
        <v>2600</v>
      </c>
      <c r="AT60" s="349">
        <v>2035</v>
      </c>
      <c r="AU60" s="349">
        <v>2350</v>
      </c>
      <c r="AV60" s="349">
        <v>85</v>
      </c>
      <c r="AW60" s="349">
        <v>140</v>
      </c>
      <c r="AX60" s="349">
        <v>2120</v>
      </c>
      <c r="AY60" s="322">
        <v>2490</v>
      </c>
      <c r="AZ60" s="323">
        <v>0.92576419213973804</v>
      </c>
      <c r="BA60" s="324">
        <v>0.95769230769230773</v>
      </c>
      <c r="BB60" s="325">
        <v>1.0218441060557346</v>
      </c>
      <c r="BC60" s="331">
        <v>1.0757288019431206</v>
      </c>
      <c r="BD60" s="332">
        <v>0</v>
      </c>
      <c r="BE60" s="349">
        <v>0</v>
      </c>
      <c r="BF60" s="358">
        <v>0</v>
      </c>
      <c r="BG60" s="324">
        <v>0</v>
      </c>
      <c r="BH60" s="325">
        <v>0</v>
      </c>
      <c r="BI60" s="333">
        <v>0</v>
      </c>
      <c r="BJ60" s="334">
        <v>90</v>
      </c>
      <c r="BK60" s="349">
        <v>90</v>
      </c>
      <c r="BL60" s="349">
        <v>25</v>
      </c>
      <c r="BM60" s="349">
        <v>15</v>
      </c>
      <c r="BN60" s="349">
        <v>115</v>
      </c>
      <c r="BO60" s="322">
        <v>105</v>
      </c>
      <c r="BP60" s="323">
        <v>5.0218340611353711E-2</v>
      </c>
      <c r="BQ60" s="324">
        <v>4.0384615384615387E-2</v>
      </c>
      <c r="BR60" s="325">
        <v>1.2154872181160949</v>
      </c>
      <c r="BS60" s="333">
        <v>0.79289685242603791</v>
      </c>
      <c r="BT60" s="334">
        <v>60</v>
      </c>
      <c r="BU60" s="349">
        <v>15</v>
      </c>
      <c r="BV60" s="390" t="s">
        <v>3</v>
      </c>
      <c r="BW60" s="180" t="s">
        <v>3</v>
      </c>
      <c r="BX60" s="352" t="s">
        <v>3</v>
      </c>
      <c r="BY60" s="180"/>
    </row>
    <row r="61" spans="1:77" s="152" customFormat="1" x14ac:dyDescent="0.25">
      <c r="A61" s="180"/>
      <c r="B61" s="346">
        <v>7050103</v>
      </c>
      <c r="C61" s="346">
        <v>7050103</v>
      </c>
      <c r="D61" s="347"/>
      <c r="E61" s="348"/>
      <c r="F61" s="349"/>
      <c r="G61" s="349"/>
      <c r="H61" s="349"/>
      <c r="I61" s="346">
        <v>103</v>
      </c>
      <c r="J61" s="350">
        <v>842.85</v>
      </c>
      <c r="K61" s="350">
        <v>844.14</v>
      </c>
      <c r="L61" s="351">
        <v>84285</v>
      </c>
      <c r="M61" s="321">
        <v>84414</v>
      </c>
      <c r="N61" s="322">
        <v>1123</v>
      </c>
      <c r="O61" s="322">
        <v>1180</v>
      </c>
      <c r="P61" s="349">
        <v>1180</v>
      </c>
      <c r="Q61" s="349">
        <v>1069</v>
      </c>
      <c r="R61" s="349">
        <v>1061</v>
      </c>
      <c r="S61" s="349">
        <v>-57</v>
      </c>
      <c r="T61" s="322">
        <v>119</v>
      </c>
      <c r="U61" s="323">
        <v>-4.8305084745762714E-2</v>
      </c>
      <c r="V61" s="324">
        <v>0.11215834118755891</v>
      </c>
      <c r="W61" s="325">
        <v>1.3</v>
      </c>
      <c r="X61" s="352">
        <v>1.4</v>
      </c>
      <c r="Y61" s="352">
        <v>422</v>
      </c>
      <c r="Z61" s="351">
        <v>460</v>
      </c>
      <c r="AA61" s="352">
        <v>1</v>
      </c>
      <c r="AB61" s="353">
        <v>460</v>
      </c>
      <c r="AC61" s="354">
        <v>412</v>
      </c>
      <c r="AD61" s="354">
        <v>-38</v>
      </c>
      <c r="AE61" s="355">
        <v>48</v>
      </c>
      <c r="AF61" s="356">
        <v>-8.2608695652173908E-2</v>
      </c>
      <c r="AG61" s="326">
        <v>0.11650485436893204</v>
      </c>
      <c r="AH61" s="327">
        <v>386</v>
      </c>
      <c r="AI61" s="327">
        <v>407</v>
      </c>
      <c r="AJ61" s="349">
        <v>407</v>
      </c>
      <c r="AK61" s="354">
        <v>385</v>
      </c>
      <c r="AL61" s="354">
        <v>-21</v>
      </c>
      <c r="AM61" s="322">
        <v>22</v>
      </c>
      <c r="AN61" s="323">
        <v>-5.1597051597051594E-2</v>
      </c>
      <c r="AO61" s="328">
        <v>5.7142857142857141E-2</v>
      </c>
      <c r="AP61" s="329">
        <v>4.5796998279646435E-3</v>
      </c>
      <c r="AQ61" s="330">
        <v>4.8214751107636174E-3</v>
      </c>
      <c r="AR61" s="329">
        <v>405</v>
      </c>
      <c r="AS61" s="357">
        <v>455</v>
      </c>
      <c r="AT61" s="349">
        <v>365</v>
      </c>
      <c r="AU61" s="349">
        <v>400</v>
      </c>
      <c r="AV61" s="349">
        <v>15</v>
      </c>
      <c r="AW61" s="349">
        <v>20</v>
      </c>
      <c r="AX61" s="349">
        <v>380</v>
      </c>
      <c r="AY61" s="322">
        <v>420</v>
      </c>
      <c r="AZ61" s="323">
        <v>0.93827160493827155</v>
      </c>
      <c r="BA61" s="324">
        <v>0.92307692307692313</v>
      </c>
      <c r="BB61" s="325">
        <v>1.0356495936288146</v>
      </c>
      <c r="BC61" s="331">
        <v>1.0368470380174657</v>
      </c>
      <c r="BD61" s="332">
        <v>0</v>
      </c>
      <c r="BE61" s="349">
        <v>10</v>
      </c>
      <c r="BF61" s="358">
        <v>0</v>
      </c>
      <c r="BG61" s="324">
        <v>2.197802197802198E-2</v>
      </c>
      <c r="BH61" s="325">
        <v>0</v>
      </c>
      <c r="BI61" s="333">
        <v>0.43508773761772929</v>
      </c>
      <c r="BJ61" s="334">
        <v>25</v>
      </c>
      <c r="BK61" s="349">
        <v>20</v>
      </c>
      <c r="BL61" s="349">
        <v>0</v>
      </c>
      <c r="BM61" s="349">
        <v>0</v>
      </c>
      <c r="BN61" s="349">
        <v>25</v>
      </c>
      <c r="BO61" s="322">
        <v>20</v>
      </c>
      <c r="BP61" s="323">
        <v>6.1728395061728392E-2</v>
      </c>
      <c r="BQ61" s="324">
        <v>4.3956043956043959E-2</v>
      </c>
      <c r="BR61" s="325">
        <v>1.4940771494824785</v>
      </c>
      <c r="BS61" s="333">
        <v>0.86301698223242218</v>
      </c>
      <c r="BT61" s="334">
        <v>10</v>
      </c>
      <c r="BU61" s="349">
        <v>0</v>
      </c>
      <c r="BV61" s="349" t="s">
        <v>3</v>
      </c>
      <c r="BW61" s="180" t="s">
        <v>3</v>
      </c>
      <c r="BX61" s="352" t="s">
        <v>3</v>
      </c>
      <c r="BY61" s="180"/>
    </row>
    <row r="62" spans="1:77" s="152" customFormat="1" x14ac:dyDescent="0.25">
      <c r="A62" s="180" t="s">
        <v>65</v>
      </c>
      <c r="B62" s="346">
        <v>7050104</v>
      </c>
      <c r="C62" s="346">
        <v>7050104</v>
      </c>
      <c r="D62" s="347"/>
      <c r="E62" s="348"/>
      <c r="F62" s="349"/>
      <c r="G62" s="349"/>
      <c r="H62" s="349"/>
      <c r="I62" s="346"/>
      <c r="J62" s="350">
        <v>945.1</v>
      </c>
      <c r="K62" s="350">
        <v>943.87</v>
      </c>
      <c r="L62" s="351">
        <v>94510</v>
      </c>
      <c r="M62" s="321">
        <v>94387</v>
      </c>
      <c r="N62" s="322">
        <v>985</v>
      </c>
      <c r="O62" s="322">
        <v>1232</v>
      </c>
      <c r="P62" s="349">
        <v>1232</v>
      </c>
      <c r="Q62" s="349">
        <v>993</v>
      </c>
      <c r="R62" s="349" t="s">
        <v>94</v>
      </c>
      <c r="S62" s="349">
        <v>-247</v>
      </c>
      <c r="T62" s="322" t="s">
        <v>94</v>
      </c>
      <c r="U62" s="323">
        <v>-0.20048701298701299</v>
      </c>
      <c r="V62" s="324" t="s">
        <v>94</v>
      </c>
      <c r="W62" s="325">
        <v>1</v>
      </c>
      <c r="X62" s="352">
        <v>1.3</v>
      </c>
      <c r="Y62" s="352">
        <v>391</v>
      </c>
      <c r="Z62" s="351">
        <v>473</v>
      </c>
      <c r="AA62" s="352">
        <v>1</v>
      </c>
      <c r="AB62" s="353">
        <v>473</v>
      </c>
      <c r="AC62" s="359" t="s">
        <v>94</v>
      </c>
      <c r="AD62" s="359">
        <v>-82</v>
      </c>
      <c r="AE62" s="355" t="s">
        <v>94</v>
      </c>
      <c r="AF62" s="356">
        <v>-0.17336152219873149</v>
      </c>
      <c r="AG62" s="326" t="s">
        <v>94</v>
      </c>
      <c r="AH62" s="327">
        <v>345</v>
      </c>
      <c r="AI62" s="327">
        <v>417</v>
      </c>
      <c r="AJ62" s="349">
        <v>417</v>
      </c>
      <c r="AK62" s="349" t="s">
        <v>94</v>
      </c>
      <c r="AL62" s="349">
        <v>-72</v>
      </c>
      <c r="AM62" s="322" t="s">
        <v>94</v>
      </c>
      <c r="AN62" s="323">
        <v>-0.17266187050359713</v>
      </c>
      <c r="AO62" s="328" t="s">
        <v>94</v>
      </c>
      <c r="AP62" s="329">
        <v>3.6504073643000741E-3</v>
      </c>
      <c r="AQ62" s="330">
        <v>4.4179812897962639E-3</v>
      </c>
      <c r="AR62" s="329">
        <v>325</v>
      </c>
      <c r="AS62" s="357">
        <v>460</v>
      </c>
      <c r="AT62" s="349">
        <v>260</v>
      </c>
      <c r="AU62" s="349">
        <v>430</v>
      </c>
      <c r="AV62" s="349">
        <v>20</v>
      </c>
      <c r="AW62" s="349">
        <v>25</v>
      </c>
      <c r="AX62" s="349">
        <v>280</v>
      </c>
      <c r="AY62" s="322">
        <v>455</v>
      </c>
      <c r="AZ62" s="323">
        <v>0.86153846153846159</v>
      </c>
      <c r="BA62" s="324">
        <v>0.98913043478260865</v>
      </c>
      <c r="BB62" s="325">
        <v>0.95095274427131649</v>
      </c>
      <c r="BC62" s="331">
        <v>1.1110417083103818</v>
      </c>
      <c r="BD62" s="332">
        <v>0</v>
      </c>
      <c r="BE62" s="349">
        <v>0</v>
      </c>
      <c r="BF62" s="358">
        <v>0</v>
      </c>
      <c r="BG62" s="324">
        <v>0</v>
      </c>
      <c r="BH62" s="325">
        <v>0</v>
      </c>
      <c r="BI62" s="333">
        <v>0</v>
      </c>
      <c r="BJ62" s="334">
        <v>25</v>
      </c>
      <c r="BK62" s="349">
        <v>0</v>
      </c>
      <c r="BL62" s="349">
        <v>0</v>
      </c>
      <c r="BM62" s="349">
        <v>0</v>
      </c>
      <c r="BN62" s="349">
        <v>25</v>
      </c>
      <c r="BO62" s="322">
        <v>0</v>
      </c>
      <c r="BP62" s="323">
        <v>7.6923076923076927E-2</v>
      </c>
      <c r="BQ62" s="324">
        <v>0</v>
      </c>
      <c r="BR62" s="325">
        <v>1.8618499862781657</v>
      </c>
      <c r="BS62" s="333">
        <v>0</v>
      </c>
      <c r="BT62" s="334">
        <v>15</v>
      </c>
      <c r="BU62" s="349">
        <v>0</v>
      </c>
      <c r="BV62" s="390" t="s">
        <v>3</v>
      </c>
      <c r="BW62" s="180" t="s">
        <v>3</v>
      </c>
      <c r="BX62" s="180" t="s">
        <v>94</v>
      </c>
      <c r="BY62" s="180" t="s">
        <v>66</v>
      </c>
    </row>
    <row r="63" spans="1:77" s="152" customFormat="1" x14ac:dyDescent="0.25">
      <c r="A63" s="180" t="s">
        <v>282</v>
      </c>
      <c r="B63" s="346">
        <v>7050106</v>
      </c>
      <c r="C63" s="346"/>
      <c r="D63" s="347"/>
      <c r="E63" s="348"/>
      <c r="F63" s="349"/>
      <c r="G63" s="349"/>
      <c r="H63" s="349"/>
      <c r="I63" s="346">
        <v>102</v>
      </c>
      <c r="J63" s="350">
        <v>1.22</v>
      </c>
      <c r="K63" s="350"/>
      <c r="L63" s="351">
        <v>122</v>
      </c>
      <c r="M63" s="321"/>
      <c r="N63" s="322">
        <v>266</v>
      </c>
      <c r="O63" s="322">
        <v>214</v>
      </c>
      <c r="P63" s="349"/>
      <c r="Q63" s="349"/>
      <c r="R63" s="349"/>
      <c r="S63" s="349"/>
      <c r="T63" s="322"/>
      <c r="U63" s="323"/>
      <c r="V63" s="324"/>
      <c r="W63" s="325">
        <v>217.8</v>
      </c>
      <c r="X63" s="352"/>
      <c r="Y63" s="352">
        <v>118</v>
      </c>
      <c r="Z63" s="351"/>
      <c r="AA63" s="360"/>
      <c r="AB63" s="353"/>
      <c r="AC63" s="354">
        <v>2638</v>
      </c>
      <c r="AD63" s="354">
        <v>118</v>
      </c>
      <c r="AE63" s="355">
        <v>-2638</v>
      </c>
      <c r="AF63" s="356" t="e">
        <v>#DIV/0!</v>
      </c>
      <c r="AG63" s="326">
        <v>-1</v>
      </c>
      <c r="AH63" s="327">
        <v>111</v>
      </c>
      <c r="AI63" s="327"/>
      <c r="AJ63" s="349"/>
      <c r="AK63" s="354">
        <v>1955</v>
      </c>
      <c r="AL63" s="354"/>
      <c r="AM63" s="322"/>
      <c r="AN63" s="323"/>
      <c r="AO63" s="328"/>
      <c r="AP63" s="329">
        <v>0.9098360655737705</v>
      </c>
      <c r="AQ63" s="330"/>
      <c r="AR63" s="329">
        <v>135</v>
      </c>
      <c r="AS63" s="357"/>
      <c r="AT63" s="349">
        <v>130</v>
      </c>
      <c r="AU63" s="349">
        <v>2350</v>
      </c>
      <c r="AV63" s="349">
        <v>0</v>
      </c>
      <c r="AW63" s="349">
        <v>140</v>
      </c>
      <c r="AX63" s="349">
        <v>130</v>
      </c>
      <c r="AY63" s="322">
        <v>2490</v>
      </c>
      <c r="AZ63" s="323">
        <v>0.96296296296296291</v>
      </c>
      <c r="BA63" s="324" t="e">
        <v>#DIV/0!</v>
      </c>
      <c r="BB63" s="325">
        <v>1.062903530303257</v>
      </c>
      <c r="BC63" s="331" t="e">
        <v>#DIV/0!</v>
      </c>
      <c r="BD63" s="332">
        <v>0</v>
      </c>
      <c r="BE63" s="349">
        <v>0</v>
      </c>
      <c r="BF63" s="358">
        <v>0</v>
      </c>
      <c r="BG63" s="324" t="e">
        <v>#DIV/0!</v>
      </c>
      <c r="BH63" s="325">
        <v>0</v>
      </c>
      <c r="BI63" s="333" t="e">
        <v>#DIV/0!</v>
      </c>
      <c r="BJ63" s="334">
        <v>0</v>
      </c>
      <c r="BK63" s="349">
        <v>90</v>
      </c>
      <c r="BL63" s="349">
        <v>0</v>
      </c>
      <c r="BM63" s="349">
        <v>15</v>
      </c>
      <c r="BN63" s="349">
        <v>0</v>
      </c>
      <c r="BO63" s="322">
        <v>105</v>
      </c>
      <c r="BP63" s="323">
        <v>0</v>
      </c>
      <c r="BQ63" s="324" t="e">
        <v>#DIV/0!</v>
      </c>
      <c r="BR63" s="325">
        <v>0</v>
      </c>
      <c r="BS63" s="333" t="e">
        <v>#DIV/0!</v>
      </c>
      <c r="BT63" s="334">
        <v>0</v>
      </c>
      <c r="BU63" s="349">
        <v>15</v>
      </c>
      <c r="BV63" s="180" t="s">
        <v>3</v>
      </c>
      <c r="BW63" s="180" t="s">
        <v>3</v>
      </c>
      <c r="BX63" s="352" t="s">
        <v>3</v>
      </c>
      <c r="BY63" s="180"/>
    </row>
    <row r="64" spans="1:77" x14ac:dyDescent="0.25">
      <c r="AO64" s="3"/>
      <c r="AP64" s="4"/>
      <c r="BC64" s="3"/>
      <c r="BI64" s="3"/>
      <c r="BS64" s="3"/>
    </row>
    <row r="65" spans="1:77" x14ac:dyDescent="0.25">
      <c r="A65" s="362" t="s">
        <v>303</v>
      </c>
      <c r="B65" s="363"/>
      <c r="C65" s="363"/>
      <c r="D65" s="363"/>
      <c r="E65" s="363"/>
      <c r="F65" s="363"/>
      <c r="G65" s="363"/>
      <c r="H65" s="363"/>
      <c r="I65" s="363"/>
      <c r="J65" s="363"/>
      <c r="K65" s="363"/>
      <c r="L65" s="363"/>
      <c r="M65" s="364"/>
      <c r="AO65" s="3"/>
      <c r="AP65" s="4"/>
      <c r="BC65" s="3"/>
      <c r="BI65" s="3"/>
      <c r="BS65" s="3"/>
    </row>
    <row r="66" spans="1:77" ht="15.75" x14ac:dyDescent="0.25">
      <c r="A66" s="365"/>
      <c r="B66" s="366"/>
      <c r="C66" s="366"/>
      <c r="D66" s="366"/>
      <c r="E66" s="366"/>
      <c r="F66" s="366"/>
      <c r="G66" s="366"/>
      <c r="H66" s="366"/>
      <c r="I66" s="366"/>
      <c r="J66" s="366"/>
      <c r="K66" s="366"/>
      <c r="L66" s="366"/>
      <c r="M66" s="367"/>
      <c r="Q66" s="144"/>
      <c r="AO66" s="3"/>
      <c r="AP66" s="4"/>
      <c r="BC66" s="3"/>
      <c r="BI66" s="3"/>
      <c r="BS66" s="3"/>
    </row>
    <row r="67" spans="1:77" x14ac:dyDescent="0.25">
      <c r="A67" s="368"/>
      <c r="B67" s="369"/>
      <c r="C67" s="369"/>
      <c r="D67" s="369"/>
      <c r="E67" s="369"/>
      <c r="F67" s="369"/>
      <c r="G67" s="369"/>
      <c r="H67" s="369"/>
      <c r="I67" s="369"/>
      <c r="J67" s="369"/>
      <c r="K67" s="369"/>
      <c r="L67" s="369"/>
      <c r="M67" s="370"/>
      <c r="AO67" s="3"/>
      <c r="AP67" s="4"/>
      <c r="BC67" s="3"/>
      <c r="BI67" s="3"/>
      <c r="BS67" s="3"/>
    </row>
    <row r="68" spans="1:77" x14ac:dyDescent="0.25">
      <c r="AO68" s="3"/>
      <c r="AP68" s="4"/>
      <c r="BC68" s="3"/>
      <c r="BI68" s="3"/>
      <c r="BS68" s="3"/>
    </row>
    <row r="69" spans="1:77" x14ac:dyDescent="0.25">
      <c r="AO69" s="3"/>
      <c r="AP69" s="4"/>
      <c r="BC69" s="3"/>
      <c r="BI69" s="3"/>
      <c r="BS69" s="3"/>
    </row>
    <row r="70" spans="1:77" x14ac:dyDescent="0.25">
      <c r="AO70" s="3"/>
      <c r="AP70" s="4"/>
      <c r="BC70" s="3"/>
      <c r="BI70" s="3"/>
      <c r="BS70" s="3"/>
    </row>
    <row r="71" spans="1:77" s="51" customFormat="1" x14ac:dyDescent="0.25">
      <c r="A71" s="62"/>
      <c r="B71" s="62"/>
      <c r="C71" s="53"/>
      <c r="D71" s="5"/>
      <c r="E71" s="44"/>
      <c r="F71" s="45"/>
      <c r="G71" s="45"/>
      <c r="H71" s="45"/>
      <c r="I71" s="53"/>
      <c r="J71" s="46"/>
      <c r="K71" s="46"/>
      <c r="L71" s="5"/>
      <c r="M71" s="54"/>
      <c r="N71" s="141"/>
      <c r="O71" s="141"/>
      <c r="P71" s="45"/>
      <c r="Q71" s="45"/>
      <c r="R71" s="45"/>
      <c r="S71" s="45"/>
      <c r="T71" s="45"/>
      <c r="U71" s="45"/>
      <c r="V71" s="47"/>
      <c r="W71" s="145"/>
      <c r="X71" s="6"/>
      <c r="Y71" s="6"/>
      <c r="Z71" s="6"/>
      <c r="AA71" s="6"/>
      <c r="AB71" s="48"/>
      <c r="AC71" s="49"/>
      <c r="AD71" s="49"/>
      <c r="AE71" s="49"/>
      <c r="AF71" s="49"/>
      <c r="AG71" s="52"/>
      <c r="AH71" s="146"/>
      <c r="AI71" s="146"/>
      <c r="AJ71" s="45"/>
      <c r="AK71" s="45"/>
      <c r="AL71" s="45"/>
      <c r="AM71" s="45"/>
      <c r="AN71" s="45"/>
      <c r="AO71" s="3"/>
      <c r="AP71" s="4"/>
      <c r="AQ71" s="43"/>
      <c r="AR71" s="2"/>
      <c r="AS71" s="50"/>
      <c r="AT71" s="49"/>
      <c r="AU71" s="45"/>
      <c r="AV71" s="45"/>
      <c r="AW71" s="45"/>
      <c r="AX71" s="45"/>
      <c r="AY71" s="45"/>
      <c r="AZ71" s="45"/>
      <c r="BA71" s="47"/>
      <c r="BB71" s="47"/>
      <c r="BC71" s="3"/>
      <c r="BD71" s="2"/>
      <c r="BF71" s="45"/>
      <c r="BG71" s="47"/>
      <c r="BH71" s="47"/>
      <c r="BI71" s="3"/>
      <c r="BJ71" s="6"/>
      <c r="BL71" s="45"/>
      <c r="BM71" s="45"/>
      <c r="BN71" s="45"/>
      <c r="BO71" s="45"/>
      <c r="BP71" s="45"/>
      <c r="BQ71" s="47"/>
      <c r="BR71" s="47"/>
      <c r="BS71" s="3"/>
      <c r="BT71" s="6"/>
      <c r="BV71" s="45"/>
      <c r="BW71" s="8"/>
      <c r="BX71" s="8"/>
      <c r="BY71" s="62"/>
    </row>
    <row r="72" spans="1:77" s="51" customFormat="1" x14ac:dyDescent="0.25">
      <c r="A72" s="62"/>
      <c r="B72" s="62"/>
      <c r="C72" s="53"/>
      <c r="D72" s="5"/>
      <c r="E72" s="44"/>
      <c r="F72" s="45"/>
      <c r="G72" s="45"/>
      <c r="H72" s="45"/>
      <c r="I72" s="53"/>
      <c r="J72" s="46"/>
      <c r="K72" s="46"/>
      <c r="L72" s="5"/>
      <c r="M72" s="54"/>
      <c r="N72" s="141"/>
      <c r="O72" s="141"/>
      <c r="P72" s="45"/>
      <c r="Q72" s="45"/>
      <c r="R72" s="45"/>
      <c r="S72" s="45"/>
      <c r="T72" s="45"/>
      <c r="U72" s="45"/>
      <c r="V72" s="47"/>
      <c r="W72" s="145"/>
      <c r="X72" s="6"/>
      <c r="Y72" s="6"/>
      <c r="Z72" s="6"/>
      <c r="AA72" s="6"/>
      <c r="AB72" s="48"/>
      <c r="AC72" s="49"/>
      <c r="AD72" s="49"/>
      <c r="AE72" s="49"/>
      <c r="AF72" s="49"/>
      <c r="AG72" s="52"/>
      <c r="AH72" s="146"/>
      <c r="AI72" s="146"/>
      <c r="AJ72" s="45"/>
      <c r="AK72" s="45"/>
      <c r="AL72" s="45"/>
      <c r="AM72" s="45"/>
      <c r="AN72" s="45"/>
      <c r="AO72" s="3"/>
      <c r="AP72" s="4"/>
      <c r="AQ72" s="43"/>
      <c r="AR72" s="2"/>
      <c r="AS72" s="50"/>
      <c r="AT72" s="49"/>
      <c r="AU72" s="45"/>
      <c r="AV72" s="45"/>
      <c r="AW72" s="45"/>
      <c r="AX72" s="45"/>
      <c r="AY72" s="45"/>
      <c r="AZ72" s="45"/>
      <c r="BA72" s="47"/>
      <c r="BB72" s="47"/>
      <c r="BC72" s="3"/>
      <c r="BD72" s="2"/>
      <c r="BF72" s="45"/>
      <c r="BG72" s="47"/>
      <c r="BH72" s="47"/>
      <c r="BI72" s="3"/>
      <c r="BJ72" s="6"/>
      <c r="BL72" s="45"/>
      <c r="BM72" s="45"/>
      <c r="BN72" s="45"/>
      <c r="BO72" s="45"/>
      <c r="BP72" s="45"/>
      <c r="BQ72" s="47"/>
      <c r="BR72" s="47"/>
      <c r="BS72" s="3"/>
      <c r="BT72" s="6"/>
      <c r="BV72" s="45"/>
      <c r="BW72" s="8"/>
      <c r="BX72" s="8"/>
      <c r="BY72" s="62"/>
    </row>
    <row r="73" spans="1:77" s="51" customFormat="1" x14ac:dyDescent="0.25">
      <c r="A73" s="62"/>
      <c r="B73" s="62"/>
      <c r="C73" s="53"/>
      <c r="D73" s="5"/>
      <c r="E73" s="44"/>
      <c r="F73" s="45"/>
      <c r="G73" s="45"/>
      <c r="H73" s="45"/>
      <c r="I73" s="53"/>
      <c r="J73" s="46"/>
      <c r="K73" s="46"/>
      <c r="L73" s="5"/>
      <c r="M73" s="54"/>
      <c r="N73" s="141"/>
      <c r="O73" s="141"/>
      <c r="P73" s="45"/>
      <c r="Q73" s="45"/>
      <c r="R73" s="45"/>
      <c r="S73" s="45"/>
      <c r="T73" s="45"/>
      <c r="U73" s="45"/>
      <c r="V73" s="47"/>
      <c r="W73" s="145"/>
      <c r="X73" s="6"/>
      <c r="Y73" s="6"/>
      <c r="Z73" s="6"/>
      <c r="AA73" s="6"/>
      <c r="AB73" s="48"/>
      <c r="AC73" s="49"/>
      <c r="AD73" s="49"/>
      <c r="AE73" s="49"/>
      <c r="AF73" s="49"/>
      <c r="AG73" s="52"/>
      <c r="AH73" s="146"/>
      <c r="AI73" s="146"/>
      <c r="AJ73" s="45"/>
      <c r="AK73" s="45"/>
      <c r="AL73" s="45"/>
      <c r="AM73" s="45"/>
      <c r="AN73" s="45"/>
      <c r="AO73" s="3"/>
      <c r="AP73" s="4"/>
      <c r="AQ73" s="43"/>
      <c r="AR73" s="2"/>
      <c r="AS73" s="50"/>
      <c r="AT73" s="49"/>
      <c r="AU73" s="45"/>
      <c r="AV73" s="45"/>
      <c r="AW73" s="45"/>
      <c r="AX73" s="45"/>
      <c r="AY73" s="45"/>
      <c r="AZ73" s="45"/>
      <c r="BA73" s="47"/>
      <c r="BB73" s="47"/>
      <c r="BC73" s="3"/>
      <c r="BD73" s="2"/>
      <c r="BF73" s="45"/>
      <c r="BG73" s="47"/>
      <c r="BH73" s="47"/>
      <c r="BI73" s="3"/>
      <c r="BJ73" s="6"/>
      <c r="BL73" s="45"/>
      <c r="BM73" s="45"/>
      <c r="BN73" s="45"/>
      <c r="BO73" s="45"/>
      <c r="BP73" s="45"/>
      <c r="BQ73" s="47"/>
      <c r="BR73" s="47"/>
      <c r="BS73" s="3"/>
      <c r="BT73" s="6"/>
      <c r="BV73" s="45"/>
      <c r="BW73" s="8"/>
      <c r="BX73" s="8"/>
      <c r="BY73" s="62"/>
    </row>
    <row r="74" spans="1:77" s="51" customFormat="1" x14ac:dyDescent="0.25">
      <c r="A74" s="62"/>
      <c r="B74" s="62"/>
      <c r="C74" s="53"/>
      <c r="D74" s="5"/>
      <c r="E74" s="44"/>
      <c r="F74" s="45"/>
      <c r="G74" s="45"/>
      <c r="H74" s="45"/>
      <c r="I74" s="53"/>
      <c r="J74" s="46"/>
      <c r="K74" s="46"/>
      <c r="L74" s="5"/>
      <c r="M74" s="54"/>
      <c r="N74" s="141"/>
      <c r="O74" s="141"/>
      <c r="P74" s="45"/>
      <c r="Q74" s="45"/>
      <c r="R74" s="45"/>
      <c r="S74" s="45"/>
      <c r="T74" s="45"/>
      <c r="U74" s="45"/>
      <c r="V74" s="47"/>
      <c r="W74" s="145"/>
      <c r="X74" s="6"/>
      <c r="Y74" s="6"/>
      <c r="Z74" s="6"/>
      <c r="AA74" s="6"/>
      <c r="AB74" s="48"/>
      <c r="AC74" s="49"/>
      <c r="AD74" s="49"/>
      <c r="AE74" s="49"/>
      <c r="AF74" s="49"/>
      <c r="AG74" s="52"/>
      <c r="AH74" s="146"/>
      <c r="AI74" s="146"/>
      <c r="AJ74" s="45"/>
      <c r="AK74" s="45"/>
      <c r="AL74" s="45"/>
      <c r="AM74" s="45"/>
      <c r="AN74" s="45"/>
      <c r="AO74" s="3"/>
      <c r="AP74" s="4"/>
      <c r="AQ74" s="43"/>
      <c r="AR74" s="2"/>
      <c r="AS74" s="50"/>
      <c r="AT74" s="49"/>
      <c r="AU74" s="45"/>
      <c r="AV74" s="45"/>
      <c r="AW74" s="45"/>
      <c r="AX74" s="45"/>
      <c r="AY74" s="45"/>
      <c r="AZ74" s="45"/>
      <c r="BA74" s="47"/>
      <c r="BB74" s="47"/>
      <c r="BC74" s="3"/>
      <c r="BD74" s="2"/>
      <c r="BF74" s="45"/>
      <c r="BG74" s="47"/>
      <c r="BH74" s="47"/>
      <c r="BI74" s="3"/>
      <c r="BJ74" s="6"/>
      <c r="BL74" s="45"/>
      <c r="BM74" s="45"/>
      <c r="BN74" s="45"/>
      <c r="BO74" s="45"/>
      <c r="BP74" s="45"/>
      <c r="BQ74" s="47"/>
      <c r="BR74" s="47"/>
      <c r="BS74" s="3"/>
      <c r="BT74" s="6"/>
      <c r="BV74" s="45"/>
      <c r="BW74" s="8"/>
      <c r="BX74" s="8"/>
      <c r="BY74" s="62"/>
    </row>
    <row r="75" spans="1:77" s="51" customFormat="1" x14ac:dyDescent="0.25">
      <c r="A75" s="62"/>
      <c r="B75" s="62"/>
      <c r="C75" s="53"/>
      <c r="D75" s="5"/>
      <c r="E75" s="44"/>
      <c r="F75" s="45"/>
      <c r="G75" s="45"/>
      <c r="H75" s="45"/>
      <c r="I75" s="53"/>
      <c r="J75" s="46"/>
      <c r="K75" s="46"/>
      <c r="L75" s="5"/>
      <c r="M75" s="54"/>
      <c r="N75" s="141"/>
      <c r="O75" s="141"/>
      <c r="P75" s="45"/>
      <c r="Q75" s="45"/>
      <c r="R75" s="45"/>
      <c r="S75" s="45"/>
      <c r="T75" s="45"/>
      <c r="U75" s="45"/>
      <c r="V75" s="47"/>
      <c r="W75" s="145"/>
      <c r="X75" s="6"/>
      <c r="Y75" s="6"/>
      <c r="Z75" s="6"/>
      <c r="AA75" s="6"/>
      <c r="AB75" s="48"/>
      <c r="AC75" s="49"/>
      <c r="AD75" s="49"/>
      <c r="AE75" s="49"/>
      <c r="AF75" s="49"/>
      <c r="AG75" s="52"/>
      <c r="AH75" s="146"/>
      <c r="AI75" s="146"/>
      <c r="AJ75" s="45"/>
      <c r="AK75" s="45"/>
      <c r="AL75" s="45"/>
      <c r="AM75" s="45"/>
      <c r="AN75" s="45"/>
      <c r="AO75" s="3"/>
      <c r="AP75" s="4"/>
      <c r="AQ75" s="43"/>
      <c r="AR75" s="2"/>
      <c r="AS75" s="50"/>
      <c r="AT75" s="49"/>
      <c r="AU75" s="45"/>
      <c r="AV75" s="45"/>
      <c r="AW75" s="45"/>
      <c r="AX75" s="45"/>
      <c r="AY75" s="45"/>
      <c r="AZ75" s="45"/>
      <c r="BA75" s="47"/>
      <c r="BB75" s="47"/>
      <c r="BC75" s="3"/>
      <c r="BD75" s="2"/>
      <c r="BF75" s="45"/>
      <c r="BG75" s="47"/>
      <c r="BH75" s="47"/>
      <c r="BI75" s="3"/>
      <c r="BJ75" s="6"/>
      <c r="BL75" s="45"/>
      <c r="BM75" s="45"/>
      <c r="BN75" s="45"/>
      <c r="BO75" s="45"/>
      <c r="BP75" s="45"/>
      <c r="BQ75" s="47"/>
      <c r="BR75" s="47"/>
      <c r="BS75" s="3"/>
      <c r="BT75" s="6"/>
      <c r="BV75" s="45"/>
      <c r="BW75" s="8"/>
      <c r="BX75" s="8"/>
      <c r="BY75" s="62"/>
    </row>
    <row r="76" spans="1:77" s="51" customFormat="1" x14ac:dyDescent="0.25">
      <c r="A76" s="62"/>
      <c r="B76" s="62"/>
      <c r="C76" s="53"/>
      <c r="D76" s="5"/>
      <c r="E76" s="44"/>
      <c r="F76" s="45"/>
      <c r="G76" s="45"/>
      <c r="H76" s="45"/>
      <c r="I76" s="53"/>
      <c r="J76" s="46"/>
      <c r="K76" s="46"/>
      <c r="L76" s="5"/>
      <c r="M76" s="54"/>
      <c r="N76" s="141"/>
      <c r="O76" s="141"/>
      <c r="P76" s="45"/>
      <c r="Q76" s="45"/>
      <c r="R76" s="45"/>
      <c r="S76" s="45"/>
      <c r="T76" s="45"/>
      <c r="U76" s="45"/>
      <c r="V76" s="47"/>
      <c r="W76" s="145"/>
      <c r="X76" s="6"/>
      <c r="Y76" s="6"/>
      <c r="Z76" s="6"/>
      <c r="AA76" s="6"/>
      <c r="AB76" s="48"/>
      <c r="AC76" s="49"/>
      <c r="AD76" s="49"/>
      <c r="AE76" s="49"/>
      <c r="AF76" s="49"/>
      <c r="AG76" s="52"/>
      <c r="AH76" s="146"/>
      <c r="AI76" s="146"/>
      <c r="AJ76" s="45"/>
      <c r="AK76" s="45"/>
      <c r="AL76" s="45"/>
      <c r="AM76" s="45"/>
      <c r="AN76" s="45"/>
      <c r="AO76" s="3"/>
      <c r="AP76" s="4"/>
      <c r="AQ76" s="43"/>
      <c r="AR76" s="2"/>
      <c r="AS76" s="50"/>
      <c r="AT76" s="49"/>
      <c r="AU76" s="45"/>
      <c r="AV76" s="45"/>
      <c r="AW76" s="45"/>
      <c r="AX76" s="45"/>
      <c r="AY76" s="45"/>
      <c r="AZ76" s="45"/>
      <c r="BA76" s="47"/>
      <c r="BB76" s="47"/>
      <c r="BC76" s="3"/>
      <c r="BD76" s="2"/>
      <c r="BF76" s="45"/>
      <c r="BG76" s="47"/>
      <c r="BH76" s="47"/>
      <c r="BI76" s="3"/>
      <c r="BJ76" s="6"/>
      <c r="BL76" s="45"/>
      <c r="BM76" s="45"/>
      <c r="BN76" s="45"/>
      <c r="BO76" s="45"/>
      <c r="BP76" s="45"/>
      <c r="BQ76" s="47"/>
      <c r="BR76" s="47"/>
      <c r="BS76" s="3"/>
      <c r="BT76" s="6"/>
      <c r="BV76" s="45"/>
      <c r="BW76" s="8"/>
      <c r="BX76" s="8"/>
      <c r="BY76" s="62"/>
    </row>
    <row r="77" spans="1:77" s="51" customFormat="1" x14ac:dyDescent="0.25">
      <c r="A77" s="62"/>
      <c r="B77" s="62"/>
      <c r="C77" s="53"/>
      <c r="D77" s="5"/>
      <c r="E77" s="44"/>
      <c r="F77" s="45"/>
      <c r="G77" s="45"/>
      <c r="H77" s="45"/>
      <c r="I77" s="53"/>
      <c r="J77" s="46"/>
      <c r="K77" s="46"/>
      <c r="L77" s="5"/>
      <c r="M77" s="54"/>
      <c r="N77" s="141"/>
      <c r="O77" s="141"/>
      <c r="P77" s="45"/>
      <c r="Q77" s="45"/>
      <c r="R77" s="45"/>
      <c r="S77" s="45"/>
      <c r="T77" s="45"/>
      <c r="U77" s="45"/>
      <c r="V77" s="47"/>
      <c r="W77" s="145"/>
      <c r="X77" s="6"/>
      <c r="Y77" s="6"/>
      <c r="Z77" s="6"/>
      <c r="AA77" s="6"/>
      <c r="AB77" s="48"/>
      <c r="AC77" s="49"/>
      <c r="AD77" s="49"/>
      <c r="AE77" s="49"/>
      <c r="AF77" s="49"/>
      <c r="AG77" s="52"/>
      <c r="AH77" s="146"/>
      <c r="AI77" s="146"/>
      <c r="AJ77" s="45"/>
      <c r="AK77" s="45"/>
      <c r="AL77" s="45"/>
      <c r="AM77" s="45"/>
      <c r="AN77" s="45"/>
      <c r="AO77" s="3"/>
      <c r="AP77" s="4"/>
      <c r="AQ77" s="43"/>
      <c r="AR77" s="2"/>
      <c r="AS77" s="50"/>
      <c r="AT77" s="49"/>
      <c r="AU77" s="45"/>
      <c r="AV77" s="45"/>
      <c r="AW77" s="45"/>
      <c r="AX77" s="45"/>
      <c r="AY77" s="45"/>
      <c r="AZ77" s="45"/>
      <c r="BA77" s="47"/>
      <c r="BB77" s="47"/>
      <c r="BC77" s="3"/>
      <c r="BD77" s="2"/>
      <c r="BF77" s="45"/>
      <c r="BG77" s="47"/>
      <c r="BH77" s="47"/>
      <c r="BI77" s="3"/>
      <c r="BJ77" s="6"/>
      <c r="BL77" s="45"/>
      <c r="BM77" s="45"/>
      <c r="BN77" s="45"/>
      <c r="BO77" s="45"/>
      <c r="BP77" s="45"/>
      <c r="BQ77" s="47"/>
      <c r="BR77" s="47"/>
      <c r="BS77" s="3"/>
      <c r="BT77" s="6"/>
      <c r="BV77" s="45"/>
      <c r="BW77" s="8"/>
      <c r="BX77" s="8"/>
      <c r="BY77" s="62"/>
    </row>
    <row r="78" spans="1:77" s="51" customFormat="1" x14ac:dyDescent="0.25">
      <c r="A78" s="62"/>
      <c r="B78" s="62"/>
      <c r="C78" s="53"/>
      <c r="D78" s="5"/>
      <c r="E78" s="44"/>
      <c r="F78" s="45"/>
      <c r="G78" s="45"/>
      <c r="H78" s="45"/>
      <c r="I78" s="53"/>
      <c r="J78" s="46"/>
      <c r="K78" s="46"/>
      <c r="L78" s="5"/>
      <c r="M78" s="54"/>
      <c r="N78" s="141"/>
      <c r="O78" s="141"/>
      <c r="P78" s="45"/>
      <c r="Q78" s="45"/>
      <c r="R78" s="45"/>
      <c r="S78" s="45"/>
      <c r="T78" s="45"/>
      <c r="U78" s="45"/>
      <c r="V78" s="47"/>
      <c r="W78" s="145"/>
      <c r="X78" s="6"/>
      <c r="Y78" s="6"/>
      <c r="Z78" s="6"/>
      <c r="AA78" s="6"/>
      <c r="AB78" s="48"/>
      <c r="AC78" s="49"/>
      <c r="AD78" s="49"/>
      <c r="AE78" s="49"/>
      <c r="AF78" s="49"/>
      <c r="AG78" s="52"/>
      <c r="AH78" s="146"/>
      <c r="AI78" s="146"/>
      <c r="AJ78" s="45"/>
      <c r="AK78" s="45"/>
      <c r="AL78" s="45"/>
      <c r="AM78" s="45"/>
      <c r="AN78" s="45"/>
      <c r="AO78" s="3"/>
      <c r="AP78" s="4"/>
      <c r="AQ78" s="43"/>
      <c r="AR78" s="2"/>
      <c r="AS78" s="50"/>
      <c r="AT78" s="49"/>
      <c r="AU78" s="45"/>
      <c r="AV78" s="45"/>
      <c r="AW78" s="45"/>
      <c r="AX78" s="45"/>
      <c r="AY78" s="45"/>
      <c r="AZ78" s="45"/>
      <c r="BA78" s="47"/>
      <c r="BB78" s="47"/>
      <c r="BC78" s="3"/>
      <c r="BD78" s="2"/>
      <c r="BF78" s="45"/>
      <c r="BG78" s="47"/>
      <c r="BH78" s="47"/>
      <c r="BI78" s="3"/>
      <c r="BJ78" s="6"/>
      <c r="BL78" s="45"/>
      <c r="BM78" s="45"/>
      <c r="BN78" s="45"/>
      <c r="BO78" s="45"/>
      <c r="BP78" s="45"/>
      <c r="BQ78" s="47"/>
      <c r="BR78" s="47"/>
      <c r="BS78" s="3"/>
      <c r="BT78" s="6"/>
      <c r="BV78" s="45"/>
      <c r="BW78" s="8"/>
      <c r="BX78" s="8"/>
      <c r="BY78" s="62"/>
    </row>
    <row r="79" spans="1:77" s="51" customFormat="1" x14ac:dyDescent="0.25">
      <c r="A79" s="62"/>
      <c r="B79" s="62"/>
      <c r="C79" s="53"/>
      <c r="D79" s="5"/>
      <c r="E79" s="44"/>
      <c r="F79" s="45"/>
      <c r="G79" s="45"/>
      <c r="H79" s="45"/>
      <c r="I79" s="53"/>
      <c r="J79" s="46"/>
      <c r="K79" s="46"/>
      <c r="L79" s="5"/>
      <c r="M79" s="54"/>
      <c r="N79" s="141"/>
      <c r="O79" s="141"/>
      <c r="P79" s="45"/>
      <c r="Q79" s="45"/>
      <c r="R79" s="45"/>
      <c r="S79" s="45"/>
      <c r="T79" s="45"/>
      <c r="U79" s="45"/>
      <c r="V79" s="47"/>
      <c r="W79" s="145"/>
      <c r="X79" s="6"/>
      <c r="Y79" s="6"/>
      <c r="Z79" s="6"/>
      <c r="AA79" s="6"/>
      <c r="AB79" s="48"/>
      <c r="AC79" s="49"/>
      <c r="AD79" s="49"/>
      <c r="AE79" s="49"/>
      <c r="AF79" s="49"/>
      <c r="AG79" s="52"/>
      <c r="AH79" s="146"/>
      <c r="AI79" s="146"/>
      <c r="AJ79" s="45"/>
      <c r="AK79" s="45"/>
      <c r="AL79" s="45"/>
      <c r="AM79" s="45"/>
      <c r="AN79" s="45"/>
      <c r="AO79" s="3"/>
      <c r="AP79" s="4"/>
      <c r="AQ79" s="43"/>
      <c r="AR79" s="2"/>
      <c r="AS79" s="50"/>
      <c r="AT79" s="49"/>
      <c r="AU79" s="45"/>
      <c r="AV79" s="45"/>
      <c r="AW79" s="45"/>
      <c r="AX79" s="45"/>
      <c r="AY79" s="45"/>
      <c r="AZ79" s="45"/>
      <c r="BA79" s="47"/>
      <c r="BB79" s="47"/>
      <c r="BC79" s="3"/>
      <c r="BD79" s="2"/>
      <c r="BF79" s="45"/>
      <c r="BG79" s="47"/>
      <c r="BH79" s="47"/>
      <c r="BI79" s="3"/>
      <c r="BJ79" s="6"/>
      <c r="BL79" s="45"/>
      <c r="BM79" s="45"/>
      <c r="BN79" s="45"/>
      <c r="BO79" s="45"/>
      <c r="BP79" s="45"/>
      <c r="BQ79" s="47"/>
      <c r="BR79" s="47"/>
      <c r="BS79" s="3"/>
      <c r="BT79" s="6"/>
      <c r="BV79" s="45"/>
      <c r="BW79" s="8"/>
      <c r="BX79" s="8"/>
      <c r="BY79" s="62"/>
    </row>
    <row r="80" spans="1:77" s="51" customFormat="1" x14ac:dyDescent="0.25">
      <c r="A80" s="62"/>
      <c r="B80" s="62"/>
      <c r="C80" s="53"/>
      <c r="D80" s="5"/>
      <c r="E80" s="44"/>
      <c r="F80" s="45"/>
      <c r="G80" s="45"/>
      <c r="H80" s="45"/>
      <c r="I80" s="53"/>
      <c r="J80" s="46"/>
      <c r="K80" s="46"/>
      <c r="L80" s="5"/>
      <c r="M80" s="54"/>
      <c r="N80" s="141"/>
      <c r="O80" s="141"/>
      <c r="P80" s="45"/>
      <c r="Q80" s="45"/>
      <c r="R80" s="45"/>
      <c r="S80" s="45"/>
      <c r="T80" s="45"/>
      <c r="U80" s="45"/>
      <c r="V80" s="47"/>
      <c r="W80" s="145"/>
      <c r="X80" s="6"/>
      <c r="Y80" s="6"/>
      <c r="Z80" s="6"/>
      <c r="AA80" s="6"/>
      <c r="AB80" s="48"/>
      <c r="AC80" s="49"/>
      <c r="AD80" s="49"/>
      <c r="AE80" s="49"/>
      <c r="AF80" s="49"/>
      <c r="AG80" s="52"/>
      <c r="AH80" s="146"/>
      <c r="AI80" s="146"/>
      <c r="AJ80" s="45"/>
      <c r="AK80" s="45"/>
      <c r="AL80" s="45"/>
      <c r="AM80" s="45"/>
      <c r="AN80" s="45"/>
      <c r="AO80" s="3"/>
      <c r="AP80" s="4"/>
      <c r="AQ80" s="43"/>
      <c r="AR80" s="2"/>
      <c r="AS80" s="50"/>
      <c r="AT80" s="49"/>
      <c r="AU80" s="45"/>
      <c r="AV80" s="45"/>
      <c r="AW80" s="45"/>
      <c r="AX80" s="45"/>
      <c r="AY80" s="45"/>
      <c r="AZ80" s="45"/>
      <c r="BA80" s="47"/>
      <c r="BB80" s="47"/>
      <c r="BC80" s="3"/>
      <c r="BD80" s="2"/>
      <c r="BF80" s="45"/>
      <c r="BG80" s="47"/>
      <c r="BH80" s="47"/>
      <c r="BI80" s="3"/>
      <c r="BJ80" s="6"/>
      <c r="BL80" s="45"/>
      <c r="BM80" s="45"/>
      <c r="BN80" s="45"/>
      <c r="BO80" s="45"/>
      <c r="BP80" s="45"/>
      <c r="BQ80" s="47"/>
      <c r="BR80" s="47"/>
      <c r="BS80" s="3"/>
      <c r="BT80" s="6"/>
      <c r="BV80" s="45"/>
      <c r="BW80" s="8"/>
      <c r="BX80" s="8"/>
      <c r="BY80" s="62"/>
    </row>
    <row r="81" spans="1:77" s="51" customFormat="1" x14ac:dyDescent="0.25">
      <c r="A81" s="62"/>
      <c r="B81" s="62"/>
      <c r="C81" s="53"/>
      <c r="D81" s="5"/>
      <c r="E81" s="44"/>
      <c r="F81" s="45"/>
      <c r="G81" s="45"/>
      <c r="H81" s="45"/>
      <c r="I81" s="53"/>
      <c r="J81" s="46"/>
      <c r="K81" s="46"/>
      <c r="L81" s="5"/>
      <c r="M81" s="54"/>
      <c r="N81" s="141"/>
      <c r="O81" s="141"/>
      <c r="P81" s="45"/>
      <c r="Q81" s="45"/>
      <c r="R81" s="45"/>
      <c r="S81" s="45"/>
      <c r="T81" s="45"/>
      <c r="U81" s="45"/>
      <c r="V81" s="47"/>
      <c r="W81" s="145"/>
      <c r="X81" s="6"/>
      <c r="Y81" s="6"/>
      <c r="Z81" s="6"/>
      <c r="AA81" s="6"/>
      <c r="AB81" s="48"/>
      <c r="AC81" s="49"/>
      <c r="AD81" s="49"/>
      <c r="AE81" s="49"/>
      <c r="AF81" s="49"/>
      <c r="AG81" s="52"/>
      <c r="AH81" s="146"/>
      <c r="AI81" s="146"/>
      <c r="AJ81" s="45"/>
      <c r="AK81" s="45"/>
      <c r="AL81" s="45"/>
      <c r="AM81" s="45"/>
      <c r="AN81" s="45"/>
      <c r="AO81" s="3"/>
      <c r="AP81" s="4"/>
      <c r="AQ81" s="43"/>
      <c r="AR81" s="2"/>
      <c r="AS81" s="50"/>
      <c r="AT81" s="49"/>
      <c r="AU81" s="45"/>
      <c r="AV81" s="45"/>
      <c r="AW81" s="45"/>
      <c r="AX81" s="45"/>
      <c r="AY81" s="45"/>
      <c r="AZ81" s="45"/>
      <c r="BA81" s="47"/>
      <c r="BB81" s="47"/>
      <c r="BC81" s="3"/>
      <c r="BD81" s="2"/>
      <c r="BF81" s="45"/>
      <c r="BG81" s="47"/>
      <c r="BH81" s="47"/>
      <c r="BI81" s="3"/>
      <c r="BJ81" s="6"/>
      <c r="BL81" s="45"/>
      <c r="BM81" s="45"/>
      <c r="BN81" s="45"/>
      <c r="BO81" s="45"/>
      <c r="BP81" s="45"/>
      <c r="BQ81" s="47"/>
      <c r="BR81" s="47"/>
      <c r="BS81" s="3"/>
      <c r="BT81" s="6"/>
      <c r="BV81" s="45"/>
      <c r="BW81" s="8"/>
      <c r="BX81" s="8"/>
      <c r="BY81" s="62"/>
    </row>
    <row r="82" spans="1:77" s="51" customFormat="1" x14ac:dyDescent="0.25">
      <c r="A82" s="62"/>
      <c r="B82" s="62"/>
      <c r="C82" s="53"/>
      <c r="D82" s="5"/>
      <c r="E82" s="44"/>
      <c r="F82" s="45"/>
      <c r="G82" s="45"/>
      <c r="H82" s="45"/>
      <c r="I82" s="53"/>
      <c r="J82" s="46"/>
      <c r="K82" s="46"/>
      <c r="L82" s="5"/>
      <c r="M82" s="54"/>
      <c r="N82" s="141"/>
      <c r="O82" s="141"/>
      <c r="P82" s="45"/>
      <c r="Q82" s="45"/>
      <c r="R82" s="45"/>
      <c r="S82" s="45"/>
      <c r="T82" s="45"/>
      <c r="U82" s="45"/>
      <c r="V82" s="47"/>
      <c r="W82" s="145"/>
      <c r="X82" s="6"/>
      <c r="Y82" s="6"/>
      <c r="Z82" s="6"/>
      <c r="AA82" s="6"/>
      <c r="AB82" s="48"/>
      <c r="AC82" s="49"/>
      <c r="AD82" s="49"/>
      <c r="AE82" s="49"/>
      <c r="AF82" s="49"/>
      <c r="AG82" s="52"/>
      <c r="AH82" s="146"/>
      <c r="AI82" s="146"/>
      <c r="AJ82" s="45"/>
      <c r="AK82" s="45"/>
      <c r="AL82" s="45"/>
      <c r="AM82" s="45"/>
      <c r="AN82" s="45"/>
      <c r="AO82" s="3"/>
      <c r="AP82" s="4"/>
      <c r="AQ82" s="43"/>
      <c r="AR82" s="2"/>
      <c r="AS82" s="50"/>
      <c r="AT82" s="49"/>
      <c r="AU82" s="45"/>
      <c r="AV82" s="45"/>
      <c r="AW82" s="45"/>
      <c r="AX82" s="45"/>
      <c r="AY82" s="45"/>
      <c r="AZ82" s="45"/>
      <c r="BA82" s="47"/>
      <c r="BB82" s="47"/>
      <c r="BC82" s="3"/>
      <c r="BD82" s="2"/>
      <c r="BF82" s="45"/>
      <c r="BG82" s="47"/>
      <c r="BH82" s="47"/>
      <c r="BI82" s="3"/>
      <c r="BJ82" s="6"/>
      <c r="BL82" s="45"/>
      <c r="BM82" s="45"/>
      <c r="BN82" s="45"/>
      <c r="BO82" s="45"/>
      <c r="BP82" s="45"/>
      <c r="BQ82" s="47"/>
      <c r="BR82" s="47"/>
      <c r="BS82" s="3"/>
      <c r="BT82" s="6"/>
      <c r="BV82" s="45"/>
      <c r="BW82" s="8"/>
      <c r="BX82" s="8"/>
      <c r="BY82" s="62"/>
    </row>
    <row r="83" spans="1:77" s="51" customFormat="1" x14ac:dyDescent="0.25">
      <c r="A83" s="62"/>
      <c r="B83" s="62"/>
      <c r="C83" s="53"/>
      <c r="D83" s="5"/>
      <c r="E83" s="44"/>
      <c r="F83" s="45"/>
      <c r="G83" s="45"/>
      <c r="H83" s="45"/>
      <c r="I83" s="53"/>
      <c r="J83" s="46"/>
      <c r="K83" s="46"/>
      <c r="L83" s="5"/>
      <c r="M83" s="54"/>
      <c r="N83" s="141"/>
      <c r="O83" s="141"/>
      <c r="P83" s="45"/>
      <c r="Q83" s="45"/>
      <c r="R83" s="45"/>
      <c r="S83" s="45"/>
      <c r="T83" s="45"/>
      <c r="U83" s="45"/>
      <c r="V83" s="47"/>
      <c r="W83" s="145"/>
      <c r="X83" s="6"/>
      <c r="Y83" s="6"/>
      <c r="Z83" s="6"/>
      <c r="AA83" s="6"/>
      <c r="AB83" s="48"/>
      <c r="AC83" s="49"/>
      <c r="AD83" s="49"/>
      <c r="AE83" s="49"/>
      <c r="AF83" s="49"/>
      <c r="AG83" s="52"/>
      <c r="AH83" s="146"/>
      <c r="AI83" s="146"/>
      <c r="AJ83" s="45"/>
      <c r="AK83" s="45"/>
      <c r="AL83" s="45"/>
      <c r="AM83" s="45"/>
      <c r="AN83" s="45"/>
      <c r="AO83" s="3"/>
      <c r="AP83" s="4"/>
      <c r="AQ83" s="43"/>
      <c r="AR83" s="2"/>
      <c r="AS83" s="50"/>
      <c r="AT83" s="49"/>
      <c r="AU83" s="45"/>
      <c r="AV83" s="45"/>
      <c r="AW83" s="45"/>
      <c r="AX83" s="45"/>
      <c r="AY83" s="45"/>
      <c r="AZ83" s="45"/>
      <c r="BA83" s="47"/>
      <c r="BB83" s="47"/>
      <c r="BC83" s="3"/>
      <c r="BD83" s="2"/>
      <c r="BF83" s="45"/>
      <c r="BG83" s="47"/>
      <c r="BH83" s="47"/>
      <c r="BI83" s="3"/>
      <c r="BJ83" s="6"/>
      <c r="BL83" s="45"/>
      <c r="BM83" s="45"/>
      <c r="BN83" s="45"/>
      <c r="BO83" s="45"/>
      <c r="BP83" s="45"/>
      <c r="BQ83" s="47"/>
      <c r="BR83" s="47"/>
      <c r="BS83" s="3"/>
      <c r="BT83" s="6"/>
      <c r="BV83" s="45"/>
      <c r="BW83" s="8"/>
      <c r="BX83" s="8"/>
      <c r="BY83" s="62"/>
    </row>
    <row r="84" spans="1:77" s="51" customFormat="1" x14ac:dyDescent="0.25">
      <c r="A84" s="62"/>
      <c r="B84" s="62"/>
      <c r="C84" s="53"/>
      <c r="D84" s="5"/>
      <c r="E84" s="44"/>
      <c r="F84" s="45"/>
      <c r="G84" s="45"/>
      <c r="H84" s="45"/>
      <c r="I84" s="53"/>
      <c r="J84" s="46"/>
      <c r="K84" s="46"/>
      <c r="L84" s="5"/>
      <c r="M84" s="54"/>
      <c r="N84" s="141"/>
      <c r="O84" s="141"/>
      <c r="P84" s="45"/>
      <c r="Q84" s="45"/>
      <c r="R84" s="45"/>
      <c r="S84" s="45"/>
      <c r="T84" s="45"/>
      <c r="U84" s="45"/>
      <c r="V84" s="47"/>
      <c r="W84" s="145"/>
      <c r="X84" s="6"/>
      <c r="Y84" s="6"/>
      <c r="Z84" s="6"/>
      <c r="AA84" s="6"/>
      <c r="AB84" s="48"/>
      <c r="AC84" s="49"/>
      <c r="AD84" s="49"/>
      <c r="AE84" s="49"/>
      <c r="AF84" s="49"/>
      <c r="AG84" s="52"/>
      <c r="AH84" s="146"/>
      <c r="AI84" s="146"/>
      <c r="AJ84" s="45"/>
      <c r="AK84" s="45"/>
      <c r="AL84" s="45"/>
      <c r="AM84" s="45"/>
      <c r="AN84" s="45"/>
      <c r="AO84" s="3"/>
      <c r="AP84" s="4"/>
      <c r="AQ84" s="43"/>
      <c r="AR84" s="2"/>
      <c r="AS84" s="50"/>
      <c r="AT84" s="49"/>
      <c r="AU84" s="45"/>
      <c r="AV84" s="45"/>
      <c r="AW84" s="45"/>
      <c r="AX84" s="45"/>
      <c r="AY84" s="45"/>
      <c r="AZ84" s="45"/>
      <c r="BA84" s="47"/>
      <c r="BB84" s="47"/>
      <c r="BC84" s="3"/>
      <c r="BD84" s="2"/>
      <c r="BF84" s="45"/>
      <c r="BG84" s="47"/>
      <c r="BH84" s="47"/>
      <c r="BI84" s="3"/>
      <c r="BJ84" s="6"/>
      <c r="BL84" s="45"/>
      <c r="BM84" s="45"/>
      <c r="BN84" s="45"/>
      <c r="BO84" s="45"/>
      <c r="BP84" s="45"/>
      <c r="BQ84" s="47"/>
      <c r="BR84" s="47"/>
      <c r="BS84" s="3"/>
      <c r="BT84" s="6"/>
      <c r="BV84" s="45"/>
      <c r="BW84" s="8"/>
      <c r="BX84" s="8"/>
      <c r="BY84" s="62"/>
    </row>
    <row r="85" spans="1:77" s="51" customFormat="1" x14ac:dyDescent="0.25">
      <c r="A85" s="62"/>
      <c r="B85" s="62"/>
      <c r="C85" s="53"/>
      <c r="D85" s="5"/>
      <c r="E85" s="44"/>
      <c r="F85" s="45"/>
      <c r="G85" s="45"/>
      <c r="H85" s="45"/>
      <c r="I85" s="53"/>
      <c r="J85" s="46"/>
      <c r="K85" s="46"/>
      <c r="L85" s="5"/>
      <c r="M85" s="54"/>
      <c r="N85" s="141"/>
      <c r="O85" s="141"/>
      <c r="P85" s="45"/>
      <c r="Q85" s="45"/>
      <c r="R85" s="45"/>
      <c r="S85" s="45"/>
      <c r="T85" s="45"/>
      <c r="U85" s="45"/>
      <c r="V85" s="47"/>
      <c r="W85" s="145"/>
      <c r="X85" s="6"/>
      <c r="Y85" s="6"/>
      <c r="Z85" s="6"/>
      <c r="AA85" s="6"/>
      <c r="AB85" s="48"/>
      <c r="AC85" s="49"/>
      <c r="AD85" s="49"/>
      <c r="AE85" s="49"/>
      <c r="AF85" s="49"/>
      <c r="AG85" s="52"/>
      <c r="AH85" s="146"/>
      <c r="AI85" s="146"/>
      <c r="AJ85" s="45"/>
      <c r="AK85" s="45"/>
      <c r="AL85" s="45"/>
      <c r="AM85" s="45"/>
      <c r="AN85" s="45"/>
      <c r="AO85" s="3"/>
      <c r="AP85" s="4"/>
      <c r="AQ85" s="43"/>
      <c r="AR85" s="2"/>
      <c r="AS85" s="50"/>
      <c r="AT85" s="49"/>
      <c r="AU85" s="45"/>
      <c r="AV85" s="45"/>
      <c r="AW85" s="45"/>
      <c r="AX85" s="45"/>
      <c r="AY85" s="45"/>
      <c r="AZ85" s="45"/>
      <c r="BA85" s="47"/>
      <c r="BB85" s="47"/>
      <c r="BC85" s="3"/>
      <c r="BD85" s="2"/>
      <c r="BF85" s="45"/>
      <c r="BG85" s="47"/>
      <c r="BH85" s="47"/>
      <c r="BI85" s="3"/>
      <c r="BJ85" s="6"/>
      <c r="BL85" s="45"/>
      <c r="BM85" s="45"/>
      <c r="BN85" s="45"/>
      <c r="BO85" s="45"/>
      <c r="BP85" s="45"/>
      <c r="BQ85" s="47"/>
      <c r="BR85" s="47"/>
      <c r="BS85" s="3"/>
      <c r="BT85" s="6"/>
      <c r="BV85" s="45"/>
      <c r="BW85" s="8"/>
      <c r="BX85" s="8"/>
      <c r="BY85" s="62"/>
    </row>
    <row r="86" spans="1:77" s="51" customFormat="1" x14ac:dyDescent="0.25">
      <c r="A86" s="62"/>
      <c r="B86" s="62"/>
      <c r="C86" s="53"/>
      <c r="D86" s="5"/>
      <c r="E86" s="44"/>
      <c r="F86" s="45"/>
      <c r="G86" s="45"/>
      <c r="H86" s="45"/>
      <c r="I86" s="53"/>
      <c r="J86" s="46"/>
      <c r="K86" s="46"/>
      <c r="L86" s="5"/>
      <c r="M86" s="54"/>
      <c r="N86" s="141"/>
      <c r="O86" s="141"/>
      <c r="P86" s="45"/>
      <c r="Q86" s="45"/>
      <c r="R86" s="45"/>
      <c r="S86" s="45"/>
      <c r="T86" s="45"/>
      <c r="U86" s="45"/>
      <c r="V86" s="47"/>
      <c r="W86" s="145"/>
      <c r="X86" s="6"/>
      <c r="Y86" s="6"/>
      <c r="Z86" s="6"/>
      <c r="AA86" s="6"/>
      <c r="AB86" s="48"/>
      <c r="AC86" s="49"/>
      <c r="AD86" s="49"/>
      <c r="AE86" s="49"/>
      <c r="AF86" s="49"/>
      <c r="AG86" s="52"/>
      <c r="AH86" s="146"/>
      <c r="AI86" s="146"/>
      <c r="AJ86" s="45"/>
      <c r="AK86" s="45"/>
      <c r="AL86" s="45"/>
      <c r="AM86" s="45"/>
      <c r="AN86" s="45"/>
      <c r="AO86" s="3"/>
      <c r="AP86" s="4"/>
      <c r="AQ86" s="43"/>
      <c r="AR86" s="2"/>
      <c r="AS86" s="50"/>
      <c r="AT86" s="49"/>
      <c r="AU86" s="45"/>
      <c r="AV86" s="45"/>
      <c r="AW86" s="45"/>
      <c r="AX86" s="45"/>
      <c r="AY86" s="45"/>
      <c r="AZ86" s="45"/>
      <c r="BA86" s="47"/>
      <c r="BB86" s="47"/>
      <c r="BC86" s="3"/>
      <c r="BD86" s="2"/>
      <c r="BF86" s="45"/>
      <c r="BG86" s="47"/>
      <c r="BH86" s="47"/>
      <c r="BI86" s="3"/>
      <c r="BJ86" s="6"/>
      <c r="BL86" s="45"/>
      <c r="BM86" s="45"/>
      <c r="BN86" s="45"/>
      <c r="BO86" s="45"/>
      <c r="BP86" s="45"/>
      <c r="BQ86" s="47"/>
      <c r="BR86" s="47"/>
      <c r="BS86" s="3"/>
      <c r="BT86" s="6"/>
      <c r="BV86" s="45"/>
      <c r="BW86" s="8"/>
      <c r="BX86" s="8"/>
      <c r="BY86" s="62"/>
    </row>
    <row r="87" spans="1:77" s="51" customFormat="1" x14ac:dyDescent="0.25">
      <c r="A87" s="62"/>
      <c r="B87" s="62"/>
      <c r="C87" s="53"/>
      <c r="D87" s="5"/>
      <c r="E87" s="44"/>
      <c r="F87" s="45"/>
      <c r="G87" s="45"/>
      <c r="H87" s="45"/>
      <c r="I87" s="53"/>
      <c r="J87" s="46"/>
      <c r="K87" s="46"/>
      <c r="L87" s="5"/>
      <c r="M87" s="54"/>
      <c r="N87" s="141"/>
      <c r="O87" s="141"/>
      <c r="P87" s="45"/>
      <c r="Q87" s="45"/>
      <c r="R87" s="45"/>
      <c r="S87" s="45"/>
      <c r="T87" s="45"/>
      <c r="U87" s="45"/>
      <c r="V87" s="47"/>
      <c r="W87" s="145"/>
      <c r="X87" s="6"/>
      <c r="Y87" s="6"/>
      <c r="Z87" s="6"/>
      <c r="AA87" s="6"/>
      <c r="AB87" s="48"/>
      <c r="AC87" s="49"/>
      <c r="AD87" s="49"/>
      <c r="AE87" s="49"/>
      <c r="AF87" s="49"/>
      <c r="AG87" s="52"/>
      <c r="AH87" s="146"/>
      <c r="AI87" s="146"/>
      <c r="AJ87" s="45"/>
      <c r="AK87" s="45"/>
      <c r="AL87" s="45"/>
      <c r="AM87" s="45"/>
      <c r="AN87" s="45"/>
      <c r="AO87" s="3"/>
      <c r="AP87" s="4"/>
      <c r="AQ87" s="43"/>
      <c r="AR87" s="2"/>
      <c r="AS87" s="50"/>
      <c r="AT87" s="49"/>
      <c r="AU87" s="45"/>
      <c r="AV87" s="45"/>
      <c r="AW87" s="45"/>
      <c r="AX87" s="45"/>
      <c r="AY87" s="45"/>
      <c r="AZ87" s="45"/>
      <c r="BA87" s="47"/>
      <c r="BB87" s="47"/>
      <c r="BC87" s="3"/>
      <c r="BD87" s="2"/>
      <c r="BF87" s="45"/>
      <c r="BG87" s="47"/>
      <c r="BH87" s="47"/>
      <c r="BI87" s="3"/>
      <c r="BJ87" s="6"/>
      <c r="BL87" s="45"/>
      <c r="BM87" s="45"/>
      <c r="BN87" s="45"/>
      <c r="BO87" s="45"/>
      <c r="BP87" s="45"/>
      <c r="BQ87" s="47"/>
      <c r="BR87" s="47"/>
      <c r="BS87" s="3"/>
      <c r="BT87" s="6"/>
      <c r="BV87" s="45"/>
      <c r="BW87" s="8"/>
      <c r="BX87" s="8"/>
      <c r="BY87" s="62"/>
    </row>
    <row r="88" spans="1:77" s="51" customFormat="1" x14ac:dyDescent="0.25">
      <c r="A88" s="62"/>
      <c r="B88" s="62"/>
      <c r="C88" s="53"/>
      <c r="D88" s="5"/>
      <c r="E88" s="44"/>
      <c r="F88" s="45"/>
      <c r="G88" s="45"/>
      <c r="H88" s="45"/>
      <c r="I88" s="53"/>
      <c r="J88" s="46"/>
      <c r="K88" s="46"/>
      <c r="L88" s="5"/>
      <c r="M88" s="54"/>
      <c r="N88" s="141"/>
      <c r="O88" s="141"/>
      <c r="P88" s="45"/>
      <c r="Q88" s="45"/>
      <c r="R88" s="45"/>
      <c r="S88" s="45"/>
      <c r="T88" s="45"/>
      <c r="U88" s="45"/>
      <c r="V88" s="47"/>
      <c r="W88" s="145"/>
      <c r="X88" s="6"/>
      <c r="Y88" s="6"/>
      <c r="Z88" s="6"/>
      <c r="AA88" s="6"/>
      <c r="AB88" s="48"/>
      <c r="AC88" s="49"/>
      <c r="AD88" s="49"/>
      <c r="AE88" s="49"/>
      <c r="AF88" s="49"/>
      <c r="AG88" s="52"/>
      <c r="AH88" s="146"/>
      <c r="AI88" s="146"/>
      <c r="AJ88" s="45"/>
      <c r="AK88" s="45"/>
      <c r="AL88" s="45"/>
      <c r="AM88" s="45"/>
      <c r="AN88" s="45"/>
      <c r="AO88" s="3"/>
      <c r="AP88" s="4"/>
      <c r="AQ88" s="43"/>
      <c r="AR88" s="2"/>
      <c r="AS88" s="50"/>
      <c r="AT88" s="49"/>
      <c r="AU88" s="45"/>
      <c r="AV88" s="45"/>
      <c r="AW88" s="45"/>
      <c r="AX88" s="45"/>
      <c r="AY88" s="45"/>
      <c r="AZ88" s="45"/>
      <c r="BA88" s="47"/>
      <c r="BB88" s="47"/>
      <c r="BC88" s="3"/>
      <c r="BD88" s="2"/>
      <c r="BF88" s="45"/>
      <c r="BG88" s="47"/>
      <c r="BH88" s="47"/>
      <c r="BI88" s="3"/>
      <c r="BJ88" s="6"/>
      <c r="BL88" s="45"/>
      <c r="BM88" s="45"/>
      <c r="BN88" s="45"/>
      <c r="BO88" s="45"/>
      <c r="BP88" s="45"/>
      <c r="BQ88" s="47"/>
      <c r="BR88" s="47"/>
      <c r="BS88" s="3"/>
      <c r="BT88" s="6"/>
      <c r="BV88" s="45"/>
      <c r="BW88" s="8"/>
      <c r="BX88" s="8"/>
      <c r="BY88" s="62"/>
    </row>
    <row r="89" spans="1:77" s="51" customFormat="1" x14ac:dyDescent="0.25">
      <c r="A89" s="62"/>
      <c r="B89" s="62"/>
      <c r="C89" s="53"/>
      <c r="D89" s="5"/>
      <c r="E89" s="44"/>
      <c r="F89" s="45"/>
      <c r="G89" s="45"/>
      <c r="H89" s="45"/>
      <c r="I89" s="53"/>
      <c r="J89" s="46"/>
      <c r="K89" s="46"/>
      <c r="L89" s="5"/>
      <c r="M89" s="54"/>
      <c r="N89" s="141"/>
      <c r="O89" s="141"/>
      <c r="P89" s="45"/>
      <c r="Q89" s="45"/>
      <c r="R89" s="45"/>
      <c r="S89" s="45"/>
      <c r="T89" s="45"/>
      <c r="U89" s="45"/>
      <c r="V89" s="47"/>
      <c r="W89" s="145"/>
      <c r="X89" s="6"/>
      <c r="Y89" s="6"/>
      <c r="Z89" s="6"/>
      <c r="AA89" s="6"/>
      <c r="AB89" s="48"/>
      <c r="AC89" s="49"/>
      <c r="AD89" s="49"/>
      <c r="AE89" s="49"/>
      <c r="AF89" s="49"/>
      <c r="AG89" s="52"/>
      <c r="AH89" s="146"/>
      <c r="AI89" s="146"/>
      <c r="AJ89" s="45"/>
      <c r="AK89" s="45"/>
      <c r="AL89" s="45"/>
      <c r="AM89" s="45"/>
      <c r="AN89" s="45"/>
      <c r="AO89" s="3"/>
      <c r="AP89" s="4"/>
      <c r="AQ89" s="43"/>
      <c r="AR89" s="2"/>
      <c r="AS89" s="50"/>
      <c r="AT89" s="49"/>
      <c r="AU89" s="45"/>
      <c r="AV89" s="45"/>
      <c r="AW89" s="45"/>
      <c r="AX89" s="45"/>
      <c r="AY89" s="45"/>
      <c r="AZ89" s="45"/>
      <c r="BA89" s="47"/>
      <c r="BB89" s="47"/>
      <c r="BC89" s="3"/>
      <c r="BD89" s="2"/>
      <c r="BF89" s="45"/>
      <c r="BG89" s="47"/>
      <c r="BH89" s="47"/>
      <c r="BI89" s="3"/>
      <c r="BJ89" s="6"/>
      <c r="BL89" s="45"/>
      <c r="BM89" s="45"/>
      <c r="BN89" s="45"/>
      <c r="BO89" s="45"/>
      <c r="BP89" s="45"/>
      <c r="BQ89" s="47"/>
      <c r="BR89" s="47"/>
      <c r="BS89" s="3"/>
      <c r="BT89" s="6"/>
      <c r="BV89" s="45"/>
      <c r="BW89" s="8"/>
      <c r="BX89" s="8"/>
      <c r="BY89" s="62"/>
    </row>
    <row r="90" spans="1:77" s="51" customFormat="1" x14ac:dyDescent="0.25">
      <c r="A90" s="62"/>
      <c r="B90" s="62"/>
      <c r="C90" s="53"/>
      <c r="D90" s="5"/>
      <c r="E90" s="44"/>
      <c r="F90" s="45"/>
      <c r="G90" s="45"/>
      <c r="H90" s="45"/>
      <c r="I90" s="53"/>
      <c r="J90" s="46"/>
      <c r="K90" s="46"/>
      <c r="L90" s="5"/>
      <c r="M90" s="54"/>
      <c r="N90" s="141"/>
      <c r="O90" s="141"/>
      <c r="P90" s="45"/>
      <c r="Q90" s="45"/>
      <c r="R90" s="45"/>
      <c r="S90" s="45"/>
      <c r="T90" s="45"/>
      <c r="U90" s="45"/>
      <c r="V90" s="47"/>
      <c r="W90" s="145"/>
      <c r="X90" s="6"/>
      <c r="Y90" s="6"/>
      <c r="Z90" s="6"/>
      <c r="AA90" s="6"/>
      <c r="AB90" s="48"/>
      <c r="AC90" s="49"/>
      <c r="AD90" s="49"/>
      <c r="AE90" s="49"/>
      <c r="AF90" s="49"/>
      <c r="AG90" s="52"/>
      <c r="AH90" s="146"/>
      <c r="AI90" s="146"/>
      <c r="AJ90" s="45"/>
      <c r="AK90" s="45"/>
      <c r="AL90" s="45"/>
      <c r="AM90" s="45"/>
      <c r="AN90" s="45"/>
      <c r="AO90" s="3"/>
      <c r="AP90" s="4"/>
      <c r="AQ90" s="43"/>
      <c r="AR90" s="2"/>
      <c r="AS90" s="50"/>
      <c r="AT90" s="49"/>
      <c r="AU90" s="45"/>
      <c r="AV90" s="45"/>
      <c r="AW90" s="45"/>
      <c r="AX90" s="45"/>
      <c r="AY90" s="45"/>
      <c r="AZ90" s="45"/>
      <c r="BA90" s="47"/>
      <c r="BB90" s="47"/>
      <c r="BC90" s="3"/>
      <c r="BD90" s="2"/>
      <c r="BF90" s="45"/>
      <c r="BG90" s="47"/>
      <c r="BH90" s="47"/>
      <c r="BI90" s="3"/>
      <c r="BJ90" s="6"/>
      <c r="BL90" s="45"/>
      <c r="BM90" s="45"/>
      <c r="BN90" s="45"/>
      <c r="BO90" s="45"/>
      <c r="BP90" s="45"/>
      <c r="BQ90" s="47"/>
      <c r="BR90" s="47"/>
      <c r="BS90" s="3"/>
      <c r="BT90" s="6"/>
      <c r="BV90" s="45"/>
      <c r="BW90" s="8"/>
      <c r="BX90" s="8"/>
      <c r="BY90" s="62"/>
    </row>
  </sheetData>
  <autoFilter ref="A1:BY63" xr:uid="{8383EFBE-DD5E-458D-9C4F-AAE21DD6F17B}">
    <sortState xmlns:xlrd2="http://schemas.microsoft.com/office/spreadsheetml/2017/richdata2" ref="A2:BY63">
      <sortCondition ref="B1:B63"/>
    </sortState>
  </autoFilter>
  <sortState xmlns:xlrd2="http://schemas.microsoft.com/office/spreadsheetml/2017/richdata2" ref="A2:BY90">
    <sortCondition ref="B2:B90"/>
  </sortState>
  <mergeCells count="1">
    <mergeCell ref="A65:M67"/>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1"/>
  <sheetViews>
    <sheetView workbookViewId="0">
      <selection activeCell="A35" sqref="A35"/>
    </sheetView>
  </sheetViews>
  <sheetFormatPr defaultRowHeight="15" x14ac:dyDescent="0.25"/>
  <cols>
    <col min="1" max="1" width="36.8554687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x14ac:dyDescent="0.25">
      <c r="A1" s="10">
        <v>2016</v>
      </c>
      <c r="B1" s="11" t="s">
        <v>3</v>
      </c>
      <c r="C1" s="371" t="s">
        <v>0</v>
      </c>
      <c r="D1" s="372"/>
      <c r="E1" s="373" t="s">
        <v>40</v>
      </c>
      <c r="F1" s="374"/>
    </row>
    <row r="2" spans="1:7" ht="30.75" thickBot="1" x14ac:dyDescent="0.3">
      <c r="A2" s="12"/>
      <c r="B2" s="13" t="s">
        <v>2</v>
      </c>
      <c r="C2" s="14" t="s">
        <v>16</v>
      </c>
      <c r="D2" s="15" t="s">
        <v>1</v>
      </c>
      <c r="E2" s="16" t="s">
        <v>16</v>
      </c>
      <c r="F2" s="17" t="s">
        <v>1</v>
      </c>
      <c r="G2" s="18"/>
    </row>
    <row r="3" spans="1:7" x14ac:dyDescent="0.25">
      <c r="A3" s="19" t="s">
        <v>41</v>
      </c>
      <c r="B3" s="20"/>
      <c r="C3" s="21">
        <v>5.0900000000000001E-2</v>
      </c>
      <c r="D3" s="22">
        <v>6.8900000000000003E-2</v>
      </c>
      <c r="E3" s="23">
        <v>5.0500000000000003E-2</v>
      </c>
      <c r="F3" s="24">
        <v>0.16250000000000001</v>
      </c>
      <c r="G3" s="2"/>
    </row>
    <row r="4" spans="1:7" ht="17.25" x14ac:dyDescent="0.25">
      <c r="A4" s="25" t="s">
        <v>42</v>
      </c>
      <c r="B4" s="26" t="s">
        <v>43</v>
      </c>
      <c r="C4" s="27"/>
      <c r="D4" s="28"/>
      <c r="E4" s="29"/>
      <c r="F4" s="30"/>
      <c r="G4" s="4"/>
    </row>
    <row r="5" spans="1:7" ht="15.75" x14ac:dyDescent="0.25">
      <c r="A5" s="25" t="s">
        <v>44</v>
      </c>
      <c r="B5" s="31"/>
      <c r="C5" s="32">
        <f>C3*1.5</f>
        <v>7.6350000000000001E-2</v>
      </c>
      <c r="D5" s="33">
        <f>D3*1.5</f>
        <v>0.10335</v>
      </c>
      <c r="E5" s="34"/>
      <c r="F5" s="35"/>
      <c r="G5" s="36"/>
    </row>
    <row r="6" spans="1:7" ht="16.5" thickBot="1" x14ac:dyDescent="0.3">
      <c r="A6" s="37" t="s">
        <v>45</v>
      </c>
      <c r="B6" s="38"/>
      <c r="C6" s="39"/>
      <c r="D6" s="40"/>
      <c r="E6" s="41">
        <f>E3*1.5</f>
        <v>7.5750000000000012E-2</v>
      </c>
      <c r="F6" s="42">
        <f>F3*0.5</f>
        <v>8.1250000000000003E-2</v>
      </c>
      <c r="G6" s="2"/>
    </row>
    <row r="7" spans="1:7" x14ac:dyDescent="0.25">
      <c r="C7" s="2"/>
      <c r="D7" s="2"/>
      <c r="E7" s="2"/>
      <c r="F7" s="2"/>
    </row>
    <row r="8" spans="1:7" x14ac:dyDescent="0.25">
      <c r="A8" s="1" t="s">
        <v>15</v>
      </c>
    </row>
    <row r="10" spans="1:7" x14ac:dyDescent="0.25">
      <c r="A10" s="130" t="s">
        <v>230</v>
      </c>
    </row>
    <row r="11" spans="1:7" x14ac:dyDescent="0.25">
      <c r="A11" s="139" t="s">
        <v>231</v>
      </c>
    </row>
    <row r="12" spans="1:7" x14ac:dyDescent="0.25">
      <c r="A12" s="139" t="s">
        <v>232</v>
      </c>
    </row>
    <row r="13" spans="1:7" x14ac:dyDescent="0.25">
      <c r="A13" s="140" t="s">
        <v>233</v>
      </c>
    </row>
    <row r="14" spans="1:7" x14ac:dyDescent="0.25">
      <c r="A14" s="139" t="s">
        <v>234</v>
      </c>
    </row>
    <row r="15" spans="1:7" ht="15.75" thickBot="1" x14ac:dyDescent="0.3"/>
    <row r="16" spans="1:7" ht="15.75" x14ac:dyDescent="0.25">
      <c r="A16" s="10">
        <v>2021</v>
      </c>
      <c r="B16" s="11" t="s">
        <v>3</v>
      </c>
      <c r="C16" s="371" t="s">
        <v>0</v>
      </c>
      <c r="D16" s="372"/>
      <c r="E16" s="373" t="s">
        <v>40</v>
      </c>
      <c r="F16" s="374"/>
    </row>
    <row r="17" spans="1:6" ht="30.75" thickBot="1" x14ac:dyDescent="0.3">
      <c r="A17" s="12"/>
      <c r="B17" s="13" t="s">
        <v>2</v>
      </c>
      <c r="C17" s="14" t="s">
        <v>16</v>
      </c>
      <c r="D17" s="15" t="s">
        <v>1</v>
      </c>
      <c r="E17" s="16" t="s">
        <v>16</v>
      </c>
      <c r="F17" s="17" t="s">
        <v>1</v>
      </c>
    </row>
    <row r="18" spans="1:6" x14ac:dyDescent="0.25">
      <c r="A18" s="19" t="s">
        <v>41</v>
      </c>
      <c r="B18" s="20"/>
      <c r="C18" s="21">
        <v>4.1300000000000003E-2</v>
      </c>
      <c r="D18" s="22">
        <v>6.1699999999999998E-2</v>
      </c>
      <c r="E18" s="23">
        <v>3.2800000000000003E-2</v>
      </c>
      <c r="F18" s="24">
        <v>0.10199999999999999</v>
      </c>
    </row>
    <row r="19" spans="1:6" ht="17.25" x14ac:dyDescent="0.25">
      <c r="A19" s="25" t="s">
        <v>42</v>
      </c>
      <c r="B19" s="26" t="s">
        <v>43</v>
      </c>
      <c r="C19" s="27"/>
      <c r="D19" s="28"/>
      <c r="E19" s="29"/>
      <c r="F19" s="30"/>
    </row>
    <row r="20" spans="1:6" ht="15.75" x14ac:dyDescent="0.25">
      <c r="A20" s="25" t="s">
        <v>44</v>
      </c>
      <c r="B20" s="31"/>
      <c r="C20" s="32">
        <f>C18*1.5</f>
        <v>6.1950000000000005E-2</v>
      </c>
      <c r="D20" s="33">
        <f>D18*1.5</f>
        <v>9.2549999999999993E-2</v>
      </c>
      <c r="E20" s="34"/>
      <c r="F20" s="35"/>
    </row>
    <row r="21" spans="1:6" ht="16.5" thickBot="1" x14ac:dyDescent="0.3">
      <c r="A21" s="37" t="s">
        <v>45</v>
      </c>
      <c r="B21" s="38"/>
      <c r="C21" s="39"/>
      <c r="D21" s="40"/>
      <c r="E21" s="41">
        <f>E18*1.5</f>
        <v>4.9200000000000008E-2</v>
      </c>
      <c r="F21" s="42">
        <f>F18*0.5</f>
        <v>5.0999999999999997E-2</v>
      </c>
    </row>
  </sheetData>
  <mergeCells count="4">
    <mergeCell ref="C1:D1"/>
    <mergeCell ref="E1:F1"/>
    <mergeCell ref="C16:D16"/>
    <mergeCell ref="E16:F16"/>
  </mergeCells>
  <hyperlinks>
    <hyperlink ref="A13" r:id="rId1" display="“T9” updates this method to calculate floors using total raw count sums to arrive at CMA thresholds. This method matches that used by Statistics Canada. " xr:uid="{868294B4-2508-486F-A95B-3BA1B6E1C5C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01D76-7901-4C0F-A591-6D318BBC4E7D}">
  <dimension ref="A1:V26"/>
  <sheetViews>
    <sheetView workbookViewId="0">
      <selection activeCell="B2" sqref="B2:B24"/>
    </sheetView>
  </sheetViews>
  <sheetFormatPr defaultRowHeight="15" x14ac:dyDescent="0.25"/>
  <cols>
    <col min="1" max="1" width="15" customWidth="1"/>
    <col min="2" max="13" width="10.7109375" customWidth="1"/>
    <col min="14" max="14" width="11" customWidth="1"/>
  </cols>
  <sheetData>
    <row r="1" spans="1:22" ht="67.5" customHeight="1" thickBot="1" x14ac:dyDescent="0.3">
      <c r="B1" s="386" t="s">
        <v>97</v>
      </c>
      <c r="C1" s="387"/>
      <c r="D1" s="384" t="s">
        <v>96</v>
      </c>
      <c r="E1" s="385"/>
      <c r="F1" s="153"/>
      <c r="G1" s="153"/>
      <c r="H1" s="153"/>
      <c r="I1" s="153"/>
      <c r="J1" s="153"/>
      <c r="K1" s="55"/>
      <c r="L1" s="55"/>
      <c r="M1" s="55"/>
      <c r="O1" s="375" t="s">
        <v>235</v>
      </c>
      <c r="P1" s="376"/>
      <c r="Q1" s="376"/>
      <c r="R1" s="376"/>
      <c r="S1" s="376"/>
      <c r="T1" s="376"/>
      <c r="U1" s="376"/>
      <c r="V1" s="377"/>
    </row>
    <row r="2" spans="1:22" ht="52.5" thickTop="1" thickBot="1" x14ac:dyDescent="0.3">
      <c r="A2" s="106" t="s">
        <v>39</v>
      </c>
      <c r="B2" s="63" t="s">
        <v>34</v>
      </c>
      <c r="C2" s="64" t="s">
        <v>35</v>
      </c>
      <c r="D2" s="63" t="s">
        <v>36</v>
      </c>
      <c r="E2" s="64" t="s">
        <v>37</v>
      </c>
      <c r="F2" s="154" t="s">
        <v>286</v>
      </c>
      <c r="G2" s="155" t="s">
        <v>287</v>
      </c>
      <c r="H2" s="156" t="s">
        <v>288</v>
      </c>
      <c r="I2" s="155" t="s">
        <v>289</v>
      </c>
      <c r="J2" s="155" t="s">
        <v>290</v>
      </c>
      <c r="K2" s="63" t="s">
        <v>38</v>
      </c>
      <c r="L2" s="64" t="s">
        <v>93</v>
      </c>
      <c r="M2" s="65" t="s">
        <v>95</v>
      </c>
      <c r="O2" s="378"/>
      <c r="P2" s="379"/>
      <c r="Q2" s="379"/>
      <c r="R2" s="379"/>
      <c r="S2" s="379"/>
      <c r="T2" s="379"/>
      <c r="U2" s="379"/>
      <c r="V2" s="380"/>
    </row>
    <row r="3" spans="1:22" ht="15.75" thickBot="1" x14ac:dyDescent="0.3">
      <c r="A3" s="84" t="s">
        <v>5</v>
      </c>
      <c r="B3" s="92">
        <v>19718</v>
      </c>
      <c r="C3" s="66">
        <f>B3/B8</f>
        <v>0.10113298900862179</v>
      </c>
      <c r="D3" s="92">
        <v>20399</v>
      </c>
      <c r="E3" s="67">
        <f>D3/D8</f>
        <v>8.626208891350956E-2</v>
      </c>
      <c r="F3" s="157">
        <v>19971</v>
      </c>
      <c r="G3" s="158">
        <f>F3/$F$8</f>
        <v>8.0134982766023183E-2</v>
      </c>
      <c r="H3" s="335">
        <f>F3-D3</f>
        <v>-428</v>
      </c>
      <c r="I3" s="158">
        <f>H3/D3</f>
        <v>-2.0981420657875387E-2</v>
      </c>
      <c r="J3" s="159">
        <f>H3/$H$8</f>
        <v>-3.3594976452119306E-2</v>
      </c>
      <c r="K3" s="68">
        <f>D3-B3</f>
        <v>681</v>
      </c>
      <c r="L3" s="67">
        <f>K3/B3</f>
        <v>3.4536971295263209E-2</v>
      </c>
      <c r="M3" s="69">
        <f>K3/K8</f>
        <v>1.6407266419312869E-2</v>
      </c>
      <c r="O3" s="381"/>
      <c r="P3" s="382"/>
      <c r="Q3" s="382"/>
      <c r="R3" s="382"/>
      <c r="S3" s="382"/>
      <c r="T3" s="382"/>
      <c r="U3" s="382"/>
      <c r="V3" s="383"/>
    </row>
    <row r="4" spans="1:22" ht="15.75" thickBot="1" x14ac:dyDescent="0.3">
      <c r="A4" s="85" t="s">
        <v>6</v>
      </c>
      <c r="B4" s="93">
        <v>37268</v>
      </c>
      <c r="C4" s="70">
        <f>B4/B8</f>
        <v>0.19114637561483502</v>
      </c>
      <c r="D4" s="93">
        <v>43385</v>
      </c>
      <c r="E4" s="71">
        <f>D4/D8</f>
        <v>0.18346393095311594</v>
      </c>
      <c r="F4" s="160">
        <v>43079</v>
      </c>
      <c r="G4" s="161">
        <f>F4/$F$8</f>
        <v>0.1728573893434236</v>
      </c>
      <c r="H4" s="336">
        <f>F4-D4</f>
        <v>-306</v>
      </c>
      <c r="I4" s="161">
        <f>H4/D4</f>
        <v>-7.0531289616226804E-3</v>
      </c>
      <c r="J4" s="162">
        <f>H4/$H$8</f>
        <v>-2.4018838304552589E-2</v>
      </c>
      <c r="K4" s="72">
        <f>D4-B4</f>
        <v>6117</v>
      </c>
      <c r="L4" s="71">
        <f>K4/B4</f>
        <v>0.16413545132553398</v>
      </c>
      <c r="M4" s="73">
        <f>K4/K8</f>
        <v>0.1473762829470438</v>
      </c>
    </row>
    <row r="5" spans="1:22" ht="15.75" thickBot="1" x14ac:dyDescent="0.3">
      <c r="A5" s="86" t="s">
        <v>7</v>
      </c>
      <c r="B5" s="94">
        <v>120353</v>
      </c>
      <c r="C5" s="74">
        <f>B5/B8</f>
        <v>0.61728667340271115</v>
      </c>
      <c r="D5" s="94">
        <v>149555</v>
      </c>
      <c r="E5" s="75">
        <f>D5/D8</f>
        <v>0.63242936945242034</v>
      </c>
      <c r="F5" s="163">
        <v>160839</v>
      </c>
      <c r="G5" s="164">
        <f>F5/$F$8</f>
        <v>0.64537732177178919</v>
      </c>
      <c r="H5" s="337">
        <f>F5-D5</f>
        <v>11284</v>
      </c>
      <c r="I5" s="164">
        <f>H5/D5</f>
        <v>7.5450503159372809E-2</v>
      </c>
      <c r="J5" s="165">
        <f>H5/$H$8</f>
        <v>0.88571428571428568</v>
      </c>
      <c r="K5" s="76">
        <f>D5-B5</f>
        <v>29202</v>
      </c>
      <c r="L5" s="75">
        <f>K5/B5</f>
        <v>0.24263624504582354</v>
      </c>
      <c r="M5" s="77">
        <f>K5/K8</f>
        <v>0.70356093094974226</v>
      </c>
      <c r="O5" s="98"/>
      <c r="P5" s="98"/>
    </row>
    <row r="6" spans="1:22" ht="15.75" thickBot="1" x14ac:dyDescent="0.3">
      <c r="A6" s="87" t="s">
        <v>3</v>
      </c>
      <c r="B6" s="95">
        <v>17632</v>
      </c>
      <c r="C6" s="78">
        <f>B6/B8</f>
        <v>9.0433961973832008E-2</v>
      </c>
      <c r="D6" s="95">
        <v>23138</v>
      </c>
      <c r="E6" s="79">
        <f>D6/D8</f>
        <v>9.7844610680954167E-2</v>
      </c>
      <c r="F6" s="166">
        <v>25328</v>
      </c>
      <c r="G6" s="167">
        <f>F6/$F$8</f>
        <v>0.10163030611876397</v>
      </c>
      <c r="H6" s="338">
        <f>F6-D6</f>
        <v>2190</v>
      </c>
      <c r="I6" s="168">
        <f>H6/D6</f>
        <v>9.4649494338317916E-2</v>
      </c>
      <c r="J6" s="169">
        <f>H6/$H$8</f>
        <v>0.17189952904238617</v>
      </c>
      <c r="K6" s="80">
        <f>D6-B6</f>
        <v>5506</v>
      </c>
      <c r="L6" s="79">
        <f>K6/B6</f>
        <v>0.31227313974591653</v>
      </c>
      <c r="M6" s="81">
        <f>K6/K8</f>
        <v>0.13265551968390113</v>
      </c>
      <c r="O6" s="98"/>
      <c r="P6" s="98"/>
    </row>
    <row r="7" spans="1:22" ht="15.75" thickBot="1" x14ac:dyDescent="0.3">
      <c r="A7" s="107" t="s">
        <v>98</v>
      </c>
      <c r="B7" s="108"/>
      <c r="C7" s="109"/>
      <c r="D7" s="108"/>
      <c r="E7" s="110"/>
      <c r="F7" s="170"/>
      <c r="G7" s="171"/>
      <c r="H7" s="339"/>
      <c r="I7" s="171"/>
      <c r="J7" s="172"/>
      <c r="K7" s="111"/>
      <c r="L7" s="110"/>
      <c r="M7" s="112"/>
    </row>
    <row r="8" spans="1:22" ht="15.75" thickBot="1" x14ac:dyDescent="0.3">
      <c r="A8" s="88" t="s">
        <v>8</v>
      </c>
      <c r="B8" s="96">
        <f>SUM(B3:B6)</f>
        <v>194971</v>
      </c>
      <c r="C8" s="89"/>
      <c r="D8" s="96">
        <f>SUM(D3:D6)</f>
        <v>236477</v>
      </c>
      <c r="E8" s="90"/>
      <c r="F8" s="173">
        <v>249217</v>
      </c>
      <c r="G8" s="174"/>
      <c r="H8" s="340">
        <f>SUM(H3:H6)</f>
        <v>12740</v>
      </c>
      <c r="I8" s="175">
        <f>H8/D8</f>
        <v>5.3874161123491922E-2</v>
      </c>
      <c r="J8" s="176"/>
      <c r="K8" s="82">
        <f>D8-B8</f>
        <v>41506</v>
      </c>
      <c r="L8" s="83">
        <f>K8/B8</f>
        <v>0.21288294156566875</v>
      </c>
      <c r="M8" s="91"/>
      <c r="N8" s="97"/>
    </row>
    <row r="9" spans="1:22" ht="15.75" thickBot="1" x14ac:dyDescent="0.3">
      <c r="A9" s="99"/>
      <c r="B9" s="100"/>
      <c r="C9" s="101"/>
      <c r="D9" s="100"/>
      <c r="E9" s="102"/>
      <c r="F9" s="177"/>
      <c r="G9" s="177"/>
      <c r="H9" s="341"/>
      <c r="I9" s="177"/>
      <c r="J9" s="177"/>
      <c r="K9" s="103"/>
      <c r="L9" s="104"/>
      <c r="M9" s="105"/>
    </row>
    <row r="10" spans="1:22" ht="52.5" thickTop="1" thickBot="1" x14ac:dyDescent="0.3">
      <c r="A10" s="106" t="s">
        <v>39</v>
      </c>
      <c r="B10" s="63" t="s">
        <v>79</v>
      </c>
      <c r="C10" s="64" t="s">
        <v>80</v>
      </c>
      <c r="D10" s="63" t="s">
        <v>81</v>
      </c>
      <c r="E10" s="64" t="s">
        <v>82</v>
      </c>
      <c r="F10" s="154" t="s">
        <v>291</v>
      </c>
      <c r="G10" s="155" t="s">
        <v>292</v>
      </c>
      <c r="H10" s="342" t="s">
        <v>293</v>
      </c>
      <c r="I10" s="155" t="s">
        <v>294</v>
      </c>
      <c r="J10" s="155" t="s">
        <v>295</v>
      </c>
      <c r="K10" s="63" t="s">
        <v>83</v>
      </c>
      <c r="L10" s="64" t="s">
        <v>84</v>
      </c>
      <c r="M10" s="65" t="s">
        <v>85</v>
      </c>
    </row>
    <row r="11" spans="1:22" ht="15.75" thickBot="1" x14ac:dyDescent="0.3">
      <c r="A11" s="84" t="s">
        <v>5</v>
      </c>
      <c r="B11" s="92">
        <v>12126</v>
      </c>
      <c r="C11" s="66">
        <f>B11/B16</f>
        <v>0.14266218028659497</v>
      </c>
      <c r="D11" s="92">
        <v>11860</v>
      </c>
      <c r="E11" s="67">
        <f>D11/D16</f>
        <v>0.11659457333857648</v>
      </c>
      <c r="F11" s="157">
        <v>12016</v>
      </c>
      <c r="G11" s="158">
        <f>F11/$F$16</f>
        <v>0.11113577506474288</v>
      </c>
      <c r="H11" s="335">
        <f>F11-D11</f>
        <v>156</v>
      </c>
      <c r="I11" s="158">
        <f>H11/D11</f>
        <v>1.315345699831366E-2</v>
      </c>
      <c r="J11" s="159">
        <f>H11/$H$16</f>
        <v>2.4371192001249806E-2</v>
      </c>
      <c r="K11" s="68">
        <f>D11-B11</f>
        <v>-266</v>
      </c>
      <c r="L11" s="67">
        <f>K11/B11</f>
        <v>-2.1936335147616691E-2</v>
      </c>
      <c r="M11" s="69">
        <f>K11/K16</f>
        <v>-1.5907188135390504E-2</v>
      </c>
      <c r="O11" s="98"/>
      <c r="P11" s="98"/>
    </row>
    <row r="12" spans="1:22" ht="15.75" thickBot="1" x14ac:dyDescent="0.3">
      <c r="A12" s="85" t="s">
        <v>6</v>
      </c>
      <c r="B12" s="93">
        <v>17350</v>
      </c>
      <c r="C12" s="70">
        <f>B12/B16</f>
        <v>0.20412244993999859</v>
      </c>
      <c r="D12" s="93">
        <v>19752</v>
      </c>
      <c r="E12" s="71">
        <f>D12/D16</f>
        <v>0.19418010224144711</v>
      </c>
      <c r="F12" s="160">
        <v>19938</v>
      </c>
      <c r="G12" s="161">
        <f>F12/$F$16</f>
        <v>0.18440621531631521</v>
      </c>
      <c r="H12" s="343">
        <f>F12-D12</f>
        <v>186</v>
      </c>
      <c r="I12" s="161">
        <f>H12/D12</f>
        <v>9.4167679222357231E-3</v>
      </c>
      <c r="J12" s="162">
        <f>H12/$H$16</f>
        <v>2.9057959693797843E-2</v>
      </c>
      <c r="K12" s="72">
        <f>D12-B12</f>
        <v>2402</v>
      </c>
      <c r="L12" s="71">
        <f>K12/B12</f>
        <v>0.13844380403458215</v>
      </c>
      <c r="M12" s="73">
        <f>K12/K16</f>
        <v>0.14364310489175935</v>
      </c>
    </row>
    <row r="13" spans="1:22" ht="15.75" thickBot="1" x14ac:dyDescent="0.3">
      <c r="A13" s="86" t="s">
        <v>7</v>
      </c>
      <c r="B13" s="94">
        <v>48377</v>
      </c>
      <c r="C13" s="74">
        <f>B13/B16</f>
        <v>0.56915456834278455</v>
      </c>
      <c r="D13" s="94">
        <v>60789</v>
      </c>
      <c r="E13" s="75">
        <f>D13/D16</f>
        <v>0.59761108926464801</v>
      </c>
      <c r="F13" s="163">
        <v>65976</v>
      </c>
      <c r="G13" s="164">
        <f>F13/$F$16</f>
        <v>0.61021087680355157</v>
      </c>
      <c r="H13" s="337">
        <f>F13-D13</f>
        <v>5187</v>
      </c>
      <c r="I13" s="164">
        <f>H13/D13</f>
        <v>8.5327937620293143E-2</v>
      </c>
      <c r="J13" s="165">
        <f>H13/$H$16</f>
        <v>0.81034213404155597</v>
      </c>
      <c r="K13" s="76">
        <f>D13-B13</f>
        <v>12412</v>
      </c>
      <c r="L13" s="75">
        <f>K13/B13</f>
        <v>0.25656820389854684</v>
      </c>
      <c r="M13" s="77">
        <f>K13/K16</f>
        <v>0.7422557110393494</v>
      </c>
      <c r="O13" s="98"/>
      <c r="P13" s="98"/>
    </row>
    <row r="14" spans="1:22" ht="15.75" thickBot="1" x14ac:dyDescent="0.3">
      <c r="A14" s="87" t="s">
        <v>3</v>
      </c>
      <c r="B14" s="95">
        <v>7145</v>
      </c>
      <c r="C14" s="78">
        <f>B14/B16</f>
        <v>8.4060801430621904E-2</v>
      </c>
      <c r="D14" s="95">
        <v>9319</v>
      </c>
      <c r="E14" s="79">
        <f>D14/D16</f>
        <v>9.161423515532835E-2</v>
      </c>
      <c r="F14" s="166">
        <v>10190</v>
      </c>
      <c r="G14" s="168">
        <f>F14/$F$16</f>
        <v>9.4247132815390308E-2</v>
      </c>
      <c r="H14" s="344">
        <f>F14-D14</f>
        <v>871</v>
      </c>
      <c r="I14" s="167">
        <f>H14/D14</f>
        <v>9.3464964051936897E-2</v>
      </c>
      <c r="J14" s="169">
        <f>H14/$H$16</f>
        <v>0.13607248867364474</v>
      </c>
      <c r="K14" s="80">
        <f>D14-B14</f>
        <v>2174</v>
      </c>
      <c r="L14" s="79">
        <f>K14/B14</f>
        <v>0.30426871938418476</v>
      </c>
      <c r="M14" s="81">
        <f>K14/K16</f>
        <v>0.1300083722042818</v>
      </c>
      <c r="O14" s="98"/>
      <c r="P14" s="98"/>
    </row>
    <row r="15" spans="1:22" ht="15.75" thickBot="1" x14ac:dyDescent="0.3">
      <c r="A15" s="107" t="s">
        <v>98</v>
      </c>
      <c r="B15" s="108"/>
      <c r="C15" s="109"/>
      <c r="D15" s="108"/>
      <c r="E15" s="110"/>
      <c r="F15" s="170"/>
      <c r="G15" s="171"/>
      <c r="H15" s="345">
        <v>0</v>
      </c>
      <c r="I15" s="171"/>
      <c r="J15" s="172"/>
      <c r="K15" s="111"/>
      <c r="L15" s="110"/>
      <c r="M15" s="112"/>
      <c r="N15" s="97"/>
    </row>
    <row r="16" spans="1:22" ht="15.75" thickBot="1" x14ac:dyDescent="0.3">
      <c r="A16" s="88" t="s">
        <v>8</v>
      </c>
      <c r="B16" s="96">
        <f>SUM(B11:B14)</f>
        <v>84998</v>
      </c>
      <c r="C16" s="89"/>
      <c r="D16" s="96">
        <f>SUM(D11:D14)</f>
        <v>101720</v>
      </c>
      <c r="E16" s="90"/>
      <c r="F16" s="173">
        <v>108120</v>
      </c>
      <c r="G16" s="174"/>
      <c r="H16" s="340">
        <v>6401</v>
      </c>
      <c r="I16" s="175">
        <f>H16/D16</f>
        <v>6.292764451435312E-2</v>
      </c>
      <c r="J16" s="176"/>
      <c r="K16" s="82">
        <f>D16-B16</f>
        <v>16722</v>
      </c>
      <c r="L16" s="83">
        <f>K16/B16</f>
        <v>0.19673404080096002</v>
      </c>
      <c r="M16" s="91"/>
    </row>
    <row r="17" spans="1:16" ht="15.75" thickBot="1" x14ac:dyDescent="0.3">
      <c r="A17" s="99"/>
      <c r="B17" s="100"/>
      <c r="C17" s="101"/>
      <c r="D17" s="100"/>
      <c r="E17" s="102"/>
      <c r="F17" s="177"/>
      <c r="G17" s="177"/>
      <c r="H17" s="341"/>
      <c r="I17" s="177"/>
      <c r="J17" s="177"/>
      <c r="K17" s="103"/>
      <c r="L17" s="104"/>
      <c r="M17" s="105"/>
    </row>
    <row r="18" spans="1:16" ht="65.25" thickTop="1" thickBot="1" x14ac:dyDescent="0.3">
      <c r="A18" s="106" t="s">
        <v>39</v>
      </c>
      <c r="B18" s="63" t="s">
        <v>86</v>
      </c>
      <c r="C18" s="64" t="s">
        <v>87</v>
      </c>
      <c r="D18" s="63" t="s">
        <v>88</v>
      </c>
      <c r="E18" s="64" t="s">
        <v>89</v>
      </c>
      <c r="F18" s="154" t="s">
        <v>296</v>
      </c>
      <c r="G18" s="155" t="s">
        <v>297</v>
      </c>
      <c r="H18" s="342" t="s">
        <v>298</v>
      </c>
      <c r="I18" s="155" t="s">
        <v>299</v>
      </c>
      <c r="J18" s="155" t="s">
        <v>300</v>
      </c>
      <c r="K18" s="63" t="s">
        <v>90</v>
      </c>
      <c r="L18" s="64" t="s">
        <v>91</v>
      </c>
      <c r="M18" s="65" t="s">
        <v>92</v>
      </c>
    </row>
    <row r="19" spans="1:16" ht="15.75" thickBot="1" x14ac:dyDescent="0.3">
      <c r="A19" s="84" t="s">
        <v>5</v>
      </c>
      <c r="B19" s="92">
        <v>11004</v>
      </c>
      <c r="C19" s="66">
        <f>B19/B24</f>
        <v>0.13690824261275272</v>
      </c>
      <c r="D19" s="92">
        <v>10676</v>
      </c>
      <c r="E19" s="67">
        <f>D19/D24</f>
        <v>0.11243220472855563</v>
      </c>
      <c r="F19" s="157">
        <v>10344</v>
      </c>
      <c r="G19" s="158">
        <f>F19/$F$24</f>
        <v>0.10322220115556177</v>
      </c>
      <c r="H19" s="335">
        <f>F19-D19</f>
        <v>-332</v>
      </c>
      <c r="I19" s="158">
        <f>H19/D19</f>
        <v>-3.1097789434245036E-2</v>
      </c>
      <c r="J19" s="159">
        <f>H19/$H$24</f>
        <v>-6.3165905631659053E-2</v>
      </c>
      <c r="K19" s="68">
        <f>D19-B19</f>
        <v>-328</v>
      </c>
      <c r="L19" s="67">
        <f>K19/B19</f>
        <v>-2.9807342784442022E-2</v>
      </c>
      <c r="M19" s="69">
        <f>K19/K24</f>
        <v>-2.2496570644718793E-2</v>
      </c>
      <c r="O19" s="98"/>
      <c r="P19" s="98"/>
    </row>
    <row r="20" spans="1:16" ht="15.75" thickBot="1" x14ac:dyDescent="0.3">
      <c r="A20" s="85" t="s">
        <v>6</v>
      </c>
      <c r="B20" s="93">
        <v>16253</v>
      </c>
      <c r="C20" s="70">
        <f>B20/B24</f>
        <v>0.20221461897356144</v>
      </c>
      <c r="D20" s="93">
        <v>18103</v>
      </c>
      <c r="E20" s="71">
        <f>D20/D24</f>
        <v>0.19064820177979042</v>
      </c>
      <c r="F20" s="160">
        <v>17943</v>
      </c>
      <c r="G20" s="161">
        <f>F20/$F$24</f>
        <v>0.17905219985829898</v>
      </c>
      <c r="H20" s="343">
        <f>F20-D20</f>
        <v>-160</v>
      </c>
      <c r="I20" s="161">
        <f>H20/D20</f>
        <v>-8.8383140915870295E-3</v>
      </c>
      <c r="J20" s="162">
        <f>H20/$H$24</f>
        <v>-3.0441400304414001E-2</v>
      </c>
      <c r="K20" s="72">
        <f>D20-B20</f>
        <v>1850</v>
      </c>
      <c r="L20" s="71">
        <f>K20/B20</f>
        <v>0.11382513997415862</v>
      </c>
      <c r="M20" s="73">
        <f>K20/K24</f>
        <v>0.12688614540466392</v>
      </c>
    </row>
    <row r="21" spans="1:16" ht="15.75" thickBot="1" x14ac:dyDescent="0.3">
      <c r="A21" s="86" t="s">
        <v>7</v>
      </c>
      <c r="B21" s="94">
        <v>46798</v>
      </c>
      <c r="C21" s="74">
        <f>B21/B24</f>
        <v>0.58224572317262835</v>
      </c>
      <c r="D21" s="94">
        <v>57904</v>
      </c>
      <c r="E21" s="75">
        <f>D21/D24</f>
        <v>0.60980464430519721</v>
      </c>
      <c r="F21" s="163">
        <v>62753</v>
      </c>
      <c r="G21" s="164">
        <f>F21/$F$24</f>
        <v>0.6262086996437517</v>
      </c>
      <c r="H21" s="337">
        <f>F21-D21</f>
        <v>4849</v>
      </c>
      <c r="I21" s="164">
        <f>H21/D21</f>
        <v>8.37420558165239E-2</v>
      </c>
      <c r="J21" s="165">
        <f>H21/$H$24</f>
        <v>0.92256468797564684</v>
      </c>
      <c r="K21" s="76">
        <f>D21-B21</f>
        <v>11106</v>
      </c>
      <c r="L21" s="75">
        <f>K21/B21</f>
        <v>0.23731783409547416</v>
      </c>
      <c r="M21" s="77">
        <f>K21/K24</f>
        <v>0.7617283950617284</v>
      </c>
      <c r="O21" s="98"/>
      <c r="P21" s="98"/>
    </row>
    <row r="22" spans="1:16" ht="15.75" thickBot="1" x14ac:dyDescent="0.3">
      <c r="A22" s="87" t="s">
        <v>3</v>
      </c>
      <c r="B22" s="95">
        <v>6320</v>
      </c>
      <c r="C22" s="78">
        <f>B22/B24</f>
        <v>7.8631415241057545E-2</v>
      </c>
      <c r="D22" s="95">
        <v>8272</v>
      </c>
      <c r="E22" s="79">
        <f>D22/D24</f>
        <v>8.7114949186456736E-2</v>
      </c>
      <c r="F22" s="166">
        <v>9171</v>
      </c>
      <c r="G22" s="168">
        <f>F22/$F$24</f>
        <v>9.1516899342387562E-2</v>
      </c>
      <c r="H22" s="344">
        <f>F22-D22</f>
        <v>899</v>
      </c>
      <c r="I22" s="168">
        <f>H22/D22</f>
        <v>0.1086798839458414</v>
      </c>
      <c r="J22" s="169">
        <f>H22/$H$24</f>
        <v>0.17104261796042619</v>
      </c>
      <c r="K22" s="80">
        <f>D22-B22</f>
        <v>1952</v>
      </c>
      <c r="L22" s="79">
        <f>K22/B22</f>
        <v>0.30886075949367087</v>
      </c>
      <c r="M22" s="81">
        <f>K22/K24</f>
        <v>0.13388203017832648</v>
      </c>
      <c r="O22" s="98"/>
      <c r="P22" s="98"/>
    </row>
    <row r="23" spans="1:16" ht="15.75" thickBot="1" x14ac:dyDescent="0.3">
      <c r="A23" s="107" t="s">
        <v>98</v>
      </c>
      <c r="B23" s="108"/>
      <c r="C23" s="109"/>
      <c r="D23" s="108"/>
      <c r="E23" s="110"/>
      <c r="F23" s="170"/>
      <c r="G23" s="171"/>
      <c r="H23" s="171"/>
      <c r="I23" s="171"/>
      <c r="J23" s="172"/>
      <c r="K23" s="111"/>
      <c r="L23" s="110"/>
      <c r="M23" s="112"/>
    </row>
    <row r="24" spans="1:16" ht="15.75" thickBot="1" x14ac:dyDescent="0.3">
      <c r="A24" s="88" t="s">
        <v>8</v>
      </c>
      <c r="B24" s="96">
        <f>SUM(B19:B22)</f>
        <v>80375</v>
      </c>
      <c r="C24" s="89"/>
      <c r="D24" s="96">
        <f>SUM(D19:D22)</f>
        <v>94955</v>
      </c>
      <c r="E24" s="90"/>
      <c r="F24" s="173">
        <v>100211</v>
      </c>
      <c r="G24" s="174"/>
      <c r="H24" s="178">
        <v>5256</v>
      </c>
      <c r="I24" s="175">
        <f>H24/D24</f>
        <v>5.5352535411510716E-2</v>
      </c>
      <c r="J24" s="176"/>
      <c r="K24" s="82">
        <f>D24-B24</f>
        <v>14580</v>
      </c>
      <c r="L24" s="83">
        <f>K24/B24</f>
        <v>0.18139968895800934</v>
      </c>
      <c r="M24" s="91"/>
    </row>
    <row r="25" spans="1:16" x14ac:dyDescent="0.25">
      <c r="B25" s="97"/>
    </row>
    <row r="26" spans="1:16" x14ac:dyDescent="0.25">
      <c r="B26" s="97"/>
    </row>
  </sheetData>
  <mergeCells count="3">
    <mergeCell ref="O1:V3"/>
    <mergeCell ref="D1:E1"/>
    <mergeCell ref="B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2006 Original</vt:lpstr>
      <vt:lpstr>2016 Original</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Remus</cp:lastModifiedBy>
  <dcterms:created xsi:type="dcterms:W3CDTF">2018-05-09T18:33:31Z</dcterms:created>
  <dcterms:modified xsi:type="dcterms:W3CDTF">2023-05-29T02:43:02Z</dcterms:modified>
</cp:coreProperties>
</file>