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B21E0970-5481-4FCA-9D7C-C37B8A7BE811}" xr6:coauthVersionLast="47" xr6:coauthVersionMax="47" xr10:uidLastSave="{00000000-0000-0000-0000-000000000000}"/>
  <bookViews>
    <workbookView xWindow="-120" yWindow="-120" windowWidth="29040" windowHeight="15840" firstSheet="1" activeTab="5" xr2:uid="{00000000-000D-0000-FFFF-FFFF00000000}"/>
  </bookViews>
  <sheets>
    <sheet name="INFO" sheetId="11" r:id="rId1"/>
    <sheet name="2006 Original" sheetId="5" r:id="rId2"/>
    <sheet name="2016 Original" sheetId="6" r:id="rId3"/>
    <sheet name="2016 Commuters" sheetId="9" r:id="rId4"/>
    <sheet name="2021 Original" sheetId="8" r:id="rId5"/>
    <sheet name="2021 CTDataMaker" sheetId="13" r:id="rId6"/>
    <sheet name="Thresholds" sheetId="2" r:id="rId7"/>
    <sheet name="Summary" sheetId="3" r:id="rId8"/>
  </sheets>
  <definedNames>
    <definedName name="_xlnm._FilterDatabase" localSheetId="5" hidden="1">'2021 CTDataMaker'!$A$1:$BM$90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 i="3" l="1"/>
  <c r="L21" i="3"/>
  <c r="L20" i="3"/>
  <c r="L19" i="3"/>
  <c r="L14" i="3"/>
  <c r="L13" i="3"/>
  <c r="L12" i="3"/>
  <c r="L11" i="3"/>
  <c r="L6" i="3"/>
  <c r="L5" i="3"/>
  <c r="L4" i="3"/>
  <c r="L3" i="3"/>
  <c r="F16" i="3" l="1"/>
  <c r="F24" i="3"/>
  <c r="M22" i="3"/>
  <c r="M19" i="3"/>
  <c r="M14" i="3"/>
  <c r="M12" i="3"/>
  <c r="M11" i="3"/>
  <c r="F8" i="3"/>
  <c r="M6" i="3"/>
  <c r="M4" i="3"/>
  <c r="M3" i="3"/>
  <c r="G5" i="3" l="1"/>
  <c r="G6" i="3"/>
  <c r="G4" i="3"/>
  <c r="G3" i="3"/>
  <c r="G19" i="3"/>
  <c r="G22" i="3"/>
  <c r="G20" i="3"/>
  <c r="G21" i="3"/>
  <c r="G14" i="3"/>
  <c r="G13" i="3"/>
  <c r="G12" i="3"/>
  <c r="G11" i="3"/>
  <c r="L16" i="3"/>
  <c r="Q14" i="3" s="1"/>
  <c r="L8" i="3"/>
  <c r="M8" i="3" s="1"/>
  <c r="L24" i="3"/>
  <c r="Q22" i="3" s="1"/>
  <c r="M20" i="3"/>
  <c r="M5" i="3"/>
  <c r="M13" i="3"/>
  <c r="M21" i="3"/>
  <c r="Q19" i="3" l="1"/>
  <c r="Q21" i="3"/>
  <c r="Q13" i="3"/>
  <c r="Q12" i="3"/>
  <c r="Q4" i="3"/>
  <c r="Q6" i="3"/>
  <c r="Q3" i="3"/>
  <c r="Q5" i="3"/>
  <c r="Q11" i="3"/>
  <c r="Q20" i="3"/>
  <c r="M16" i="3"/>
  <c r="M24" i="3"/>
  <c r="J3" i="3" l="1"/>
  <c r="J4" i="3"/>
  <c r="J5" i="3"/>
  <c r="J6" i="3"/>
  <c r="N22" i="3"/>
  <c r="O22" i="3" s="1"/>
  <c r="N21" i="3"/>
  <c r="O21" i="3" s="1"/>
  <c r="N20" i="3"/>
  <c r="O20" i="3" s="1"/>
  <c r="N19" i="3"/>
  <c r="O19" i="3" s="1"/>
  <c r="N14" i="3"/>
  <c r="O14" i="3" s="1"/>
  <c r="N13" i="3"/>
  <c r="O13" i="3" s="1"/>
  <c r="N12" i="3"/>
  <c r="O12" i="3" s="1"/>
  <c r="N11" i="3"/>
  <c r="O11" i="3" s="1"/>
  <c r="N6" i="3"/>
  <c r="O6" i="3" s="1"/>
  <c r="N5" i="3"/>
  <c r="O5" i="3" s="1"/>
  <c r="N4" i="3"/>
  <c r="O4" i="3" s="1"/>
  <c r="N3" i="3"/>
  <c r="O3" i="3" s="1"/>
  <c r="H24" i="3"/>
  <c r="I22" i="3" s="1"/>
  <c r="H16" i="3"/>
  <c r="I12" i="3" s="1"/>
  <c r="H8" i="3"/>
  <c r="I6" i="3" s="1"/>
  <c r="I21" i="3" l="1"/>
  <c r="I19" i="3"/>
  <c r="I20" i="3"/>
  <c r="I13" i="3"/>
  <c r="I14" i="3"/>
  <c r="I11" i="3"/>
  <c r="I3" i="3"/>
  <c r="I5" i="3"/>
  <c r="I4" i="3"/>
  <c r="F23" i="2" l="1"/>
  <c r="E23" i="2"/>
  <c r="D22" i="2"/>
  <c r="C22" i="2"/>
  <c r="D24" i="3" l="1"/>
  <c r="B24" i="3"/>
  <c r="C22" i="3" s="1"/>
  <c r="J22" i="3"/>
  <c r="K22" i="3" s="1"/>
  <c r="J21" i="3"/>
  <c r="K21" i="3" s="1"/>
  <c r="J20" i="3"/>
  <c r="K20" i="3" s="1"/>
  <c r="J19" i="3"/>
  <c r="K19" i="3" s="1"/>
  <c r="D16" i="3"/>
  <c r="B16" i="3"/>
  <c r="C13" i="3" s="1"/>
  <c r="J14" i="3"/>
  <c r="K14" i="3" s="1"/>
  <c r="J13" i="3"/>
  <c r="J12" i="3"/>
  <c r="K12" i="3" s="1"/>
  <c r="J11" i="3"/>
  <c r="D8" i="3"/>
  <c r="B8" i="3"/>
  <c r="C6" i="3" s="1"/>
  <c r="K6" i="3"/>
  <c r="K5" i="3"/>
  <c r="K4" i="3"/>
  <c r="K3" i="3"/>
  <c r="E22" i="3" l="1"/>
  <c r="N24" i="3"/>
  <c r="E14" i="3"/>
  <c r="N16" i="3"/>
  <c r="E5" i="3"/>
  <c r="N8" i="3"/>
  <c r="E19" i="3"/>
  <c r="C19" i="3"/>
  <c r="C12" i="3"/>
  <c r="C11" i="3"/>
  <c r="E3" i="3"/>
  <c r="E11" i="3"/>
  <c r="E13" i="3"/>
  <c r="E4" i="3"/>
  <c r="C21" i="3"/>
  <c r="C3" i="3"/>
  <c r="E21" i="3"/>
  <c r="C14" i="3"/>
  <c r="E6" i="3"/>
  <c r="C4" i="3"/>
  <c r="C5" i="3"/>
  <c r="J8" i="3"/>
  <c r="P3" i="3" s="1"/>
  <c r="J16" i="3"/>
  <c r="K11" i="3"/>
  <c r="E12" i="3"/>
  <c r="K13" i="3"/>
  <c r="C20" i="3"/>
  <c r="J24" i="3"/>
  <c r="E20" i="3"/>
  <c r="O16" i="3" l="1"/>
  <c r="R12" i="3"/>
  <c r="R11" i="3"/>
  <c r="R13" i="3"/>
  <c r="R14" i="3"/>
  <c r="O8" i="3"/>
  <c r="R6" i="3"/>
  <c r="R4" i="3"/>
  <c r="R3" i="3"/>
  <c r="R5" i="3"/>
  <c r="O24" i="3"/>
  <c r="R22" i="3"/>
  <c r="R20" i="3"/>
  <c r="R19" i="3"/>
  <c r="R21" i="3"/>
  <c r="P5" i="3"/>
  <c r="K24" i="3"/>
  <c r="P21" i="3"/>
  <c r="P19" i="3"/>
  <c r="K16" i="3"/>
  <c r="P14" i="3"/>
  <c r="P12" i="3"/>
  <c r="P13" i="3"/>
  <c r="K8" i="3"/>
  <c r="P6" i="3"/>
  <c r="P4" i="3"/>
  <c r="P20" i="3"/>
  <c r="P22" i="3"/>
  <c r="P11" i="3"/>
  <c r="F7" i="2" l="1"/>
  <c r="E7" i="2"/>
  <c r="D6" i="2"/>
  <c r="C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F103A41-577A-4245-A0C2-E814048CF64E}">
      <text>
        <r>
          <rPr>
            <sz val="10"/>
            <color rgb="FF000000"/>
            <rFont val="Calibri"/>
            <family val="2"/>
            <scheme val="minor"/>
          </rPr>
          <t>======
ID#AAAAnZDX7K4
    (2023-01-12 21:09:40)
(r) revised</t>
        </r>
      </text>
    </comment>
    <comment ref="C4" authorId="0" shapeId="0" xr:uid="{9E049672-747D-4FEE-8497-0BD395A237E9}">
      <text>
        <r>
          <rPr>
            <sz val="10"/>
            <color rgb="FF000000"/>
            <rFont val="Calibri"/>
            <family val="2"/>
            <scheme val="minor"/>
          </rPr>
          <t>======
ID#AAAAnZDX8Rs
    (2023-01-12 21:09:40)
(r) revised</t>
        </r>
      </text>
    </comment>
    <comment ref="C6" authorId="0" shapeId="0" xr:uid="{EDDC669C-C5D6-4331-9662-8E27D22ABAFE}">
      <text>
        <r>
          <rPr>
            <sz val="10"/>
            <color rgb="FF000000"/>
            <rFont val="Calibri"/>
            <family val="2"/>
            <scheme val="minor"/>
          </rPr>
          <t>======
ID#AAAAnZDX6_o
    (2023-01-12 21:09:39)
(r) revised</t>
        </r>
      </text>
    </comment>
    <comment ref="C7" authorId="0" shapeId="0" xr:uid="{98A65F40-7FDA-4DCA-B8AF-E247008D7DBA}">
      <text>
        <r>
          <rPr>
            <sz val="10"/>
            <color rgb="FF000000"/>
            <rFont val="Calibri"/>
            <family val="2"/>
            <scheme val="minor"/>
          </rPr>
          <t>======
ID#AAAAnZDX7jo
    (2023-01-12 21:09:40)
(r) revised</t>
        </r>
      </text>
    </comment>
    <comment ref="C28" authorId="0" shapeId="0" xr:uid="{6D7DA0CF-8D32-4399-A6A7-C2B4C0EB5115}">
      <text>
        <r>
          <rPr>
            <sz val="10"/>
            <color rgb="FF000000"/>
            <rFont val="Calibri"/>
            <family val="2"/>
            <scheme val="minor"/>
          </rPr>
          <t>======
ID#AAAAnZDX6xg
    (2023-01-12 21:09:39)
(r) revised</t>
        </r>
      </text>
    </comment>
    <comment ref="C29" authorId="0" shapeId="0" xr:uid="{FB1B1C35-D3F1-4789-9308-4F5C58110A8C}">
      <text>
        <r>
          <rPr>
            <sz val="10"/>
            <color rgb="FF000000"/>
            <rFont val="Calibri"/>
            <family val="2"/>
            <scheme val="minor"/>
          </rPr>
          <t>======
ID#AAAAnZDX7MY
    (2023-01-12 21:09:40)
(r) revised</t>
        </r>
      </text>
    </comment>
    <comment ref="C32" authorId="0" shapeId="0" xr:uid="{2A4D8B1D-12E7-4C48-A8F2-EA6E1AA22FA2}">
      <text>
        <r>
          <rPr>
            <sz val="10"/>
            <color rgb="FF000000"/>
            <rFont val="Calibri"/>
            <family val="2"/>
            <scheme val="minor"/>
          </rPr>
          <t>======
ID#AAAAnZDX7N8
    (2023-01-12 21:09:40)
(r) revised</t>
        </r>
      </text>
    </comment>
    <comment ref="C35" authorId="0" shapeId="0" xr:uid="{36AAA6ED-3EB0-4F6A-8DF4-62BD645EECB2}">
      <text>
        <r>
          <rPr>
            <sz val="10"/>
            <color rgb="FF000000"/>
            <rFont val="Calibri"/>
            <family val="2"/>
            <scheme val="minor"/>
          </rPr>
          <t>======
ID#AAAAnZDX8UM
    (2023-01-12 21:09:40)
(r) revised</t>
        </r>
      </text>
    </comment>
    <comment ref="C36" authorId="0" shapeId="0" xr:uid="{D9941F56-2EA1-43BC-9343-451745B3A35E}">
      <text>
        <r>
          <rPr>
            <sz val="10"/>
            <color rgb="FF000000"/>
            <rFont val="Calibri"/>
            <family val="2"/>
            <scheme val="minor"/>
          </rPr>
          <t>======
ID#AAAAnZDX7fk
    (2023-01-12 21:09:40)
(r) revised</t>
        </r>
      </text>
    </comment>
    <comment ref="C44" authorId="0" shapeId="0" xr:uid="{DAFCDB89-205D-4D65-B1F5-1AED7B182190}">
      <text>
        <r>
          <rPr>
            <sz val="10"/>
            <color rgb="FF000000"/>
            <rFont val="Calibri"/>
            <family val="2"/>
            <scheme val="minor"/>
          </rPr>
          <t>======
ID#AAAAnZDX7Mo
    (2023-01-12 21:09:40)
(r) revised</t>
        </r>
      </text>
    </comment>
    <comment ref="C45" authorId="0" shapeId="0" xr:uid="{1467C588-5A4F-418D-98B5-ACB15E7E6457}">
      <text>
        <r>
          <rPr>
            <sz val="10"/>
            <color rgb="FF000000"/>
            <rFont val="Calibri"/>
            <family val="2"/>
            <scheme val="minor"/>
          </rPr>
          <t>======
ID#AAAAnZDX7pM
    (2023-01-12 21:09:40)
(r) revised</t>
        </r>
      </text>
    </comment>
    <comment ref="C46" authorId="0" shapeId="0" xr:uid="{27DDE6C4-BCE0-42AA-ABFB-E0B02126FB1A}">
      <text>
        <r>
          <rPr>
            <sz val="10"/>
            <color rgb="FF000000"/>
            <rFont val="Calibri"/>
            <family val="2"/>
            <scheme val="minor"/>
          </rPr>
          <t>======
ID#AAAAnZDX72s
    (2023-01-12 21:09:40)
(r) revised</t>
        </r>
      </text>
    </comment>
    <comment ref="C47" authorId="0" shapeId="0" xr:uid="{E70094C7-8BAF-4ED1-8B11-A6366E5AD7F9}">
      <text>
        <r>
          <rPr>
            <sz val="10"/>
            <color rgb="FF000000"/>
            <rFont val="Calibri"/>
            <family val="2"/>
            <scheme val="minor"/>
          </rPr>
          <t>======
ID#AAAAnZDX6_s
    (2023-01-12 21:09:39)
(r) revised</t>
        </r>
      </text>
    </comment>
    <comment ref="H55" authorId="0" shapeId="0" xr:uid="{4372C524-B900-4900-BF46-A8BA48113105}">
      <text>
        <r>
          <rPr>
            <sz val="10"/>
            <color rgb="FF000000"/>
            <rFont val="Calibri"/>
            <family val="2"/>
            <scheme val="minor"/>
          </rPr>
          <t>======
ID#AAAAnZDX7TM
    (2023-01-12 21:09:40)
x  Suppressed to meet the confidentiality requirements of the Statistics Act</t>
        </r>
      </text>
    </comment>
    <comment ref="I55" authorId="0" shapeId="0" xr:uid="{1EE7F294-4C74-4F82-9852-1CF6E0972D41}">
      <text>
        <r>
          <rPr>
            <sz val="10"/>
            <color rgb="FF000000"/>
            <rFont val="Calibri"/>
            <family val="2"/>
            <scheme val="minor"/>
          </rPr>
          <t>======
ID#AAAAnZDX8FE
    (2023-01-12 21:09:40)
x  Suppressed to meet the confidentiality requirements of the Statistics Act</t>
        </r>
      </text>
    </comment>
    <comment ref="J55" authorId="0" shapeId="0" xr:uid="{407E943F-3632-4633-A70C-2EE29EAA363A}">
      <text>
        <r>
          <rPr>
            <sz val="10"/>
            <color rgb="FF000000"/>
            <rFont val="Calibri"/>
            <family val="2"/>
            <scheme val="minor"/>
          </rPr>
          <t>======
ID#AAAAnZDX7Lg
    (2023-01-12 21:09:40)
x  Suppressed to meet the confidentiality requirements of the Statistics Act</t>
        </r>
      </text>
    </comment>
    <comment ref="K55" authorId="0" shapeId="0" xr:uid="{58D1D165-3050-4CE3-BA5C-A940995EE81B}">
      <text>
        <r>
          <rPr>
            <sz val="10"/>
            <color rgb="FF000000"/>
            <rFont val="Calibri"/>
            <family val="2"/>
            <scheme val="minor"/>
          </rPr>
          <t>======
ID#AAAAnZDX8IQ
    (2023-01-12 21:09:40)
x  Suppressed to meet the confidentiality requirements of the Statistics Act</t>
        </r>
      </text>
    </comment>
    <comment ref="L55" authorId="0" shapeId="0" xr:uid="{CF8D6517-4336-4CA3-B136-6F291557E63C}">
      <text>
        <r>
          <rPr>
            <sz val="10"/>
            <color rgb="FF000000"/>
            <rFont val="Calibri"/>
            <family val="2"/>
            <scheme val="minor"/>
          </rPr>
          <t>======
ID#AAAAnZDX7GA
    (2023-01-12 21:09:39)
x  Suppressed to meet the confidentiality requirements of the Statistics Act</t>
        </r>
      </text>
    </comment>
    <comment ref="M55" authorId="0" shapeId="0" xr:uid="{60E03991-E144-4477-921B-7190783CDD2A}">
      <text>
        <r>
          <rPr>
            <sz val="10"/>
            <color rgb="FF000000"/>
            <rFont val="Calibri"/>
            <family val="2"/>
            <scheme val="minor"/>
          </rPr>
          <t>======
ID#AAAAnZDX71Y
    (2023-01-12 21:09:40)
x  Suppressed to meet the confidentiality requirements of the Statistics Act</t>
        </r>
      </text>
    </comment>
    <comment ref="N55" authorId="0" shapeId="0" xr:uid="{1EDC8C4D-90B4-42F2-B941-8A86C4D0C4F3}">
      <text>
        <r>
          <rPr>
            <sz val="10"/>
            <color rgb="FF000000"/>
            <rFont val="Calibri"/>
            <family val="2"/>
            <scheme val="minor"/>
          </rPr>
          <t>======
ID#AAAAnZDX8Os
    (2023-01-12 21:09:40)
x  Suppressed to meet the confidentiality requirements of the Statistics Act</t>
        </r>
      </text>
    </comment>
    <comment ref="C56" authorId="0" shapeId="0" xr:uid="{AC21E0CF-EBF6-4940-A0A6-73CEBD4E9A94}">
      <text>
        <r>
          <rPr>
            <sz val="10"/>
            <color rgb="FF000000"/>
            <rFont val="Calibri"/>
            <family val="2"/>
            <scheme val="minor"/>
          </rPr>
          <t>======
ID#AAAAnZDX7tA
    (2023-01-12 21:09:40)
(r) revised</t>
        </r>
      </text>
    </comment>
    <comment ref="C59" authorId="0" shapeId="0" xr:uid="{F1A9AB9C-BA6F-4C10-87A9-74BD9FACFB9F}">
      <text>
        <r>
          <rPr>
            <sz val="10"/>
            <color rgb="FF000000"/>
            <rFont val="Calibri"/>
            <family val="2"/>
            <scheme val="minor"/>
          </rPr>
          <t>======
ID#AAAAnZDX72w
    (2023-01-12 21:09:40)
(r) revised</t>
        </r>
      </text>
    </comment>
    <comment ref="C60" authorId="0" shapeId="0" xr:uid="{D88C6B85-8B03-4B49-9413-6F9AA5748BFE}">
      <text>
        <r>
          <rPr>
            <sz val="10"/>
            <color rgb="FF000000"/>
            <rFont val="Calibri"/>
            <family val="2"/>
            <scheme val="minor"/>
          </rPr>
          <t>======
ID#AAAAnZDX7sM
    (2023-01-12 21:09:40)
(r) revised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mehwish saleem</author>
  </authors>
  <commentList>
    <comment ref="J32" authorId="0" shapeId="0" xr:uid="{5301BEDF-D53D-41BB-B588-3656D19D416E}">
      <text>
        <r>
          <rPr>
            <b/>
            <sz val="9"/>
            <color indexed="81"/>
            <rFont val="Tahoma"/>
            <family val="2"/>
          </rPr>
          <t xml:space="preserve">Additional Weights:
</t>
        </r>
      </text>
    </comment>
    <comment ref="K32" authorId="0" shapeId="0" xr:uid="{E620BFCC-A6D9-478C-A54A-2D0F99C0EEAA}">
      <text>
        <r>
          <rPr>
            <b/>
            <sz val="9"/>
            <color indexed="81"/>
            <rFont val="Tahoma"/>
            <family val="2"/>
          </rPr>
          <t>Additional Weights:</t>
        </r>
      </text>
    </comment>
    <comment ref="AA32" authorId="0" shapeId="0" xr:uid="{B983F0DD-6E63-4030-9BB4-D88BB6316E41}">
      <text>
        <r>
          <rPr>
            <b/>
            <sz val="9"/>
            <color indexed="81"/>
            <rFont val="Tahoma"/>
            <family val="2"/>
          </rPr>
          <t xml:space="preserve">Additional Weights
</t>
        </r>
      </text>
    </comment>
    <comment ref="AC32" authorId="0" shapeId="0" xr:uid="{485F9289-AB95-40E0-A6DE-90195F82069E}">
      <text>
        <r>
          <rPr>
            <b/>
            <sz val="9"/>
            <color indexed="81"/>
            <rFont val="Tahoma"/>
            <family val="2"/>
          </rPr>
          <t>Additional weights</t>
        </r>
      </text>
    </comment>
    <comment ref="AK32" authorId="0" shapeId="0" xr:uid="{FCE23748-D2A7-4E77-BCD0-B20F8C7E0456}">
      <text>
        <r>
          <rPr>
            <b/>
            <sz val="9"/>
            <color indexed="81"/>
            <rFont val="Tahoma"/>
            <family val="2"/>
          </rPr>
          <t>Additional weights</t>
        </r>
      </text>
    </comment>
  </commentList>
</comments>
</file>

<file path=xl/sharedStrings.xml><?xml version="1.0" encoding="utf-8"?>
<sst xmlns="http://schemas.openxmlformats.org/spreadsheetml/2006/main" count="925" uniqueCount="438">
  <si>
    <t>Active Transportation</t>
  </si>
  <si>
    <t>National Average</t>
  </si>
  <si>
    <t>Density</t>
  </si>
  <si>
    <t>Exurban</t>
  </si>
  <si>
    <t>2006 Population</t>
  </si>
  <si>
    <t>Active Core</t>
  </si>
  <si>
    <t>Transit Suburb</t>
  </si>
  <si>
    <t>Auto Suburb</t>
  </si>
  <si>
    <t>Total</t>
  </si>
  <si>
    <t>notes</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</si>
  <si>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</si>
  <si>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</si>
  <si>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</si>
  <si>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</si>
  <si>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</si>
  <si>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</si>
  <si>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</si>
  <si>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</si>
  <si>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</si>
  <si>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</si>
  <si>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</si>
  <si>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</si>
  <si>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</si>
  <si>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</si>
  <si>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</si>
  <si>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</si>
  <si>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</si>
  <si>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</si>
  <si>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</si>
  <si>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</si>
  <si>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</si>
  <si>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</si>
  <si>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Public Transit</t>
  </si>
  <si>
    <t>Exurban threshold</t>
  </si>
  <si>
    <r>
      <t>&lt; 150 ppl / km</t>
    </r>
    <r>
      <rPr>
        <vertAlign val="superscript"/>
        <sz val="11"/>
        <color theme="1"/>
        <rFont val="Calibri"/>
        <family val="2"/>
        <scheme val="minor"/>
      </rPr>
      <t>2</t>
    </r>
  </si>
  <si>
    <t>Active Core Floor (higher value used)</t>
  </si>
  <si>
    <t>Transit Suburb Floor (higher value used)</t>
  </si>
  <si>
    <t>2006
Population</t>
  </si>
  <si>
    <t>2006
Population
(%)</t>
  </si>
  <si>
    <t>2016
Population</t>
  </si>
  <si>
    <t>2016
Population
(%)</t>
  </si>
  <si>
    <t>Population Growth
2006-2016</t>
  </si>
  <si>
    <t>Saskatoon</t>
  </si>
  <si>
    <t>CMA Total</t>
  </si>
  <si>
    <t>n/a</t>
  </si>
  <si>
    <t>Neighbourhood</t>
  </si>
  <si>
    <t>Stonebridge</t>
  </si>
  <si>
    <t>Fairhaven</t>
  </si>
  <si>
    <t>Brevoort Park</t>
  </si>
  <si>
    <t>Greystone Heights</t>
  </si>
  <si>
    <t>College Park</t>
  </si>
  <si>
    <t>College Park East</t>
  </si>
  <si>
    <t>Wildwood</t>
  </si>
  <si>
    <t>Caswell Hill</t>
  </si>
  <si>
    <t>Massey Place</t>
  </si>
  <si>
    <t>Confederation Park</t>
  </si>
  <si>
    <t>Mayfair</t>
  </si>
  <si>
    <t>Rosewood</t>
  </si>
  <si>
    <t>Kensington</t>
  </si>
  <si>
    <t>Martensville &amp; Osler (rural)</t>
  </si>
  <si>
    <t>Willowgrove</t>
  </si>
  <si>
    <t>Hampton Village</t>
  </si>
  <si>
    <t>Dundurn (rural)</t>
  </si>
  <si>
    <t>Aberdeen (rural)</t>
  </si>
  <si>
    <t>Briarwood</t>
  </si>
  <si>
    <t>Silverwood Heights</t>
  </si>
  <si>
    <t>Lawson Heights</t>
  </si>
  <si>
    <t>Parkridge</t>
  </si>
  <si>
    <t>Average Share, 2016</t>
  </si>
  <si>
    <t>Arbor Creek</t>
  </si>
  <si>
    <t>University &amp; Varsity View</t>
  </si>
  <si>
    <t>Grosvenor Park, Holliston</t>
  </si>
  <si>
    <t>Central Business District</t>
  </si>
  <si>
    <t>Mt. Royal</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</si>
  <si>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</si>
  <si>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</si>
  <si>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</si>
  <si>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</si>
  <si>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</si>
  <si>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</si>
  <si>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</si>
  <si>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</si>
  <si>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</si>
  <si>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</si>
  <si>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</si>
  <si>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</si>
  <si>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</si>
  <si>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</si>
  <si>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 Population Growth
2006-2016</t>
  </si>
  <si>
    <t>% of Total Population Growth
2006-2016</t>
  </si>
  <si>
    <t>&lt;-- Moving Backward</t>
  </si>
  <si>
    <t>Unclassified</t>
  </si>
  <si>
    <t>477250007.00</t>
  </si>
  <si>
    <t>CMA</t>
  </si>
  <si>
    <t>477250008.00</t>
  </si>
  <si>
    <t>477250009.00</t>
  </si>
  <si>
    <t>477250010.00</t>
  </si>
  <si>
    <t>477250011.02</t>
  </si>
  <si>
    <t>477250011.03</t>
  </si>
  <si>
    <t>477250014.00</t>
  </si>
  <si>
    <t>477250015.00</t>
  </si>
  <si>
    <t>477250016.00</t>
  </si>
  <si>
    <t>477250017.00</t>
  </si>
  <si>
    <t>477250020.00</t>
  </si>
  <si>
    <t>477250002.01</t>
  </si>
  <si>
    <t>477250002.02</t>
  </si>
  <si>
    <t>477250003.00</t>
  </si>
  <si>
    <t>477250004.00</t>
  </si>
  <si>
    <t>477250005.00</t>
  </si>
  <si>
    <t>477250006.03</t>
  </si>
  <si>
    <t>477250006.04</t>
  </si>
  <si>
    <t>477250011.01</t>
  </si>
  <si>
    <t>477250012.01</t>
  </si>
  <si>
    <t>477250012.02</t>
  </si>
  <si>
    <t>477250012.03</t>
  </si>
  <si>
    <t>477250012.04</t>
  </si>
  <si>
    <t>477250012.06</t>
  </si>
  <si>
    <t>477250012.07</t>
  </si>
  <si>
    <t>477250013.01</t>
  </si>
  <si>
    <t>477250013.02</t>
  </si>
  <si>
    <t>477250013.03</t>
  </si>
  <si>
    <t>477250013.04</t>
  </si>
  <si>
    <t>477250018.01</t>
  </si>
  <si>
    <t>477250018.02</t>
  </si>
  <si>
    <t>477250018.03</t>
  </si>
  <si>
    <t>477250018.04</t>
  </si>
  <si>
    <t>477250018.05</t>
  </si>
  <si>
    <t>477250019.00</t>
  </si>
  <si>
    <t>477250021.01</t>
  </si>
  <si>
    <t>477250021.02</t>
  </si>
  <si>
    <t>477250021.03</t>
  </si>
  <si>
    <t>477250021.04</t>
  </si>
  <si>
    <t>477250021.05</t>
  </si>
  <si>
    <t>477250100.01</t>
  </si>
  <si>
    <t>477250101.00</t>
  </si>
  <si>
    <t>477250102.01</t>
  </si>
  <si>
    <t>477250102.02</t>
  </si>
  <si>
    <t>477250103.00</t>
  </si>
  <si>
    <t>477250104.00</t>
  </si>
  <si>
    <t>477250105.00</t>
  </si>
  <si>
    <t>477250110.00</t>
  </si>
  <si>
    <t>477250001.00</t>
  </si>
  <si>
    <t>477250006.01</t>
  </si>
  <si>
    <t>477250006.02</t>
  </si>
  <si>
    <t>477250022.00</t>
  </si>
  <si>
    <t>477250100.02</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</si>
  <si>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</si>
  <si>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</si>
  <si>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</si>
  <si>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</si>
  <si>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</si>
  <si>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</si>
  <si>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</si>
  <si>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</si>
  <si>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</si>
  <si>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</si>
  <si>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</si>
  <si>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</si>
  <si>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</si>
  <si>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</si>
  <si>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</si>
  <si>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</si>
  <si>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 Where the metro floor did not exceed the national floor, the national floor was used (based on averages derived from raw data nationally for all CMAs only)</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</si>
  <si>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</si>
  <si>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</si>
  <si>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</si>
  <si>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</si>
  <si>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</si>
  <si>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</si>
  <si>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</si>
  <si>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</si>
  <si>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</si>
  <si>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</si>
  <si>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Sources</t>
  </si>
  <si>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</si>
  <si>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</si>
  <si>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</si>
  <si>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</si>
  <si>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</si>
  <si>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</si>
  <si>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</si>
  <si>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</si>
  <si>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</si>
  <si>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</si>
  <si>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</si>
  <si>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</si>
  <si>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</si>
  <si>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</si>
  <si>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</si>
  <si>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</si>
  <si>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</si>
  <si>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</si>
  <si>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</si>
  <si>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</si>
  <si>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</si>
  <si>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</si>
  <si>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</si>
  <si>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</si>
  <si>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</si>
  <si>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</si>
  <si>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</si>
  <si>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</si>
  <si>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</si>
  <si>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</si>
  <si>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</si>
  <si>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</si>
  <si>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</si>
  <si>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</si>
  <si>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</si>
  <si>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</si>
  <si>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</si>
  <si>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</si>
  <si>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</si>
  <si>
    <t>7250001.01</t>
  </si>
  <si>
    <t>7250001.02</t>
  </si>
  <si>
    <t>7250002.01</t>
  </si>
  <si>
    <t>7250002.03</t>
  </si>
  <si>
    <t>7250002.04</t>
  </si>
  <si>
    <t>7250003.00</t>
  </si>
  <si>
    <t>7250004.00</t>
  </si>
  <si>
    <t>7250005.00</t>
  </si>
  <si>
    <t>7250006.01</t>
  </si>
  <si>
    <t>7250006.02</t>
  </si>
  <si>
    <t>7250006.03</t>
  </si>
  <si>
    <t>7250006.04</t>
  </si>
  <si>
    <t>7250007.00</t>
  </si>
  <si>
    <t>7250008.00</t>
  </si>
  <si>
    <t>7250009.00</t>
  </si>
  <si>
    <t>7250010.00</t>
  </si>
  <si>
    <t>7250011.01</t>
  </si>
  <si>
    <t>7250011.02</t>
  </si>
  <si>
    <t>7250011.03</t>
  </si>
  <si>
    <t>7250012.01</t>
  </si>
  <si>
    <t>7250012.02</t>
  </si>
  <si>
    <t>7250012.03</t>
  </si>
  <si>
    <t>7250012.06</t>
  </si>
  <si>
    <t>7250012.08</t>
  </si>
  <si>
    <t>7250012.09</t>
  </si>
  <si>
    <t>7250012.10</t>
  </si>
  <si>
    <t>7250012.11</t>
  </si>
  <si>
    <t>7250013.01</t>
  </si>
  <si>
    <t>7250013.02</t>
  </si>
  <si>
    <t>7250013.04</t>
  </si>
  <si>
    <t>7250013.06</t>
  </si>
  <si>
    <t>7250013.07</t>
  </si>
  <si>
    <t>7250013.08</t>
  </si>
  <si>
    <t>7250013.09</t>
  </si>
  <si>
    <t>7250014.00</t>
  </si>
  <si>
    <t>7250015.00</t>
  </si>
  <si>
    <t>7250016.00</t>
  </si>
  <si>
    <t>7250017.00</t>
  </si>
  <si>
    <t>7250018.01</t>
  </si>
  <si>
    <t>7250018.02</t>
  </si>
  <si>
    <t>7250018.03</t>
  </si>
  <si>
    <t>7250018.06</t>
  </si>
  <si>
    <t>7250018.07</t>
  </si>
  <si>
    <t>7250018.08</t>
  </si>
  <si>
    <t>7250018.09</t>
  </si>
  <si>
    <t>7250019.00</t>
  </si>
  <si>
    <t>7250020.00</t>
  </si>
  <si>
    <t>7250021.01</t>
  </si>
  <si>
    <t>7250021.02</t>
  </si>
  <si>
    <t>7250021.03</t>
  </si>
  <si>
    <t>7250021.04</t>
  </si>
  <si>
    <t>7250021.05</t>
  </si>
  <si>
    <t>7250022.00</t>
  </si>
  <si>
    <t>x</t>
  </si>
  <si>
    <t>7250100.02</t>
  </si>
  <si>
    <t>7250100.03</t>
  </si>
  <si>
    <t>7250100.04</t>
  </si>
  <si>
    <t>7250101.00</t>
  </si>
  <si>
    <t>7250102.01</t>
  </si>
  <si>
    <t>7250102.02</t>
  </si>
  <si>
    <t>7250103.00</t>
  </si>
  <si>
    <t>7250104.01</t>
  </si>
  <si>
    <t>7250104.02</t>
  </si>
  <si>
    <t>7250105.00</t>
  </si>
  <si>
    <t>7250110.00</t>
  </si>
  <si>
    <t>7250200.00</t>
  </si>
  <si>
    <t>Characteristics</t>
  </si>
  <si>
    <t>Population, 2021</t>
  </si>
  <si>
    <t>Population, 2016</t>
  </si>
  <si>
    <t>Total private dwellings</t>
  </si>
  <si>
    <t>Private dwellings occupied by usual residents</t>
  </si>
  <si>
    <t>Population density per square kilometre</t>
  </si>
  <si>
    <t>Land area in square kilometres</t>
  </si>
  <si>
    <t>Total - Main mode of commuting for the employed labour force aged 15 years and over with a usual place of work or no fixed workplace address - 25% sample data</t>
  </si>
  <si>
    <t xml:space="preserve">    Car, truck or van - as a driver</t>
  </si>
  <si>
    <t xml:space="preserve">    Car, truck or van - as a passenger</t>
  </si>
  <si>
    <t xml:space="preserve">  Public transit</t>
  </si>
  <si>
    <t xml:space="preserve">  Walked</t>
  </si>
  <si>
    <t xml:space="preserve">  Bicycle</t>
  </si>
  <si>
    <t xml:space="preserve">  Other method</t>
  </si>
  <si>
    <t>2021
Census Tract ID</t>
  </si>
  <si>
    <t>Area (2021)
Square Km</t>
  </si>
  <si>
    <t>Area (2021)
Hectares</t>
  </si>
  <si>
    <t>2021
Population</t>
  </si>
  <si>
    <t>2016
Population Adjusted</t>
  </si>
  <si>
    <t>Split 2016 CT reference</t>
  </si>
  <si>
    <t>2016-2021 Pop Weighting</t>
  </si>
  <si>
    <t>Population Growth 2016-2021</t>
  </si>
  <si>
    <t>Population Growth % 2016-2021</t>
  </si>
  <si>
    <t>Population Density per square Km 2021</t>
  </si>
  <si>
    <t>2016-2021 Dwelling Unit Weight</t>
  </si>
  <si>
    <t>2021 Total Dwelling Units</t>
  </si>
  <si>
    <t>2016 Adjusted Total Dwelling Units</t>
  </si>
  <si>
    <t>Total DU Growth 2016-2021</t>
  </si>
  <si>
    <t>Total DU Growth % 2016-2021</t>
  </si>
  <si>
    <t>2021 Occupied Dwelling Units</t>
  </si>
  <si>
    <t>2016 Adjusted Occupied Dwelling Units</t>
  </si>
  <si>
    <t>Occupied DU Growth 2016-2021</t>
  </si>
  <si>
    <t>Occupied DU Growth % 2016-2021</t>
  </si>
  <si>
    <t>Occupied DU Density per hectare 2021</t>
  </si>
  <si>
    <t>Total Commuters 2021</t>
  </si>
  <si>
    <t>2021 'T9' model Classification</t>
  </si>
  <si>
    <t>2016 Threshold:</t>
  </si>
  <si>
    <t>2021 Threshold:</t>
  </si>
  <si>
    <t>split</t>
  </si>
  <si>
    <t>Lakeridge</t>
  </si>
  <si>
    <t>U of Sask.</t>
  </si>
  <si>
    <t>2016 AS</t>
  </si>
  <si>
    <t>2016 AC</t>
  </si>
  <si>
    <t>2016 TS</t>
  </si>
  <si>
    <t>Change to AS</t>
  </si>
  <si>
    <t>Average Share, 2021</t>
  </si>
  <si>
    <t>2021 Population</t>
  </si>
  <si>
    <t>2021 Population (%)</t>
  </si>
  <si>
    <t>2021
Total Dwelling Units</t>
  </si>
  <si>
    <t>2021
Total Dwelling Units (%)</t>
  </si>
  <si>
    <t>2021
Occupied Dwelling Units</t>
  </si>
  <si>
    <t>2021
Occupied Dwelling Units (%)</t>
  </si>
  <si>
    <t>Population Growth
2016-2021</t>
  </si>
  <si>
    <t>% Population Growth
2016-2021</t>
  </si>
  <si>
    <t>Total Dwelling Unit Growth
2016-2021</t>
  </si>
  <si>
    <t>% Total Dwelling Unit Growth
2016-2021</t>
  </si>
  <si>
    <t>Occupied Dwelling Unit Growth
2016-2021</t>
  </si>
  <si>
    <t>% Occupied Dwelling Unit Growth
2016-2021</t>
  </si>
  <si>
    <t>% of Total Population Growth
2016-2021</t>
  </si>
  <si>
    <t>% of Total Dwelling Unit Growth
2016-2021</t>
  </si>
  <si>
    <t>% of Total Occupied Dwelling Unit Growth
2016-2021</t>
  </si>
  <si>
    <t>Airport</t>
  </si>
  <si>
    <t>C.N. Industrial</t>
  </si>
  <si>
    <t>Exhibition</t>
  </si>
  <si>
    <t>Nutana</t>
  </si>
  <si>
    <t>Eastview/Nutana Suburban</t>
  </si>
  <si>
    <t>Adelaide/Churchill</t>
  </si>
  <si>
    <t>Riversdale</t>
  </si>
  <si>
    <t>City Park</t>
  </si>
  <si>
    <t>Montgomery Place &amp; S.W Industrial</t>
  </si>
  <si>
    <t>Nutana Park &amp; Holliston</t>
  </si>
  <si>
    <t>Meadowgreen &amp; Pleasant Hill</t>
  </si>
  <si>
    <t>Queen Elizabeth &amp; Haultain</t>
  </si>
  <si>
    <t>Lakewood Suburban Centre</t>
  </si>
  <si>
    <t>Lakeview</t>
  </si>
  <si>
    <t>Sutherland</t>
  </si>
  <si>
    <t>Evergreen&amp; Silverspring</t>
  </si>
  <si>
    <t>University of Sask. Management Area</t>
  </si>
  <si>
    <t>Erindale</t>
  </si>
  <si>
    <t xml:space="preserve">University Heights </t>
  </si>
  <si>
    <t>Westview</t>
  </si>
  <si>
    <t>Dundonald</t>
  </si>
  <si>
    <t>Pacific Heights &amp; Kensington</t>
  </si>
  <si>
    <t>Hudson Bay Park</t>
  </si>
  <si>
    <t>Brighton &amp; Aspen &amp; Holmwood Development Area</t>
  </si>
  <si>
    <t>River Heights</t>
  </si>
  <si>
    <t>N. Industrial &amp; Hudson Bay Industrial &amp; N. Dev. Area</t>
  </si>
  <si>
    <t>Langham &amp; Dalmeny</t>
  </si>
  <si>
    <t>Asquith &amp; Delisle</t>
  </si>
  <si>
    <t>Whitecap</t>
  </si>
  <si>
    <t>Clavet &amp; Bradwell &amp; Allan</t>
  </si>
  <si>
    <t>Warman</t>
  </si>
  <si>
    <t>Colonsay</t>
  </si>
  <si>
    <t>This file contains the 2021, 2016 and 2006 CMA Census data used for the production of the Canadian Suburbs Project (hyperlink)</t>
  </si>
  <si>
    <t>Principal Investigator: David L.A. Gordon, Queen's University</t>
  </si>
  <si>
    <t>Research Team 2021: Sarah MacKinnon, Irene Chang, Matthew Field, Remus Herteg, Jan Li, Alex Miller, Huddah Nawaz, Riya Shah</t>
  </si>
  <si>
    <t>Research Team 2016: Chris Willms, Lyra Hindrichs, Kassidee Fior, Emily Goldney, Shuhong Lin, and Ben McCauley</t>
  </si>
  <si>
    <t>Queen's University, School of Urban and Regional Planning, 2018 and 2023</t>
  </si>
  <si>
    <t>University of Toronto, School of Cities, 2023</t>
  </si>
  <si>
    <t>Toronto Metropolitan University, School of Urban and Regional Planning, 2023</t>
  </si>
  <si>
    <t>Classifications</t>
  </si>
  <si>
    <t>Exurban areas are defined as areas with gross population density less than 150 people per square kilometre.</t>
  </si>
  <si>
    <t>Active Cores are defined as CTs with active transit greater than 150% of the metro average for the journey to work and greater than 50% of the national average.*</t>
  </si>
  <si>
    <t>Transit Suburbs are defined as CTs with transit use greater than 150% of the metro average for journey to work, active transit less than 150% of the metro average, and transit use at least greater than 50% of the national average.*</t>
  </si>
  <si>
    <t>Auto Suburbs are defined as CTs with a gross population density greater than 150 people per square kilometre, transit use less than 150% of the metro average, and active transit less than 150% of the metro average.*</t>
  </si>
  <si>
    <t>2021 census tract classifications were based on adjusted 2016 classifications to avoid anomalous effects of the 2021 pandemic on census journey to work data.</t>
  </si>
  <si>
    <t>Adjustments to the 2021 classifications are marked in the Notes column in the 2021 CT DataMaker Sheet</t>
  </si>
  <si>
    <t>2021 Original</t>
  </si>
  <si>
    <t>contains original 2021 Census tract data provided by Statistics Canada and downloaded from Statistics Canada</t>
  </si>
  <si>
    <t>Weights</t>
  </si>
  <si>
    <t>provides the weighting factors from the Canadian longitudinal census tract database (Taylor &amp; Allen, 2018)</t>
  </si>
  <si>
    <t>2021 CTDataMaker</t>
  </si>
  <si>
    <t>adjusts the 2016 CT population and dwelling unit data for split and new census tracts, based on Allen &amp; Taylor (2018)</t>
  </si>
  <si>
    <t>classifies 2021 Census data by the Research Team using the 'T9' classification update from Gordon &amp; Janzen's (2013) 'T8' model</t>
  </si>
  <si>
    <t>compares classifications for 2006, 2016 and 2021</t>
  </si>
  <si>
    <t>contains calculations used to determine active transport and public transit classification floors for 2016 and 2021</t>
  </si>
  <si>
    <t>Summary</t>
  </si>
  <si>
    <t>contains 2016-2021 and 2006-2016 changes for population, total dwelling unit, and occupied dwelling unit data</t>
  </si>
  <si>
    <t>Allen, J., &amp; Taylor, Z. (2018). A new tool for neighbourhood change research: The Canadian longitudinal census tract database, 1971-2016: Canadian longitudinal tract database. The Canadian Geographer, doi:10.1111/cag.12467</t>
  </si>
  <si>
    <t>Gordon, D., &amp; Janzen, M. (2013). Suburban nation? Estimating the size of Canada’s suburban population. Journal of Architectural and Planning Research, 30(3), 197-220.</t>
  </si>
  <si>
    <t>Gordon, D., Wilms, C. &amp; Hindrichs, L. (2018) Still Suburban? Growth in Canadian Suburbs, 2006-2016, Council for Canadian Urbanism Working Paper #2.</t>
  </si>
  <si>
    <t>Occupied DU Growth %
2006-2016</t>
  </si>
  <si>
    <t>Occupied DU Growth
2006-2016</t>
  </si>
  <si>
    <t>Auto Drivers 2021</t>
  </si>
  <si>
    <t>Auto Passengers 2021</t>
  </si>
  <si>
    <t>Auto Total 2021</t>
  </si>
  <si>
    <t xml:space="preserve">2021 Auto
% </t>
  </si>
  <si>
    <t>Total Auto Normalized 2021</t>
  </si>
  <si>
    <t>Public Transit
Total 2021</t>
  </si>
  <si>
    <t>2021 Public Transit
%</t>
  </si>
  <si>
    <t>Public Transit
Normalized 2021</t>
  </si>
  <si>
    <t>Walkers 2021</t>
  </si>
  <si>
    <t>Cyclists 2021</t>
  </si>
  <si>
    <t>Active Transport Total 2021</t>
  </si>
  <si>
    <t>2021 Active Transport
%</t>
  </si>
  <si>
    <t>Active Transport
Normalized 2021</t>
  </si>
  <si>
    <t>Other Transport Method 2021</t>
  </si>
  <si>
    <t xml:space="preserve"> CMA Total</t>
  </si>
  <si>
    <t>Adjusted 2016
Population</t>
  </si>
  <si>
    <t>Population Growth
2016A-2021</t>
  </si>
  <si>
    <t>% Population Growth
2016A-2021</t>
  </si>
  <si>
    <t>% of Total Population Growth 2016A-2021</t>
  </si>
  <si>
    <t>Adjusted 2016
Total Dwelling Units</t>
  </si>
  <si>
    <t>Total Dwelling Unit Growth 2016A-2021</t>
  </si>
  <si>
    <t>% Total Dwelling Unit Growth 2016A-2021</t>
  </si>
  <si>
    <t>% of Total Dwelling Unit Growth 2016A-2021</t>
  </si>
  <si>
    <t>Adjusted 2016
Occupied  Dwelling Units</t>
  </si>
  <si>
    <t>Occupied Dwelling Unit Growth 2016A-2021</t>
  </si>
  <si>
    <t>% Occupied Dwelling Unit Growth 2016A-2021</t>
  </si>
  <si>
    <t>% of Total Occupied Dwelling Unit Growth 2016A-2021</t>
  </si>
  <si>
    <t>2016 CTDataMaker using new 2016 Classifications</t>
  </si>
  <si>
    <t>2021 CTDataMaker using adjusted 2016 Classifications</t>
  </si>
  <si>
    <t>"--&gt;" Growth Estimated by Moving Forward 2016 to 2021</t>
  </si>
  <si>
    <t>split 2016 AS</t>
  </si>
  <si>
    <t>split 2016 AS/growth</t>
  </si>
  <si>
    <t>growth</t>
  </si>
  <si>
    <t>2016A
Population
(%)</t>
  </si>
  <si>
    <t>2016A
Total Dwelling Units (%)</t>
  </si>
  <si>
    <t>2016A
Occupied Dwelling Units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</si>
</sst>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_ ;\-#,##0\ "/>
    <numFmt numFmtId="167" formatCode="0.000000"/>
    <numFmt numFmtId="168" formatCode="0.00000000"/>
    <numFmt numFmtId="169" formatCode="#,##0.0"/>
  </numFmts>
  <fonts count="46">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Calibri"/>
      <family val="2"/>
    </font>
    <font>
      <b/>
      <sz val="10"/>
      <color theme="1"/>
      <name val="Calibri"/>
      <family val="2"/>
      <scheme val="minor"/>
    </font>
    <font>
      <sz val="10"/>
      <color rgb="FF006100"/>
      <name val="Calibri"/>
      <family val="2"/>
      <scheme val="minor"/>
    </font>
    <font>
      <sz val="10"/>
      <color theme="1"/>
      <name val="Calibri"/>
      <family val="2"/>
      <scheme val="minor"/>
    </font>
    <font>
      <sz val="10"/>
      <name val="Calibri"/>
      <family val="2"/>
      <scheme val="minor"/>
    </font>
    <font>
      <vertAlign val="superscript"/>
      <sz val="11"/>
      <color theme="1"/>
      <name val="Calibri"/>
      <family val="2"/>
      <scheme val="minor"/>
    </font>
    <font>
      <sz val="10"/>
      <color theme="1"/>
      <name val="Calibri"/>
      <family val="2"/>
    </font>
    <font>
      <sz val="8"/>
      <color theme="1"/>
      <name val="Calibri"/>
      <family val="2"/>
      <scheme val="minor"/>
    </font>
    <font>
      <u/>
      <sz val="11"/>
      <color theme="10"/>
      <name val="Calibri"/>
      <family val="2"/>
      <scheme val="minor"/>
    </font>
    <font>
      <b/>
      <sz val="10"/>
      <color theme="0"/>
      <name val="Calibri"/>
      <family val="2"/>
      <scheme val="minor"/>
    </font>
    <font>
      <sz val="10"/>
      <color rgb="FF000000"/>
      <name val="Calibri"/>
      <family val="2"/>
      <scheme val="minor"/>
    </font>
    <font>
      <b/>
      <sz val="10"/>
      <color theme="1"/>
      <name val="Calibri"/>
      <family val="2"/>
    </font>
    <font>
      <b/>
      <sz val="10"/>
      <color rgb="FFFF0000"/>
      <name val="Calibri"/>
      <family val="2"/>
      <scheme val="minor"/>
    </font>
    <font>
      <b/>
      <sz val="10"/>
      <color rgb="FFFF0000"/>
      <name val="Calibri"/>
      <family val="2"/>
    </font>
    <font>
      <sz val="11"/>
      <color theme="1"/>
      <name val="Calibri"/>
      <family val="2"/>
    </font>
    <font>
      <b/>
      <sz val="9"/>
      <color indexed="81"/>
      <name val="Tahoma"/>
      <family val="2"/>
    </font>
    <font>
      <b/>
      <sz val="10"/>
      <color rgb="FFFFFFFF"/>
      <name val="Calibri"/>
      <family val="2"/>
    </font>
    <font>
      <sz val="10"/>
      <color rgb="FF000000"/>
      <name val="Calibri"/>
      <family val="2"/>
    </font>
    <font>
      <u/>
      <sz val="10"/>
      <color rgb="FF0000FF"/>
      <name val="Calibri"/>
      <family val="2"/>
    </font>
    <font>
      <i/>
      <sz val="10"/>
      <color rgb="FF000000"/>
      <name val="Calibri"/>
      <family val="2"/>
    </font>
    <font>
      <sz val="10"/>
      <color rgb="FF000000"/>
      <name val="&quot;Times New Roman&quot;"/>
    </font>
    <font>
      <u/>
      <sz val="11"/>
      <color rgb="FF0563C1"/>
      <name val="Calibri"/>
      <family val="2"/>
    </font>
    <font>
      <i/>
      <sz val="11"/>
      <color theme="1"/>
      <name val="Calibri"/>
      <family val="2"/>
      <scheme val="minor"/>
    </font>
    <font>
      <b/>
      <sz val="11"/>
      <color theme="1"/>
      <name val="Calibri"/>
      <family val="2"/>
    </font>
    <font>
      <b/>
      <sz val="11"/>
      <name val="Calibri"/>
      <family val="2"/>
      <scheme val="minor"/>
    </font>
    <font>
      <sz val="11"/>
      <name val="Calibri"/>
      <family val="2"/>
      <scheme val="minor"/>
    </font>
    <font>
      <sz val="11"/>
      <name val="Calibri"/>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A8A800"/>
        <bgColor indexed="64"/>
      </patternFill>
    </fill>
    <fill>
      <patternFill patternType="solid">
        <fgColor rgb="FFE6E600"/>
        <bgColor indexed="64"/>
      </patternFill>
    </fill>
    <fill>
      <patternFill patternType="solid">
        <fgColor rgb="FFFFFFBE"/>
        <bgColor indexed="64"/>
      </patternFill>
    </fill>
    <fill>
      <patternFill patternType="solid">
        <fgColor rgb="FFC8F0C8"/>
        <bgColor indexed="64"/>
      </patternFill>
    </fill>
    <fill>
      <patternFill patternType="solid">
        <fgColor theme="1"/>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0"/>
        <bgColor indexed="64"/>
      </patternFill>
    </fill>
    <fill>
      <patternFill patternType="solid">
        <fgColor rgb="FFA8A800"/>
        <bgColor rgb="FFA8A800"/>
      </patternFill>
    </fill>
    <fill>
      <patternFill patternType="solid">
        <fgColor rgb="FFE6E600"/>
        <bgColor rgb="FFE6E600"/>
      </patternFill>
    </fill>
    <fill>
      <patternFill patternType="solid">
        <fgColor rgb="FFFFFFBE"/>
        <bgColor rgb="FFFFFFBE"/>
      </patternFill>
    </fill>
    <fill>
      <patternFill patternType="solid">
        <fgColor rgb="FFD8D8D8"/>
        <bgColor rgb="FFD8D8D8"/>
      </patternFill>
    </fill>
    <fill>
      <patternFill patternType="solid">
        <fgColor theme="1"/>
        <bgColor theme="1"/>
      </patternFill>
    </fill>
    <fill>
      <patternFill patternType="solid">
        <fgColor rgb="FFE6E600"/>
        <bgColor rgb="FFA8A800"/>
      </patternFill>
    </fill>
    <fill>
      <patternFill patternType="solid">
        <fgColor rgb="FFFFFFBE"/>
        <bgColor rgb="FFA8A800"/>
      </patternFill>
    </fill>
    <fill>
      <patternFill patternType="solid">
        <fgColor rgb="FFFFFFFB"/>
        <bgColor rgb="FFA8A800"/>
      </patternFill>
    </fill>
    <fill>
      <patternFill patternType="solid">
        <fgColor rgb="FF000000"/>
        <bgColor rgb="FF000000"/>
      </patternFill>
    </fill>
    <fill>
      <patternFill patternType="solid">
        <fgColor rgb="FFFFC000"/>
        <bgColor indexed="64"/>
      </patternFill>
    </fill>
    <fill>
      <patternFill patternType="solid">
        <fgColor rgb="FFFFC000"/>
        <bgColor rgb="FFF7CAAC"/>
      </patternFill>
    </fill>
    <fill>
      <patternFill patternType="solid">
        <fgColor theme="7"/>
        <bgColor indexed="64"/>
      </patternFill>
    </fill>
    <fill>
      <patternFill patternType="solid">
        <fgColor theme="0"/>
        <bgColor rgb="FFA8A800"/>
      </patternFill>
    </fill>
  </fills>
  <borders count="10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style="thin">
        <color auto="1"/>
      </left>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auto="1"/>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
      <left/>
      <right/>
      <top style="thick">
        <color rgb="FF000000"/>
      </top>
      <bottom style="thick">
        <color rgb="FF000000"/>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medium">
        <color rgb="FF000000"/>
      </right>
      <top/>
      <bottom style="thin">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style="medium">
        <color indexed="64"/>
      </left>
      <right style="thick">
        <color auto="1"/>
      </right>
      <top style="medium">
        <color indexed="64"/>
      </top>
      <bottom style="thick">
        <color auto="1"/>
      </bottom>
      <diagonal/>
    </border>
    <border>
      <left style="thick">
        <color auto="1"/>
      </left>
      <right style="thick">
        <color auto="1"/>
      </right>
      <top style="medium">
        <color indexed="64"/>
      </top>
      <bottom style="thick">
        <color auto="1"/>
      </bottom>
      <diagonal/>
    </border>
    <border>
      <left style="thick">
        <color auto="1"/>
      </left>
      <right/>
      <top style="medium">
        <color indexed="64"/>
      </top>
      <bottom style="thick">
        <color auto="1"/>
      </bottom>
      <diagonal/>
    </border>
    <border>
      <left/>
      <right/>
      <top style="medium">
        <color indexed="64"/>
      </top>
      <bottom style="thick">
        <color auto="1"/>
      </bottom>
      <diagonal/>
    </border>
    <border>
      <left style="thick">
        <color auto="1"/>
      </left>
      <right style="medium">
        <color indexed="64"/>
      </right>
      <top style="medium">
        <color indexed="64"/>
      </top>
      <bottom style="thick">
        <color auto="1"/>
      </bottom>
      <diagonal/>
    </border>
    <border>
      <left style="medium">
        <color indexed="64"/>
      </left>
      <right style="thick">
        <color auto="1"/>
      </right>
      <top/>
      <bottom/>
      <diagonal/>
    </border>
    <border>
      <left style="medium">
        <color indexed="64"/>
      </left>
      <right/>
      <top style="medium">
        <color indexed="64"/>
      </top>
      <bottom style="thick">
        <color rgb="FF000000"/>
      </bottom>
      <diagonal/>
    </border>
    <border>
      <left/>
      <right style="thick">
        <color rgb="FF000000"/>
      </right>
      <top style="medium">
        <color indexed="64"/>
      </top>
      <bottom style="thick">
        <color rgb="FF000000"/>
      </bottom>
      <diagonal/>
    </border>
    <border>
      <left/>
      <right style="medium">
        <color indexed="64"/>
      </right>
      <top style="medium">
        <color indexed="64"/>
      </top>
      <bottom style="thick">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ck">
        <color auto="1"/>
      </top>
      <bottom/>
      <diagonal/>
    </border>
    <border>
      <left style="medium">
        <color indexed="64"/>
      </left>
      <right style="medium">
        <color indexed="64"/>
      </right>
      <top style="medium">
        <color indexed="64"/>
      </top>
      <bottom/>
      <diagonal/>
    </border>
    <border>
      <left style="thin">
        <color rgb="FF000000"/>
      </left>
      <right style="medium">
        <color rgb="FF000000"/>
      </right>
      <top style="medium">
        <color rgb="FF000000"/>
      </top>
      <bottom/>
      <diagonal/>
    </border>
    <border>
      <left style="thin">
        <color rgb="FF000000"/>
      </left>
      <right/>
      <top style="medium">
        <color rgb="FF000000"/>
      </top>
      <bottom style="medium">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medium">
        <color indexed="64"/>
      </left>
      <right/>
      <top style="thin">
        <color rgb="FF000000"/>
      </top>
      <bottom style="thin">
        <color indexed="64"/>
      </bottom>
      <diagonal/>
    </border>
  </borders>
  <cellStyleXfs count="4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7" fillId="0" borderId="0" applyNumberFormat="0" applyFill="0" applyBorder="0" applyAlignment="0" applyProtection="0"/>
    <xf numFmtId="0" fontId="29" fillId="0" borderId="0"/>
    <xf numFmtId="43" fontId="1" fillId="0" borderId="0" applyFont="0" applyFill="0" applyBorder="0" applyAlignment="0" applyProtection="0"/>
  </cellStyleXfs>
  <cellXfs count="487">
    <xf numFmtId="0" fontId="0" fillId="0" borderId="0" xfId="0"/>
    <xf numFmtId="0" fontId="16" fillId="0" borderId="0" xfId="0" applyFont="1"/>
    <xf numFmtId="2" fontId="0" fillId="0" borderId="0" xfId="0" applyNumberFormat="1"/>
    <xf numFmtId="2" fontId="23" fillId="0" borderId="11" xfId="1" applyNumberFormat="1" applyFont="1" applyFill="1" applyBorder="1" applyAlignment="1">
      <alignment horizontal="center"/>
    </xf>
    <xf numFmtId="2" fontId="23" fillId="0" borderId="11" xfId="7" applyNumberFormat="1" applyFont="1" applyFill="1" applyBorder="1" applyAlignment="1">
      <alignment horizontal="center"/>
    </xf>
    <xf numFmtId="0" fontId="21" fillId="0" borderId="0" xfId="7" applyFont="1" applyFill="1"/>
    <xf numFmtId="0" fontId="22" fillId="0" borderId="0" xfId="0" applyFont="1"/>
    <xf numFmtId="1" fontId="22" fillId="0" borderId="0" xfId="0" applyNumberFormat="1" applyFont="1" applyAlignment="1">
      <alignment horizontal="center"/>
    </xf>
    <xf numFmtId="10" fontId="22" fillId="0" borderId="11" xfId="0" applyNumberFormat="1" applyFont="1" applyBorder="1" applyAlignment="1">
      <alignment horizontal="center"/>
    </xf>
    <xf numFmtId="2" fontId="22" fillId="0" borderId="16" xfId="0" applyNumberFormat="1" applyFont="1" applyBorder="1" applyAlignment="1">
      <alignment horizontal="center"/>
    </xf>
    <xf numFmtId="3" fontId="20" fillId="0" borderId="24" xfId="0" applyNumberFormat="1" applyFont="1" applyBorder="1" applyAlignment="1">
      <alignment horizontal="center" vertical="center" wrapText="1"/>
    </xf>
    <xf numFmtId="3" fontId="20" fillId="0" borderId="25" xfId="0" applyNumberFormat="1" applyFont="1" applyBorder="1" applyAlignment="1">
      <alignment horizontal="center" vertical="center" wrapText="1"/>
    </xf>
    <xf numFmtId="0" fontId="20" fillId="0" borderId="24" xfId="0" applyFont="1" applyBorder="1" applyAlignment="1">
      <alignment horizontal="center" vertical="center" wrapText="1"/>
    </xf>
    <xf numFmtId="0" fontId="20" fillId="0" borderId="27" xfId="0" applyFont="1" applyBorder="1" applyAlignment="1">
      <alignment horizontal="center" vertical="center" wrapText="1"/>
    </xf>
    <xf numFmtId="3" fontId="20" fillId="0" borderId="26" xfId="0" applyNumberFormat="1" applyFont="1" applyBorder="1" applyAlignment="1">
      <alignment horizontal="center" vertical="center" wrapText="1"/>
    </xf>
    <xf numFmtId="0" fontId="22" fillId="0" borderId="28" xfId="0" applyFont="1" applyBorder="1"/>
    <xf numFmtId="167" fontId="22" fillId="0" borderId="0" xfId="0" applyNumberFormat="1" applyFont="1" applyAlignment="1">
      <alignment horizontal="center"/>
    </xf>
    <xf numFmtId="3" fontId="22" fillId="0" borderId="0" xfId="0" applyNumberFormat="1" applyFont="1" applyAlignment="1">
      <alignment horizontal="center"/>
    </xf>
    <xf numFmtId="3" fontId="22" fillId="0" borderId="15" xfId="0" applyNumberFormat="1" applyFont="1" applyBorder="1" applyAlignment="1">
      <alignment horizontal="center"/>
    </xf>
    <xf numFmtId="3" fontId="23" fillId="0" borderId="15" xfId="0" applyNumberFormat="1" applyFont="1" applyBorder="1" applyAlignment="1">
      <alignment horizontal="center"/>
    </xf>
    <xf numFmtId="3" fontId="23" fillId="0" borderId="0" xfId="7" applyNumberFormat="1" applyFont="1" applyFill="1" applyBorder="1" applyAlignment="1">
      <alignment horizontal="center"/>
    </xf>
    <xf numFmtId="165" fontId="23" fillId="0" borderId="0" xfId="1" applyNumberFormat="1" applyFont="1" applyFill="1" applyBorder="1" applyAlignment="1">
      <alignment horizontal="center"/>
    </xf>
    <xf numFmtId="165" fontId="22" fillId="0" borderId="0" xfId="1" applyNumberFormat="1" applyFont="1" applyFill="1" applyBorder="1" applyAlignment="1">
      <alignment horizontal="center"/>
    </xf>
    <xf numFmtId="3" fontId="20" fillId="0" borderId="16" xfId="0" applyNumberFormat="1" applyFont="1" applyBorder="1" applyAlignment="1">
      <alignment horizontal="center"/>
    </xf>
    <xf numFmtId="3" fontId="20" fillId="0" borderId="0" xfId="0" applyNumberFormat="1" applyFont="1" applyAlignment="1">
      <alignment horizontal="center"/>
    </xf>
    <xf numFmtId="3" fontId="22" fillId="0" borderId="0" xfId="0" applyNumberFormat="1" applyFont="1"/>
    <xf numFmtId="165" fontId="20" fillId="0" borderId="11" xfId="1" applyNumberFormat="1" applyFont="1" applyFill="1" applyBorder="1" applyAlignment="1">
      <alignment horizontal="center"/>
    </xf>
    <xf numFmtId="165" fontId="22" fillId="0" borderId="0" xfId="1" applyNumberFormat="1" applyFont="1" applyFill="1" applyBorder="1"/>
    <xf numFmtId="3" fontId="20" fillId="0" borderId="11" xfId="0" applyNumberFormat="1" applyFont="1" applyBorder="1" applyAlignment="1">
      <alignment horizontal="center"/>
    </xf>
    <xf numFmtId="3" fontId="22" fillId="0" borderId="10" xfId="0" applyNumberFormat="1" applyFont="1" applyBorder="1" applyAlignment="1">
      <alignment horizontal="center"/>
    </xf>
    <xf numFmtId="0" fontId="0" fillId="33" borderId="17" xfId="0" applyFill="1" applyBorder="1"/>
    <xf numFmtId="0" fontId="18" fillId="0" borderId="29" xfId="0" applyFont="1" applyBorder="1" applyAlignment="1">
      <alignment horizontal="center" vertical="center"/>
    </xf>
    <xf numFmtId="0" fontId="0" fillId="33" borderId="13" xfId="0" applyFill="1" applyBorder="1"/>
    <xf numFmtId="0" fontId="16" fillId="0" borderId="32" xfId="0" applyFont="1" applyBorder="1" applyAlignment="1">
      <alignment horizontal="center" vertical="center"/>
    </xf>
    <xf numFmtId="0" fontId="16" fillId="0" borderId="21" xfId="0" applyFont="1" applyBorder="1" applyAlignment="1">
      <alignment horizontal="center" vertical="center"/>
    </xf>
    <xf numFmtId="0" fontId="16" fillId="0" borderId="20" xfId="0" applyFont="1" applyBorder="1" applyAlignment="1">
      <alignment horizontal="center" vertical="center" wrapText="1"/>
    </xf>
    <xf numFmtId="0" fontId="16" fillId="0" borderId="33" xfId="0" applyFont="1" applyBorder="1" applyAlignment="1">
      <alignment horizontal="center" vertical="center"/>
    </xf>
    <xf numFmtId="0" fontId="16" fillId="0" borderId="34" xfId="0" applyFont="1" applyBorder="1" applyAlignment="1">
      <alignment horizontal="center" vertical="center" wrapText="1"/>
    </xf>
    <xf numFmtId="0" fontId="16" fillId="0" borderId="0" xfId="0" applyFont="1" applyAlignment="1">
      <alignment horizontal="center"/>
    </xf>
    <xf numFmtId="0" fontId="16" fillId="0" borderId="17" xfId="0" applyFont="1" applyBorder="1"/>
    <xf numFmtId="0" fontId="0" fillId="33" borderId="29" xfId="0" applyFill="1" applyBorder="1" applyAlignment="1">
      <alignment horizontal="center"/>
    </xf>
    <xf numFmtId="10" fontId="0" fillId="0" borderId="19" xfId="0" applyNumberFormat="1" applyBorder="1" applyAlignment="1">
      <alignment horizontal="center"/>
    </xf>
    <xf numFmtId="10" fontId="0" fillId="0" borderId="18" xfId="1" applyNumberFormat="1" applyFont="1" applyFill="1" applyBorder="1" applyAlignment="1">
      <alignment horizontal="center"/>
    </xf>
    <xf numFmtId="10" fontId="0" fillId="0" borderId="30" xfId="0" applyNumberFormat="1" applyBorder="1" applyAlignment="1">
      <alignment horizontal="center"/>
    </xf>
    <xf numFmtId="10" fontId="0" fillId="0" borderId="31" xfId="1" applyNumberFormat="1" applyFont="1" applyFill="1" applyBorder="1" applyAlignment="1">
      <alignment horizontal="center"/>
    </xf>
    <xf numFmtId="0" fontId="0" fillId="0" borderId="0" xfId="0" applyAlignment="1">
      <alignment horizontal="center"/>
    </xf>
    <xf numFmtId="0" fontId="16" fillId="0" borderId="12" xfId="0" applyFont="1" applyBorder="1"/>
    <xf numFmtId="0" fontId="0" fillId="0" borderId="35" xfId="0" applyBorder="1" applyAlignment="1">
      <alignment horizontal="center"/>
    </xf>
    <xf numFmtId="10" fontId="0" fillId="33" borderId="10" xfId="0" applyNumberFormat="1" applyFill="1" applyBorder="1" applyAlignment="1">
      <alignment horizontal="center"/>
    </xf>
    <xf numFmtId="10" fontId="0" fillId="33" borderId="11" xfId="1" applyNumberFormat="1" applyFont="1" applyFill="1" applyBorder="1" applyAlignment="1">
      <alignment horizontal="center"/>
    </xf>
    <xf numFmtId="10" fontId="0" fillId="33" borderId="0" xfId="0" applyNumberFormat="1" applyFill="1" applyAlignment="1">
      <alignment horizontal="center"/>
    </xf>
    <xf numFmtId="10" fontId="0" fillId="33" borderId="36" xfId="1" applyNumberFormat="1" applyFont="1" applyFill="1" applyBorder="1" applyAlignment="1">
      <alignment horizontal="center"/>
    </xf>
    <xf numFmtId="10" fontId="0" fillId="0" borderId="0" xfId="0" applyNumberFormat="1" applyAlignment="1">
      <alignment horizontal="center"/>
    </xf>
    <xf numFmtId="0" fontId="0" fillId="33" borderId="35"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3" borderId="0" xfId="0" applyFill="1" applyAlignment="1">
      <alignment horizontal="center"/>
    </xf>
    <xf numFmtId="0" fontId="0" fillId="33" borderId="36"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3" borderId="32" xfId="0" applyFill="1" applyBorder="1" applyAlignment="1">
      <alignment horizontal="center"/>
    </xf>
    <xf numFmtId="0" fontId="0" fillId="33" borderId="21" xfId="0" applyFill="1" applyBorder="1" applyAlignment="1">
      <alignment horizontal="center"/>
    </xf>
    <xf numFmtId="0" fontId="0" fillId="33" borderId="20" xfId="0" applyFill="1" applyBorder="1" applyAlignment="1">
      <alignment horizontal="center"/>
    </xf>
    <xf numFmtId="10" fontId="18" fillId="0" borderId="33" xfId="1" applyNumberFormat="1" applyFont="1" applyFill="1" applyBorder="1" applyAlignment="1">
      <alignment horizontal="center"/>
    </xf>
    <xf numFmtId="10" fontId="18" fillId="0" borderId="34" xfId="1" applyNumberFormat="1" applyFont="1" applyFill="1" applyBorder="1" applyAlignment="1">
      <alignment horizontal="center"/>
    </xf>
    <xf numFmtId="0" fontId="23" fillId="0" borderId="14" xfId="0" applyFont="1" applyBorder="1" applyAlignment="1">
      <alignment horizontal="center"/>
    </xf>
    <xf numFmtId="3" fontId="22" fillId="0" borderId="11" xfId="0" applyNumberFormat="1" applyFont="1" applyBorder="1" applyAlignment="1">
      <alignment horizontal="center"/>
    </xf>
    <xf numFmtId="2" fontId="22" fillId="0" borderId="0" xfId="0" applyNumberFormat="1" applyFont="1" applyAlignment="1">
      <alignment horizontal="center"/>
    </xf>
    <xf numFmtId="2" fontId="22" fillId="0" borderId="14" xfId="0" applyNumberFormat="1" applyFont="1" applyBorder="1"/>
    <xf numFmtId="0" fontId="22" fillId="0" borderId="0" xfId="0" applyFont="1" applyAlignment="1">
      <alignment horizontal="center"/>
    </xf>
    <xf numFmtId="3" fontId="22" fillId="34" borderId="0" xfId="0" applyNumberFormat="1" applyFont="1" applyFill="1" applyAlignment="1">
      <alignment horizontal="center"/>
    </xf>
    <xf numFmtId="3" fontId="23" fillId="34" borderId="0" xfId="7" applyNumberFormat="1" applyFont="1" applyFill="1" applyBorder="1" applyAlignment="1">
      <alignment horizontal="center"/>
    </xf>
    <xf numFmtId="165" fontId="23" fillId="34" borderId="0" xfId="1" applyNumberFormat="1" applyFont="1" applyFill="1" applyBorder="1" applyAlignment="1">
      <alignment horizontal="center"/>
    </xf>
    <xf numFmtId="3" fontId="22" fillId="34" borderId="11" xfId="0" applyNumberFormat="1" applyFont="1" applyFill="1" applyBorder="1" applyAlignment="1">
      <alignment horizontal="center"/>
    </xf>
    <xf numFmtId="2" fontId="23" fillId="34" borderId="11" xfId="1" applyNumberFormat="1" applyFont="1" applyFill="1" applyBorder="1" applyAlignment="1">
      <alignment horizontal="center"/>
    </xf>
    <xf numFmtId="2" fontId="23" fillId="34" borderId="11" xfId="7" applyNumberFormat="1" applyFont="1" applyFill="1" applyBorder="1" applyAlignment="1">
      <alignment horizontal="center"/>
    </xf>
    <xf numFmtId="3" fontId="22" fillId="35" borderId="0" xfId="0" applyNumberFormat="1" applyFont="1" applyFill="1" applyAlignment="1">
      <alignment horizontal="center"/>
    </xf>
    <xf numFmtId="3" fontId="23" fillId="35" borderId="0" xfId="7" applyNumberFormat="1" applyFont="1" applyFill="1" applyBorder="1" applyAlignment="1">
      <alignment horizontal="center"/>
    </xf>
    <xf numFmtId="165" fontId="23" fillId="35" borderId="0" xfId="1" applyNumberFormat="1" applyFont="1" applyFill="1" applyBorder="1" applyAlignment="1">
      <alignment horizontal="center"/>
    </xf>
    <xf numFmtId="3" fontId="22" fillId="35" borderId="11" xfId="0" applyNumberFormat="1" applyFont="1" applyFill="1" applyBorder="1" applyAlignment="1">
      <alignment horizontal="center"/>
    </xf>
    <xf numFmtId="2" fontId="23" fillId="35" borderId="11" xfId="1" applyNumberFormat="1" applyFont="1" applyFill="1" applyBorder="1" applyAlignment="1">
      <alignment horizontal="center"/>
    </xf>
    <xf numFmtId="2" fontId="23" fillId="35" borderId="11" xfId="7" applyNumberFormat="1" applyFont="1" applyFill="1" applyBorder="1" applyAlignment="1">
      <alignment horizontal="center"/>
    </xf>
    <xf numFmtId="3" fontId="22" fillId="36" borderId="0" xfId="0" applyNumberFormat="1" applyFont="1" applyFill="1" applyAlignment="1">
      <alignment horizontal="center"/>
    </xf>
    <xf numFmtId="3" fontId="23" fillId="36" borderId="0" xfId="7" applyNumberFormat="1" applyFont="1" applyFill="1" applyBorder="1" applyAlignment="1">
      <alignment horizontal="center"/>
    </xf>
    <xf numFmtId="165" fontId="23" fillId="36" borderId="0" xfId="1" applyNumberFormat="1" applyFont="1" applyFill="1" applyBorder="1" applyAlignment="1">
      <alignment horizontal="center"/>
    </xf>
    <xf numFmtId="3" fontId="22" fillId="36" borderId="11" xfId="0" applyNumberFormat="1" applyFont="1" applyFill="1" applyBorder="1" applyAlignment="1">
      <alignment horizontal="center"/>
    </xf>
    <xf numFmtId="2" fontId="23" fillId="36" borderId="11" xfId="1" applyNumberFormat="1" applyFont="1" applyFill="1" applyBorder="1" applyAlignment="1">
      <alignment horizontal="center"/>
    </xf>
    <xf numFmtId="2" fontId="23" fillId="36" borderId="11" xfId="7" applyNumberFormat="1" applyFont="1" applyFill="1" applyBorder="1" applyAlignment="1">
      <alignment horizontal="center"/>
    </xf>
    <xf numFmtId="0" fontId="25" fillId="0" borderId="0" xfId="0" applyFont="1"/>
    <xf numFmtId="0" fontId="25" fillId="35" borderId="0" xfId="0" applyFont="1" applyFill="1" applyAlignment="1">
      <alignment horizontal="center"/>
    </xf>
    <xf numFmtId="0" fontId="25" fillId="34" borderId="0" xfId="0" applyFont="1" applyFill="1" applyAlignment="1">
      <alignment horizontal="center"/>
    </xf>
    <xf numFmtId="2" fontId="22" fillId="0" borderId="0" xfId="0" applyNumberFormat="1" applyFont="1"/>
    <xf numFmtId="0" fontId="25" fillId="0" borderId="0" xfId="0" applyFont="1" applyAlignment="1">
      <alignment horizont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2" fillId="34" borderId="41" xfId="0" applyFont="1" applyFill="1" applyBorder="1"/>
    <xf numFmtId="165" fontId="22" fillId="34" borderId="43" xfId="0" applyNumberFormat="1" applyFont="1" applyFill="1" applyBorder="1" applyAlignment="1">
      <alignment horizontal="center"/>
    </xf>
    <xf numFmtId="165" fontId="22" fillId="34" borderId="43" xfId="1" applyNumberFormat="1" applyFont="1" applyFill="1" applyBorder="1" applyAlignment="1">
      <alignment horizontal="center"/>
    </xf>
    <xf numFmtId="166" fontId="22" fillId="34" borderId="42" xfId="0" applyNumberFormat="1" applyFont="1" applyFill="1" applyBorder="1" applyAlignment="1">
      <alignment horizontal="center"/>
    </xf>
    <xf numFmtId="165" fontId="22" fillId="34" borderId="44" xfId="1" applyNumberFormat="1" applyFont="1" applyFill="1" applyBorder="1" applyAlignment="1">
      <alignment horizontal="center"/>
    </xf>
    <xf numFmtId="0" fontId="22" fillId="35" borderId="45" xfId="0" applyFont="1" applyFill="1" applyBorder="1"/>
    <xf numFmtId="165" fontId="22" fillId="35" borderId="47" xfId="0" applyNumberFormat="1" applyFont="1" applyFill="1" applyBorder="1" applyAlignment="1">
      <alignment horizontal="center"/>
    </xf>
    <xf numFmtId="165" fontId="22" fillId="35" borderId="47" xfId="1" applyNumberFormat="1" applyFont="1" applyFill="1" applyBorder="1" applyAlignment="1">
      <alignment horizontal="center"/>
    </xf>
    <xf numFmtId="166" fontId="22" fillId="35" borderId="46" xfId="0" applyNumberFormat="1" applyFont="1" applyFill="1" applyBorder="1" applyAlignment="1">
      <alignment horizontal="center"/>
    </xf>
    <xf numFmtId="165" fontId="22" fillId="35" borderId="48" xfId="1" applyNumberFormat="1" applyFont="1" applyFill="1" applyBorder="1" applyAlignment="1">
      <alignment horizontal="center"/>
    </xf>
    <xf numFmtId="0" fontId="22" fillId="36" borderId="45" xfId="0" applyFont="1" applyFill="1" applyBorder="1"/>
    <xf numFmtId="165" fontId="22" fillId="36" borderId="47" xfId="0" applyNumberFormat="1" applyFont="1" applyFill="1" applyBorder="1" applyAlignment="1">
      <alignment horizontal="center"/>
    </xf>
    <xf numFmtId="165" fontId="22" fillId="36" borderId="47" xfId="1" applyNumberFormat="1" applyFont="1" applyFill="1" applyBorder="1" applyAlignment="1">
      <alignment horizontal="center"/>
    </xf>
    <xf numFmtId="166" fontId="22" fillId="36" borderId="46" xfId="0" applyNumberFormat="1" applyFont="1" applyFill="1" applyBorder="1" applyAlignment="1">
      <alignment horizontal="center"/>
    </xf>
    <xf numFmtId="165" fontId="22" fillId="36" borderId="48" xfId="1" applyNumberFormat="1" applyFont="1" applyFill="1" applyBorder="1" applyAlignment="1">
      <alignment horizontal="center"/>
    </xf>
    <xf numFmtId="0" fontId="22" fillId="0" borderId="49" xfId="0" applyFont="1" applyBorder="1"/>
    <xf numFmtId="165" fontId="22" fillId="0" borderId="51" xfId="0" applyNumberFormat="1" applyFont="1" applyBorder="1" applyAlignment="1">
      <alignment horizontal="center"/>
    </xf>
    <xf numFmtId="165" fontId="22" fillId="0" borderId="51" xfId="1" applyNumberFormat="1" applyFont="1" applyBorder="1" applyAlignment="1">
      <alignment horizontal="center"/>
    </xf>
    <xf numFmtId="166" fontId="22" fillId="0" borderId="50" xfId="0" applyNumberFormat="1" applyFont="1" applyBorder="1" applyAlignment="1">
      <alignment horizontal="center"/>
    </xf>
    <xf numFmtId="165" fontId="22" fillId="0" borderId="52" xfId="1" applyNumberFormat="1" applyFont="1" applyBorder="1" applyAlignment="1">
      <alignment horizontal="center"/>
    </xf>
    <xf numFmtId="0" fontId="20" fillId="0" borderId="37" xfId="0" applyFont="1" applyBorder="1"/>
    <xf numFmtId="166" fontId="20" fillId="0" borderId="38" xfId="0" applyNumberFormat="1" applyFont="1" applyBorder="1" applyAlignment="1">
      <alignment horizontal="center"/>
    </xf>
    <xf numFmtId="165" fontId="20" fillId="0" borderId="39" xfId="1" applyNumberFormat="1" applyFont="1" applyBorder="1" applyAlignment="1">
      <alignment horizontal="center"/>
    </xf>
    <xf numFmtId="10" fontId="22" fillId="0" borderId="39" xfId="0" applyNumberFormat="1" applyFont="1" applyBorder="1" applyAlignment="1">
      <alignment horizontal="center"/>
    </xf>
    <xf numFmtId="0" fontId="20" fillId="0" borderId="39" xfId="0" applyFont="1" applyBorder="1" applyAlignment="1">
      <alignment horizontal="center"/>
    </xf>
    <xf numFmtId="165" fontId="20" fillId="0" borderId="40" xfId="0" applyNumberFormat="1" applyFont="1" applyBorder="1" applyAlignment="1">
      <alignment horizontal="center"/>
    </xf>
    <xf numFmtId="3" fontId="22" fillId="37" borderId="0" xfId="0" applyNumberFormat="1" applyFont="1" applyFill="1" applyAlignment="1">
      <alignment horizontal="center"/>
    </xf>
    <xf numFmtId="3" fontId="23" fillId="37" borderId="0" xfId="7" applyNumberFormat="1" applyFont="1" applyFill="1" applyBorder="1" applyAlignment="1">
      <alignment horizontal="center"/>
    </xf>
    <xf numFmtId="165" fontId="23" fillId="37" borderId="0" xfId="1" applyNumberFormat="1" applyFont="1" applyFill="1" applyBorder="1" applyAlignment="1">
      <alignment horizontal="center"/>
    </xf>
    <xf numFmtId="3" fontId="22" fillId="37" borderId="11" xfId="0" applyNumberFormat="1" applyFont="1" applyFill="1" applyBorder="1" applyAlignment="1">
      <alignment horizontal="center"/>
    </xf>
    <xf numFmtId="2" fontId="23" fillId="37" borderId="11" xfId="1" applyNumberFormat="1" applyFont="1" applyFill="1" applyBorder="1" applyAlignment="1">
      <alignment horizontal="center"/>
    </xf>
    <xf numFmtId="2" fontId="23" fillId="37" borderId="11" xfId="7" applyNumberFormat="1" applyFont="1" applyFill="1" applyBorder="1" applyAlignment="1">
      <alignment horizontal="center"/>
    </xf>
    <xf numFmtId="0" fontId="22" fillId="0" borderId="14" xfId="0" applyFont="1" applyBorder="1" applyAlignment="1">
      <alignment horizontal="left"/>
    </xf>
    <xf numFmtId="0" fontId="22" fillId="0" borderId="11" xfId="0" applyFont="1" applyBorder="1" applyAlignment="1">
      <alignment horizontal="center"/>
    </xf>
    <xf numFmtId="166" fontId="22" fillId="34" borderId="42" xfId="43" applyNumberFormat="1" applyFont="1" applyFill="1" applyBorder="1" applyAlignment="1">
      <alignment horizontal="center"/>
    </xf>
    <xf numFmtId="3" fontId="0" fillId="0" borderId="0" xfId="0" applyNumberFormat="1"/>
    <xf numFmtId="166" fontId="22" fillId="35" borderId="46" xfId="43" applyNumberFormat="1" applyFont="1" applyFill="1" applyBorder="1" applyAlignment="1">
      <alignment horizontal="center"/>
    </xf>
    <xf numFmtId="166" fontId="22" fillId="36" borderId="46" xfId="43" applyNumberFormat="1" applyFont="1" applyFill="1" applyBorder="1" applyAlignment="1">
      <alignment horizontal="center"/>
    </xf>
    <xf numFmtId="166" fontId="22" fillId="0" borderId="50" xfId="43" applyNumberFormat="1" applyFont="1" applyBorder="1" applyAlignment="1">
      <alignment horizontal="center"/>
    </xf>
    <xf numFmtId="166" fontId="20" fillId="0" borderId="38" xfId="43" applyNumberFormat="1" applyFont="1" applyBorder="1" applyAlignment="1">
      <alignment horizontal="center"/>
    </xf>
    <xf numFmtId="166" fontId="20" fillId="0" borderId="38" xfId="43" applyNumberFormat="1" applyFont="1" applyFill="1" applyBorder="1" applyAlignment="1">
      <alignment horizontal="center"/>
    </xf>
    <xf numFmtId="0" fontId="20" fillId="38" borderId="37" xfId="0" applyFont="1" applyFill="1" applyBorder="1"/>
    <xf numFmtId="166" fontId="20" fillId="38" borderId="54" xfId="43" applyNumberFormat="1" applyFont="1" applyFill="1" applyBorder="1" applyAlignment="1">
      <alignment horizontal="center"/>
    </xf>
    <xf numFmtId="10" fontId="22" fillId="38" borderId="54" xfId="0" applyNumberFormat="1" applyFont="1" applyFill="1" applyBorder="1" applyAlignment="1">
      <alignment horizontal="center"/>
    </xf>
    <xf numFmtId="0" fontId="20" fillId="38" borderId="54" xfId="0" applyFont="1" applyFill="1" applyBorder="1" applyAlignment="1">
      <alignment horizontal="center"/>
    </xf>
    <xf numFmtId="166" fontId="20" fillId="38" borderId="54" xfId="0" applyNumberFormat="1" applyFont="1" applyFill="1" applyBorder="1" applyAlignment="1">
      <alignment horizontal="center"/>
    </xf>
    <xf numFmtId="165" fontId="20" fillId="38" borderId="54" xfId="1" applyNumberFormat="1" applyFont="1" applyFill="1" applyBorder="1" applyAlignment="1">
      <alignment horizontal="center"/>
    </xf>
    <xf numFmtId="165" fontId="20" fillId="38" borderId="53" xfId="0" applyNumberFormat="1" applyFont="1" applyFill="1" applyBorder="1" applyAlignment="1">
      <alignment horizontal="center"/>
    </xf>
    <xf numFmtId="0" fontId="18" fillId="0" borderId="37" xfId="0" applyFont="1" applyBorder="1" applyAlignment="1">
      <alignment vertical="center" wrapText="1"/>
    </xf>
    <xf numFmtId="0" fontId="22" fillId="39" borderId="55" xfId="0" applyFont="1" applyFill="1" applyBorder="1"/>
    <xf numFmtId="166" fontId="22" fillId="39" borderId="62" xfId="43" applyNumberFormat="1" applyFont="1" applyFill="1" applyBorder="1" applyAlignment="1">
      <alignment horizontal="center"/>
    </xf>
    <xf numFmtId="165" fontId="22" fillId="39" borderId="63" xfId="0" applyNumberFormat="1" applyFont="1" applyFill="1" applyBorder="1" applyAlignment="1">
      <alignment horizontal="center"/>
    </xf>
    <xf numFmtId="165" fontId="22" fillId="39" borderId="63" xfId="1" applyNumberFormat="1" applyFont="1" applyFill="1" applyBorder="1" applyAlignment="1">
      <alignment horizontal="center"/>
    </xf>
    <xf numFmtId="166" fontId="22" fillId="39" borderId="62" xfId="0" applyNumberFormat="1" applyFont="1" applyFill="1" applyBorder="1" applyAlignment="1">
      <alignment horizontal="center"/>
    </xf>
    <xf numFmtId="165" fontId="22" fillId="39" borderId="64" xfId="1" applyNumberFormat="1" applyFont="1" applyFill="1" applyBorder="1" applyAlignment="1">
      <alignment horizontal="center"/>
    </xf>
    <xf numFmtId="10" fontId="25" fillId="0" borderId="0" xfId="0" applyNumberFormat="1" applyFont="1"/>
    <xf numFmtId="0" fontId="20" fillId="0" borderId="65" xfId="0" quotePrefix="1" applyFont="1" applyBorder="1" applyAlignment="1">
      <alignment wrapText="1"/>
    </xf>
    <xf numFmtId="0" fontId="20" fillId="0" borderId="65" xfId="0" quotePrefix="1" applyFont="1" applyBorder="1" applyAlignment="1">
      <alignment horizontal="center" wrapText="1"/>
    </xf>
    <xf numFmtId="0" fontId="20" fillId="0" borderId="66" xfId="0" quotePrefix="1" applyFont="1" applyBorder="1" applyAlignment="1">
      <alignment wrapText="1"/>
    </xf>
    <xf numFmtId="0" fontId="20" fillId="0" borderId="67" xfId="0" quotePrefix="1" applyFont="1" applyBorder="1" applyAlignment="1">
      <alignment wrapText="1"/>
    </xf>
    <xf numFmtId="10" fontId="20" fillId="0" borderId="65" xfId="1" quotePrefix="1" applyNumberFormat="1" applyFont="1" applyFill="1" applyBorder="1" applyAlignment="1">
      <alignment wrapText="1"/>
    </xf>
    <xf numFmtId="0" fontId="20" fillId="0" borderId="65" xfId="0" applyFont="1" applyBorder="1" applyAlignment="1">
      <alignment horizontal="center" wrapText="1"/>
    </xf>
    <xf numFmtId="0" fontId="25" fillId="34" borderId="0" xfId="0" applyFont="1" applyFill="1"/>
    <xf numFmtId="10" fontId="25" fillId="34" borderId="0" xfId="0" applyNumberFormat="1" applyFont="1" applyFill="1"/>
    <xf numFmtId="0" fontId="25" fillId="36" borderId="0" xfId="0" applyFont="1" applyFill="1"/>
    <xf numFmtId="10" fontId="25" fillId="36" borderId="0" xfId="0" applyNumberFormat="1" applyFont="1" applyFill="1"/>
    <xf numFmtId="0" fontId="25" fillId="35" borderId="0" xfId="0" applyFont="1" applyFill="1"/>
    <xf numFmtId="10" fontId="25" fillId="35" borderId="0" xfId="0" applyNumberFormat="1" applyFont="1" applyFill="1"/>
    <xf numFmtId="0" fontId="25" fillId="39" borderId="0" xfId="0" applyFont="1" applyFill="1"/>
    <xf numFmtId="10" fontId="25" fillId="39" borderId="0" xfId="0" applyNumberFormat="1" applyFont="1" applyFill="1"/>
    <xf numFmtId="0" fontId="22" fillId="0" borderId="65" xfId="0" applyFont="1" applyBorder="1"/>
    <xf numFmtId="0" fontId="25" fillId="36" borderId="0" xfId="0" applyFont="1" applyFill="1" applyAlignment="1">
      <alignment horizontal="center"/>
    </xf>
    <xf numFmtId="0" fontId="25" fillId="39" borderId="0" xfId="0" applyFont="1" applyFill="1" applyAlignment="1">
      <alignment horizontal="center"/>
    </xf>
    <xf numFmtId="0" fontId="20" fillId="0" borderId="24" xfId="0" applyFont="1" applyBorder="1" applyAlignment="1">
      <alignment vertical="center" wrapText="1"/>
    </xf>
    <xf numFmtId="0" fontId="28" fillId="38" borderId="0" xfId="0" applyFont="1" applyFill="1"/>
    <xf numFmtId="49" fontId="22" fillId="0" borderId="0" xfId="0" applyNumberFormat="1" applyFont="1" applyAlignment="1">
      <alignment vertical="center"/>
    </xf>
    <xf numFmtId="49" fontId="23" fillId="0" borderId="0" xfId="44" applyNumberFormat="1" applyFont="1"/>
    <xf numFmtId="3" fontId="23" fillId="0" borderId="0" xfId="0" applyNumberFormat="1" applyFont="1" applyAlignment="1">
      <alignment horizontal="center"/>
    </xf>
    <xf numFmtId="165" fontId="20" fillId="0" borderId="0" xfId="1" applyNumberFormat="1" applyFont="1" applyFill="1" applyBorder="1" applyAlignment="1">
      <alignment horizontal="center"/>
    </xf>
    <xf numFmtId="0" fontId="31" fillId="0" borderId="0" xfId="0" applyFont="1"/>
    <xf numFmtId="49" fontId="32" fillId="0" borderId="0" xfId="0" applyNumberFormat="1" applyFont="1" applyAlignment="1">
      <alignment vertical="center"/>
    </xf>
    <xf numFmtId="0" fontId="30" fillId="41" borderId="69" xfId="0" applyFont="1" applyFill="1" applyBorder="1" applyAlignment="1">
      <alignment horizontal="center" vertical="center" wrapText="1"/>
    </xf>
    <xf numFmtId="3" fontId="25" fillId="42" borderId="70" xfId="0" applyNumberFormat="1" applyFont="1" applyFill="1" applyBorder="1" applyAlignment="1">
      <alignment horizontal="center"/>
    </xf>
    <xf numFmtId="165" fontId="25" fillId="42" borderId="70" xfId="0" applyNumberFormat="1" applyFont="1" applyFill="1" applyBorder="1" applyAlignment="1">
      <alignment horizontal="center"/>
    </xf>
    <xf numFmtId="3" fontId="25" fillId="43" borderId="71" xfId="0" applyNumberFormat="1" applyFont="1" applyFill="1" applyBorder="1" applyAlignment="1">
      <alignment horizontal="center"/>
    </xf>
    <xf numFmtId="165" fontId="25" fillId="43" borderId="71" xfId="0" applyNumberFormat="1" applyFont="1" applyFill="1" applyBorder="1" applyAlignment="1">
      <alignment horizontal="center"/>
    </xf>
    <xf numFmtId="3" fontId="25" fillId="44" borderId="71" xfId="0" applyNumberFormat="1" applyFont="1" applyFill="1" applyBorder="1" applyAlignment="1">
      <alignment horizontal="center"/>
    </xf>
    <xf numFmtId="165" fontId="25" fillId="44" borderId="71" xfId="0" applyNumberFormat="1" applyFont="1" applyFill="1" applyBorder="1" applyAlignment="1">
      <alignment horizontal="center"/>
    </xf>
    <xf numFmtId="3" fontId="25" fillId="0" borderId="72" xfId="0" applyNumberFormat="1" applyFont="1" applyBorder="1" applyAlignment="1">
      <alignment horizontal="center"/>
    </xf>
    <xf numFmtId="165" fontId="25" fillId="0" borderId="72" xfId="0" applyNumberFormat="1" applyFont="1" applyBorder="1" applyAlignment="1">
      <alignment horizontal="center"/>
    </xf>
    <xf numFmtId="3" fontId="25" fillId="45" borderId="73" xfId="0" applyNumberFormat="1" applyFont="1" applyFill="1" applyBorder="1" applyAlignment="1">
      <alignment horizontal="center"/>
    </xf>
    <xf numFmtId="165" fontId="25" fillId="45" borderId="73" xfId="0" applyNumberFormat="1" applyFont="1" applyFill="1" applyBorder="1" applyAlignment="1">
      <alignment horizontal="center"/>
    </xf>
    <xf numFmtId="3" fontId="30" fillId="0" borderId="69" xfId="0" applyNumberFormat="1" applyFont="1" applyBorder="1" applyAlignment="1">
      <alignment horizontal="center"/>
    </xf>
    <xf numFmtId="165" fontId="30" fillId="0" borderId="69" xfId="0" applyNumberFormat="1" applyFont="1" applyBorder="1" applyAlignment="1">
      <alignment horizontal="center"/>
    </xf>
    <xf numFmtId="0" fontId="30" fillId="46" borderId="69" xfId="0" applyFont="1" applyFill="1" applyBorder="1" applyAlignment="1">
      <alignment horizontal="center"/>
    </xf>
    <xf numFmtId="0" fontId="30" fillId="41" borderId="74" xfId="0" applyFont="1" applyFill="1" applyBorder="1" applyAlignment="1">
      <alignment horizontal="center" vertical="center" wrapText="1"/>
    </xf>
    <xf numFmtId="0" fontId="30" fillId="41" borderId="75" xfId="0" applyFont="1" applyFill="1" applyBorder="1" applyAlignment="1">
      <alignment horizontal="center" vertical="center" wrapText="1"/>
    </xf>
    <xf numFmtId="0" fontId="30" fillId="0" borderId="69" xfId="0" applyFont="1" applyBorder="1" applyAlignment="1">
      <alignment horizontal="center"/>
    </xf>
    <xf numFmtId="0" fontId="33" fillId="0" borderId="0" xfId="0" applyFont="1"/>
    <xf numFmtId="3" fontId="25" fillId="42" borderId="76" xfId="0" applyNumberFormat="1" applyFont="1" applyFill="1" applyBorder="1" applyAlignment="1">
      <alignment horizontal="center"/>
    </xf>
    <xf numFmtId="165" fontId="25" fillId="42" borderId="76" xfId="0" applyNumberFormat="1" applyFont="1" applyFill="1" applyBorder="1" applyAlignment="1">
      <alignment horizontal="center"/>
    </xf>
    <xf numFmtId="3" fontId="25" fillId="47" borderId="76" xfId="0" applyNumberFormat="1" applyFont="1" applyFill="1" applyBorder="1" applyAlignment="1">
      <alignment horizontal="center"/>
    </xf>
    <xf numFmtId="165" fontId="25" fillId="47" borderId="76" xfId="0" applyNumberFormat="1" applyFont="1" applyFill="1" applyBorder="1" applyAlignment="1">
      <alignment horizontal="center"/>
    </xf>
    <xf numFmtId="165" fontId="25" fillId="48" borderId="76" xfId="0" applyNumberFormat="1" applyFont="1" applyFill="1" applyBorder="1" applyAlignment="1">
      <alignment horizontal="center"/>
    </xf>
    <xf numFmtId="165" fontId="25" fillId="49" borderId="76" xfId="0" applyNumberFormat="1" applyFont="1" applyFill="1" applyBorder="1" applyAlignment="1">
      <alignment horizontal="center"/>
    </xf>
    <xf numFmtId="3" fontId="25" fillId="45" borderId="77" xfId="0" applyNumberFormat="1" applyFont="1" applyFill="1" applyBorder="1" applyAlignment="1">
      <alignment horizontal="center"/>
    </xf>
    <xf numFmtId="165" fontId="25" fillId="45" borderId="77" xfId="0" applyNumberFormat="1" applyFont="1" applyFill="1" applyBorder="1" applyAlignment="1">
      <alignment horizontal="center"/>
    </xf>
    <xf numFmtId="3" fontId="30" fillId="0" borderId="78" xfId="0" applyNumberFormat="1" applyFont="1" applyBorder="1" applyAlignment="1">
      <alignment horizontal="center"/>
    </xf>
    <xf numFmtId="165" fontId="30" fillId="0" borderId="78" xfId="0" applyNumberFormat="1" applyFont="1" applyBorder="1" applyAlignment="1">
      <alignment horizontal="center"/>
    </xf>
    <xf numFmtId="165" fontId="30" fillId="46" borderId="69" xfId="0" applyNumberFormat="1" applyFont="1" applyFill="1" applyBorder="1" applyAlignment="1">
      <alignment horizontal="center"/>
    </xf>
    <xf numFmtId="3" fontId="25" fillId="43" borderId="79" xfId="0" applyNumberFormat="1" applyFont="1" applyFill="1" applyBorder="1" applyAlignment="1">
      <alignment horizontal="center"/>
    </xf>
    <xf numFmtId="165" fontId="25" fillId="43" borderId="79" xfId="0" applyNumberFormat="1" applyFont="1" applyFill="1" applyBorder="1" applyAlignment="1">
      <alignment horizontal="center"/>
    </xf>
    <xf numFmtId="3" fontId="25" fillId="44" borderId="79" xfId="0" applyNumberFormat="1" applyFont="1" applyFill="1" applyBorder="1" applyAlignment="1">
      <alignment horizontal="center"/>
    </xf>
    <xf numFmtId="165" fontId="25" fillId="44" borderId="79" xfId="0" applyNumberFormat="1" applyFont="1" applyFill="1" applyBorder="1" applyAlignment="1">
      <alignment horizontal="center"/>
    </xf>
    <xf numFmtId="3" fontId="25" fillId="0" borderId="80" xfId="0" applyNumberFormat="1" applyFont="1" applyBorder="1" applyAlignment="1">
      <alignment horizontal="center"/>
    </xf>
    <xf numFmtId="165" fontId="25" fillId="0" borderId="80" xfId="0" applyNumberFormat="1" applyFont="1" applyBorder="1" applyAlignment="1">
      <alignment horizontal="center"/>
    </xf>
    <xf numFmtId="0" fontId="30" fillId="41" borderId="81" xfId="0" applyFont="1" applyFill="1" applyBorder="1" applyAlignment="1">
      <alignment horizontal="center" vertical="center" wrapText="1"/>
    </xf>
    <xf numFmtId="165" fontId="25" fillId="42" borderId="82" xfId="0" applyNumberFormat="1" applyFont="1" applyFill="1" applyBorder="1" applyAlignment="1">
      <alignment horizontal="center"/>
    </xf>
    <xf numFmtId="165" fontId="25" fillId="43" borderId="83" xfId="0" applyNumberFormat="1" applyFont="1" applyFill="1" applyBorder="1" applyAlignment="1">
      <alignment horizontal="center"/>
    </xf>
    <xf numFmtId="165" fontId="25" fillId="44" borderId="83" xfId="0" applyNumberFormat="1" applyFont="1" applyFill="1" applyBorder="1" applyAlignment="1">
      <alignment horizontal="center"/>
    </xf>
    <xf numFmtId="165" fontId="25" fillId="0" borderId="84" xfId="0" applyNumberFormat="1" applyFont="1" applyBorder="1" applyAlignment="1">
      <alignment horizontal="center"/>
    </xf>
    <xf numFmtId="165" fontId="25" fillId="45" borderId="85" xfId="0" applyNumberFormat="1" applyFont="1" applyFill="1" applyBorder="1" applyAlignment="1">
      <alignment horizontal="center"/>
    </xf>
    <xf numFmtId="165" fontId="30" fillId="0" borderId="81" xfId="0" applyNumberFormat="1" applyFont="1" applyBorder="1" applyAlignment="1">
      <alignment horizontal="center"/>
    </xf>
    <xf numFmtId="165" fontId="30" fillId="46" borderId="78" xfId="0" applyNumberFormat="1" applyFont="1" applyFill="1" applyBorder="1" applyAlignment="1">
      <alignment horizontal="center"/>
    </xf>
    <xf numFmtId="0" fontId="20" fillId="40" borderId="53" xfId="0" applyFont="1" applyFill="1" applyBorder="1" applyAlignment="1">
      <alignment horizontal="center" vertical="center"/>
    </xf>
    <xf numFmtId="0" fontId="35" fillId="50" borderId="0" xfId="45" applyFont="1" applyFill="1"/>
    <xf numFmtId="0" fontId="36" fillId="50" borderId="0" xfId="45" applyFont="1" applyFill="1"/>
    <xf numFmtId="0" fontId="36" fillId="0" borderId="0" xfId="45" applyFont="1"/>
    <xf numFmtId="0" fontId="29" fillId="0" borderId="0" xfId="45"/>
    <xf numFmtId="0" fontId="38" fillId="0" borderId="0" xfId="45" applyFont="1"/>
    <xf numFmtId="0" fontId="39" fillId="0" borderId="0" xfId="45" applyFont="1"/>
    <xf numFmtId="0" fontId="39" fillId="0" borderId="0" xfId="45" applyFont="1" applyAlignment="1">
      <alignment horizontal="center"/>
    </xf>
    <xf numFmtId="0" fontId="40" fillId="0" borderId="0" xfId="45" applyFont="1"/>
    <xf numFmtId="0" fontId="36" fillId="0" borderId="0" xfId="45" applyFont="1" applyAlignment="1">
      <alignment horizontal="right"/>
    </xf>
    <xf numFmtId="166" fontId="22" fillId="34" borderId="42" xfId="46" applyNumberFormat="1" applyFont="1" applyFill="1" applyBorder="1" applyAlignment="1">
      <alignment horizontal="center"/>
    </xf>
    <xf numFmtId="9" fontId="22" fillId="34" borderId="42" xfId="1" applyFont="1" applyFill="1" applyBorder="1" applyAlignment="1">
      <alignment horizontal="center"/>
    </xf>
    <xf numFmtId="166" fontId="22" fillId="35" borderId="46" xfId="46" applyNumberFormat="1" applyFont="1" applyFill="1" applyBorder="1" applyAlignment="1">
      <alignment horizontal="center"/>
    </xf>
    <xf numFmtId="166" fontId="22" fillId="0" borderId="50" xfId="46" applyNumberFormat="1" applyFont="1" applyBorder="1" applyAlignment="1">
      <alignment horizontal="center"/>
    </xf>
    <xf numFmtId="9" fontId="22" fillId="0" borderId="50" xfId="1" applyFont="1" applyBorder="1" applyAlignment="1">
      <alignment horizontal="center"/>
    </xf>
    <xf numFmtId="0" fontId="22" fillId="39" borderId="96" xfId="0" applyFont="1" applyFill="1" applyBorder="1"/>
    <xf numFmtId="166" fontId="31" fillId="0" borderId="38" xfId="46" applyNumberFormat="1" applyFont="1" applyBorder="1" applyAlignment="1">
      <alignment horizontal="center"/>
    </xf>
    <xf numFmtId="0" fontId="20" fillId="38" borderId="54" xfId="0" applyFont="1" applyFill="1" applyBorder="1"/>
    <xf numFmtId="165" fontId="22" fillId="0" borderId="47" xfId="1" applyNumberFormat="1" applyFont="1" applyFill="1" applyBorder="1" applyAlignment="1">
      <alignment horizontal="center"/>
    </xf>
    <xf numFmtId="0" fontId="22" fillId="39" borderId="64" xfId="0" applyFont="1" applyFill="1" applyBorder="1"/>
    <xf numFmtId="3" fontId="19" fillId="48" borderId="76" xfId="0" applyNumberFormat="1" applyFont="1" applyFill="1" applyBorder="1" applyAlignment="1">
      <alignment horizontal="center"/>
    </xf>
    <xf numFmtId="3" fontId="19" fillId="54" borderId="76" xfId="0" applyNumberFormat="1" applyFont="1" applyFill="1" applyBorder="1" applyAlignment="1">
      <alignment horizontal="center"/>
    </xf>
    <xf numFmtId="3" fontId="19" fillId="44" borderId="79" xfId="0" applyNumberFormat="1" applyFont="1" applyFill="1" applyBorder="1" applyAlignment="1">
      <alignment horizontal="center"/>
    </xf>
    <xf numFmtId="3" fontId="22" fillId="34" borderId="95" xfId="0" applyNumberFormat="1" applyFont="1" applyFill="1" applyBorder="1" applyAlignment="1">
      <alignment horizontal="center"/>
    </xf>
    <xf numFmtId="3" fontId="22" fillId="35" borderId="48" xfId="0" applyNumberFormat="1" applyFont="1" applyFill="1" applyBorder="1" applyAlignment="1">
      <alignment horizontal="center"/>
    </xf>
    <xf numFmtId="3" fontId="22" fillId="36" borderId="48" xfId="0" applyNumberFormat="1" applyFont="1" applyFill="1" applyBorder="1" applyAlignment="1">
      <alignment horizontal="center"/>
    </xf>
    <xf numFmtId="3" fontId="22" fillId="0" borderId="64" xfId="0" applyNumberFormat="1" applyFont="1" applyBorder="1" applyAlignment="1">
      <alignment horizontal="center"/>
    </xf>
    <xf numFmtId="3" fontId="22" fillId="0" borderId="52" xfId="0" applyNumberFormat="1" applyFont="1" applyBorder="1" applyAlignment="1">
      <alignment horizontal="center"/>
    </xf>
    <xf numFmtId="165" fontId="22" fillId="34" borderId="42" xfId="1" applyNumberFormat="1" applyFont="1" applyFill="1" applyBorder="1" applyAlignment="1">
      <alignment horizontal="center"/>
    </xf>
    <xf numFmtId="0" fontId="20" fillId="0" borderId="0" xfId="0" applyFont="1" applyAlignment="1">
      <alignment vertical="center" wrapText="1"/>
    </xf>
    <xf numFmtId="0" fontId="21" fillId="0" borderId="0" xfId="7" applyFont="1" applyFill="1" applyBorder="1"/>
    <xf numFmtId="0" fontId="22" fillId="0" borderId="0" xfId="0" applyFont="1" applyAlignment="1">
      <alignment horizontal="left"/>
    </xf>
    <xf numFmtId="10" fontId="22" fillId="0" borderId="0" xfId="0" applyNumberFormat="1" applyFont="1" applyAlignment="1">
      <alignment horizontal="center"/>
    </xf>
    <xf numFmtId="0" fontId="23" fillId="0" borderId="0" xfId="0" applyFont="1" applyAlignment="1">
      <alignment horizontal="center"/>
    </xf>
    <xf numFmtId="0" fontId="23" fillId="0" borderId="16" xfId="0" applyFont="1" applyBorder="1" applyAlignment="1">
      <alignment horizontal="center"/>
    </xf>
    <xf numFmtId="0" fontId="30" fillId="0" borderId="98" xfId="0" applyFont="1" applyBorder="1" applyAlignment="1">
      <alignment horizontal="center" vertical="center" wrapText="1"/>
    </xf>
    <xf numFmtId="165" fontId="22" fillId="34" borderId="48" xfId="0" applyNumberFormat="1" applyFont="1" applyFill="1" applyBorder="1" applyAlignment="1">
      <alignment horizontal="center"/>
    </xf>
    <xf numFmtId="165" fontId="22" fillId="35" borderId="48" xfId="0" applyNumberFormat="1" applyFont="1" applyFill="1" applyBorder="1" applyAlignment="1">
      <alignment horizontal="center"/>
    </xf>
    <xf numFmtId="165" fontId="22" fillId="36" borderId="48" xfId="0" applyNumberFormat="1" applyFont="1" applyFill="1" applyBorder="1" applyAlignment="1">
      <alignment horizontal="center"/>
    </xf>
    <xf numFmtId="165" fontId="22" fillId="0" borderId="48" xfId="0" applyNumberFormat="1" applyFont="1" applyBorder="1" applyAlignment="1">
      <alignment horizontal="center"/>
    </xf>
    <xf numFmtId="165" fontId="22" fillId="39" borderId="96" xfId="0" applyNumberFormat="1" applyFont="1" applyFill="1" applyBorder="1" applyAlignment="1">
      <alignment horizontal="center"/>
    </xf>
    <xf numFmtId="166" fontId="31" fillId="0" borderId="40" xfId="46" applyNumberFormat="1" applyFont="1" applyBorder="1" applyAlignment="1">
      <alignment horizontal="center"/>
    </xf>
    <xf numFmtId="0" fontId="30" fillId="0" borderId="99" xfId="0" applyFont="1" applyBorder="1" applyAlignment="1">
      <alignment horizontal="center" vertical="center" wrapText="1"/>
    </xf>
    <xf numFmtId="165" fontId="22" fillId="34" borderId="95" xfId="0" applyNumberFormat="1" applyFont="1" applyFill="1" applyBorder="1" applyAlignment="1">
      <alignment horizontal="center"/>
    </xf>
    <xf numFmtId="0" fontId="30" fillId="0" borderId="100" xfId="0" applyFont="1" applyBorder="1" applyAlignment="1">
      <alignment horizontal="center" vertical="center" wrapText="1"/>
    </xf>
    <xf numFmtId="165" fontId="25" fillId="42" borderId="101" xfId="0" applyNumberFormat="1" applyFont="1" applyFill="1" applyBorder="1" applyAlignment="1">
      <alignment horizontal="center"/>
    </xf>
    <xf numFmtId="165" fontId="25" fillId="43" borderId="102" xfId="0" applyNumberFormat="1" applyFont="1" applyFill="1" applyBorder="1" applyAlignment="1">
      <alignment horizontal="center"/>
    </xf>
    <xf numFmtId="165" fontId="25" fillId="44" borderId="102" xfId="0" applyNumberFormat="1" applyFont="1" applyFill="1" applyBorder="1" applyAlignment="1">
      <alignment horizontal="center"/>
    </xf>
    <xf numFmtId="165" fontId="25" fillId="0" borderId="103" xfId="0" applyNumberFormat="1" applyFont="1" applyBorder="1" applyAlignment="1">
      <alignment horizontal="center"/>
    </xf>
    <xf numFmtId="165" fontId="22" fillId="39" borderId="13" xfId="0" applyNumberFormat="1" applyFont="1" applyFill="1" applyBorder="1" applyAlignment="1">
      <alignment horizontal="center"/>
    </xf>
    <xf numFmtId="166" fontId="31" fillId="0" borderId="37" xfId="46" applyNumberFormat="1" applyFont="1" applyBorder="1" applyAlignment="1">
      <alignment horizontal="center"/>
    </xf>
    <xf numFmtId="3" fontId="41" fillId="36" borderId="0" xfId="0" applyNumberFormat="1" applyFont="1" applyFill="1" applyAlignment="1">
      <alignment horizontal="center"/>
    </xf>
    <xf numFmtId="3" fontId="0" fillId="36" borderId="0" xfId="0" applyNumberFormat="1" applyFill="1" applyAlignment="1">
      <alignment horizontal="center"/>
    </xf>
    <xf numFmtId="3" fontId="0" fillId="35" borderId="0" xfId="0" applyNumberFormat="1" applyFill="1" applyAlignment="1">
      <alignment horizontal="center"/>
    </xf>
    <xf numFmtId="3" fontId="0" fillId="34" borderId="0" xfId="0" applyNumberFormat="1" applyFill="1" applyAlignment="1">
      <alignment horizontal="center"/>
    </xf>
    <xf numFmtId="3" fontId="0" fillId="41" borderId="0" xfId="0" applyNumberFormat="1" applyFill="1" applyAlignment="1">
      <alignment horizontal="center"/>
    </xf>
    <xf numFmtId="2" fontId="16" fillId="51" borderId="87" xfId="0" applyNumberFormat="1" applyFont="1" applyFill="1" applyBorder="1" applyAlignment="1">
      <alignment horizontal="center" vertical="center" wrapText="1"/>
    </xf>
    <xf numFmtId="2" fontId="16" fillId="0" borderId="87" xfId="0" applyNumberFormat="1" applyFont="1" applyBorder="1" applyAlignment="1">
      <alignment horizontal="center" vertical="center" wrapText="1"/>
    </xf>
    <xf numFmtId="2" fontId="16" fillId="0" borderId="88" xfId="0" applyNumberFormat="1" applyFont="1" applyBorder="1" applyAlignment="1">
      <alignment horizontal="center" vertical="center" wrapText="1"/>
    </xf>
    <xf numFmtId="0" fontId="16" fillId="0" borderId="89" xfId="0" applyFont="1" applyBorder="1" applyAlignment="1">
      <alignment horizontal="center" vertical="center" wrapText="1"/>
    </xf>
    <xf numFmtId="3" fontId="16" fillId="0" borderId="89" xfId="0" applyNumberFormat="1" applyFont="1" applyBorder="1" applyAlignment="1">
      <alignment horizontal="center" vertical="center" wrapText="1"/>
    </xf>
    <xf numFmtId="2" fontId="16" fillId="0" borderId="90" xfId="0" applyNumberFormat="1" applyFont="1" applyBorder="1" applyAlignment="1">
      <alignment horizontal="center" vertical="center" wrapText="1"/>
    </xf>
    <xf numFmtId="2" fontId="16" fillId="51" borderId="37" xfId="0" applyNumberFormat="1" applyFont="1" applyFill="1" applyBorder="1" applyAlignment="1">
      <alignment horizontal="center" vertical="center" wrapText="1"/>
    </xf>
    <xf numFmtId="2" fontId="16" fillId="51" borderId="53" xfId="0" applyNumberFormat="1" applyFont="1" applyFill="1" applyBorder="1" applyAlignment="1">
      <alignment horizontal="center" vertical="center" wrapText="1"/>
    </xf>
    <xf numFmtId="4" fontId="42" fillId="52" borderId="92" xfId="0" applyNumberFormat="1" applyFont="1" applyFill="1" applyBorder="1" applyAlignment="1">
      <alignment horizontal="center" vertical="center" wrapText="1"/>
    </xf>
    <xf numFmtId="3" fontId="42" fillId="52" borderId="93" xfId="0" applyNumberFormat="1" applyFont="1" applyFill="1" applyBorder="1" applyAlignment="1">
      <alignment horizontal="center" vertical="center" wrapText="1"/>
    </xf>
    <xf numFmtId="4" fontId="16" fillId="0" borderId="88" xfId="0" applyNumberFormat="1" applyFont="1" applyBorder="1" applyAlignment="1">
      <alignment horizontal="center" vertical="center" wrapText="1"/>
    </xf>
    <xf numFmtId="3" fontId="43" fillId="0" borderId="94" xfId="0" applyNumberFormat="1" applyFont="1" applyBorder="1" applyAlignment="1">
      <alignment horizontal="center" vertical="center" wrapText="1"/>
    </xf>
    <xf numFmtId="1" fontId="42" fillId="51" borderId="68" xfId="0" applyNumberFormat="1" applyFont="1" applyFill="1" applyBorder="1" applyAlignment="1">
      <alignment horizontal="center" vertical="center" wrapText="1"/>
    </xf>
    <xf numFmtId="1" fontId="16" fillId="0" borderId="24" xfId="0" applyNumberFormat="1" applyFont="1" applyBorder="1" applyAlignment="1">
      <alignment horizontal="center" vertical="center" wrapText="1"/>
    </xf>
    <xf numFmtId="1" fontId="16" fillId="51" borderId="24" xfId="0" applyNumberFormat="1" applyFont="1" applyFill="1" applyBorder="1" applyAlignment="1">
      <alignment horizontal="center" vertical="center" wrapText="1"/>
    </xf>
    <xf numFmtId="3" fontId="16" fillId="0" borderId="24" xfId="0" applyNumberFormat="1" applyFont="1" applyBorder="1" applyAlignment="1">
      <alignment horizontal="center" vertical="center" wrapText="1"/>
    </xf>
    <xf numFmtId="3" fontId="16" fillId="51" borderId="24" xfId="0" applyNumberFormat="1" applyFont="1" applyFill="1" applyBorder="1" applyAlignment="1">
      <alignment horizontal="center" vertical="center" wrapText="1"/>
    </xf>
    <xf numFmtId="1" fontId="16" fillId="0" borderId="23" xfId="0" applyNumberFormat="1" applyFont="1" applyBorder="1" applyAlignment="1">
      <alignment horizontal="center" vertical="center" wrapText="1"/>
    </xf>
    <xf numFmtId="3" fontId="42" fillId="51" borderId="37" xfId="0" applyNumberFormat="1" applyFont="1" applyFill="1" applyBorder="1" applyAlignment="1">
      <alignment horizontal="center" vertical="center" wrapText="1"/>
    </xf>
    <xf numFmtId="3" fontId="42" fillId="51" borderId="53" xfId="0" applyNumberFormat="1" applyFont="1" applyFill="1" applyBorder="1" applyAlignment="1">
      <alignment horizontal="center" vertical="center" wrapText="1"/>
    </xf>
    <xf numFmtId="1" fontId="42" fillId="51" borderId="37" xfId="0" applyNumberFormat="1" applyFont="1" applyFill="1" applyBorder="1" applyAlignment="1">
      <alignment horizontal="center" vertical="center" wrapText="1"/>
    </xf>
    <xf numFmtId="1" fontId="42" fillId="51" borderId="53" xfId="0" applyNumberFormat="1" applyFont="1" applyFill="1" applyBorder="1" applyAlignment="1">
      <alignment horizontal="center" vertical="center" wrapText="1"/>
    </xf>
    <xf numFmtId="3" fontId="42" fillId="51" borderId="54" xfId="0" applyNumberFormat="1" applyFont="1" applyFill="1" applyBorder="1" applyAlignment="1">
      <alignment horizontal="center" vertical="center" wrapText="1"/>
    </xf>
    <xf numFmtId="0" fontId="16" fillId="0" borderId="24" xfId="0" applyFont="1" applyBorder="1" applyAlignment="1">
      <alignment horizontal="center" vertical="center" wrapText="1"/>
    </xf>
    <xf numFmtId="0" fontId="16" fillId="0" borderId="26" xfId="0" applyFont="1" applyBorder="1" applyAlignment="1">
      <alignment horizontal="center" vertical="center" wrapText="1"/>
    </xf>
    <xf numFmtId="0" fontId="42" fillId="53" borderId="40" xfId="0" applyFont="1" applyFill="1" applyBorder="1" applyAlignment="1">
      <alignment horizontal="center" vertical="center" wrapText="1"/>
    </xf>
    <xf numFmtId="0" fontId="42" fillId="53" borderId="37" xfId="0" applyFont="1" applyFill="1" applyBorder="1" applyAlignment="1">
      <alignment horizontal="center" vertical="center" wrapText="1"/>
    </xf>
    <xf numFmtId="0" fontId="42" fillId="53" borderId="54" xfId="0" applyFont="1" applyFill="1" applyBorder="1" applyAlignment="1">
      <alignment horizontal="center" vertical="center" wrapText="1"/>
    </xf>
    <xf numFmtId="3" fontId="42" fillId="53" borderId="54" xfId="0" applyNumberFormat="1" applyFont="1" applyFill="1" applyBorder="1" applyAlignment="1">
      <alignment horizontal="center" vertical="center" wrapText="1"/>
    </xf>
    <xf numFmtId="0" fontId="42" fillId="53" borderId="53" xfId="0" applyFont="1" applyFill="1" applyBorder="1" applyAlignment="1">
      <alignment horizontal="center" vertical="center" wrapText="1"/>
    </xf>
    <xf numFmtId="3" fontId="42" fillId="53" borderId="37" xfId="0" applyNumberFormat="1" applyFont="1" applyFill="1" applyBorder="1" applyAlignment="1">
      <alignment horizontal="center" vertical="center" wrapText="1"/>
    </xf>
    <xf numFmtId="3" fontId="42" fillId="53" borderId="40" xfId="0" applyNumberFormat="1" applyFont="1" applyFill="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2" fontId="0" fillId="37" borderId="14" xfId="0" applyNumberFormat="1" applyFill="1" applyBorder="1" applyAlignment="1">
      <alignment horizontal="center"/>
    </xf>
    <xf numFmtId="2" fontId="0" fillId="37" borderId="0" xfId="0" applyNumberFormat="1" applyFill="1" applyAlignment="1">
      <alignment horizontal="center"/>
    </xf>
    <xf numFmtId="167" fontId="0" fillId="37" borderId="0" xfId="0" applyNumberFormat="1" applyFill="1" applyAlignment="1">
      <alignment horizontal="center"/>
    </xf>
    <xf numFmtId="3" fontId="0" fillId="37" borderId="0" xfId="0" applyNumberFormat="1" applyFill="1" applyAlignment="1">
      <alignment horizontal="center"/>
    </xf>
    <xf numFmtId="3" fontId="0" fillId="37" borderId="15" xfId="0" applyNumberFormat="1" applyFill="1" applyBorder="1" applyAlignment="1">
      <alignment horizontal="center"/>
    </xf>
    <xf numFmtId="2" fontId="45" fillId="37" borderId="36" xfId="0" quotePrefix="1" applyNumberFormat="1" applyFont="1" applyFill="1" applyBorder="1" applyAlignment="1">
      <alignment horizontal="center" wrapText="1"/>
    </xf>
    <xf numFmtId="2" fontId="45" fillId="37" borderId="12" xfId="0" quotePrefix="1" applyNumberFormat="1" applyFont="1" applyFill="1" applyBorder="1" applyAlignment="1">
      <alignment horizontal="center" wrapText="1"/>
    </xf>
    <xf numFmtId="4" fontId="45" fillId="37" borderId="12" xfId="0" quotePrefix="1" applyNumberFormat="1" applyFont="1" applyFill="1" applyBorder="1" applyAlignment="1">
      <alignment horizontal="center" wrapText="1"/>
    </xf>
    <xf numFmtId="3" fontId="45" fillId="37" borderId="0" xfId="0" quotePrefix="1" applyNumberFormat="1" applyFont="1" applyFill="1" applyAlignment="1">
      <alignment horizontal="center" wrapText="1"/>
    </xf>
    <xf numFmtId="2" fontId="0" fillId="37" borderId="16" xfId="0" applyNumberFormat="1" applyFill="1" applyBorder="1" applyAlignment="1">
      <alignment horizontal="center"/>
    </xf>
    <xf numFmtId="3" fontId="44" fillId="37" borderId="36" xfId="7" applyNumberFormat="1" applyFont="1" applyFill="1" applyBorder="1" applyAlignment="1">
      <alignment horizontal="center"/>
    </xf>
    <xf numFmtId="3" fontId="44" fillId="37" borderId="0" xfId="7" applyNumberFormat="1" applyFont="1" applyFill="1" applyBorder="1" applyAlignment="1">
      <alignment horizontal="center"/>
    </xf>
    <xf numFmtId="165" fontId="45" fillId="37" borderId="0" xfId="0" quotePrefix="1" applyNumberFormat="1" applyFont="1" applyFill="1" applyAlignment="1">
      <alignment horizontal="center" wrapText="1"/>
    </xf>
    <xf numFmtId="169" fontId="45" fillId="37" borderId="0" xfId="0" quotePrefix="1" applyNumberFormat="1" applyFont="1" applyFill="1" applyAlignment="1">
      <alignment horizontal="center" wrapText="1"/>
    </xf>
    <xf numFmtId="165" fontId="44" fillId="37" borderId="0" xfId="1" applyNumberFormat="1" applyFont="1" applyFill="1" applyBorder="1" applyAlignment="1">
      <alignment horizontal="center"/>
    </xf>
    <xf numFmtId="0" fontId="0" fillId="37" borderId="0" xfId="0" applyFill="1" applyAlignment="1">
      <alignment horizontal="center"/>
    </xf>
    <xf numFmtId="3" fontId="0" fillId="37" borderId="16" xfId="0" applyNumberFormat="1" applyFill="1" applyBorder="1" applyAlignment="1">
      <alignment horizontal="center"/>
    </xf>
    <xf numFmtId="165" fontId="0" fillId="37" borderId="11" xfId="1" applyNumberFormat="1" applyFont="1" applyFill="1" applyBorder="1" applyAlignment="1">
      <alignment horizontal="center"/>
    </xf>
    <xf numFmtId="3" fontId="0" fillId="37" borderId="0" xfId="1" applyNumberFormat="1" applyFont="1" applyFill="1" applyBorder="1" applyAlignment="1">
      <alignment horizontal="center"/>
    </xf>
    <xf numFmtId="164" fontId="44" fillId="37" borderId="28" xfId="7" applyNumberFormat="1" applyFont="1" applyFill="1" applyBorder="1" applyAlignment="1">
      <alignment horizontal="center"/>
    </xf>
    <xf numFmtId="3" fontId="0" fillId="37" borderId="11" xfId="0" applyNumberFormat="1" applyFill="1" applyBorder="1" applyAlignment="1">
      <alignment horizontal="center"/>
    </xf>
    <xf numFmtId="2" fontId="44" fillId="37" borderId="11" xfId="1" applyNumberFormat="1" applyFont="1" applyFill="1" applyBorder="1" applyAlignment="1">
      <alignment horizontal="center"/>
    </xf>
    <xf numFmtId="2" fontId="44" fillId="37" borderId="11" xfId="7" applyNumberFormat="1" applyFont="1" applyFill="1" applyBorder="1" applyAlignment="1">
      <alignment horizontal="center"/>
    </xf>
    <xf numFmtId="9" fontId="44" fillId="37" borderId="14" xfId="1" applyFont="1" applyFill="1" applyBorder="1" applyAlignment="1">
      <alignment horizontal="center"/>
    </xf>
    <xf numFmtId="9" fontId="44" fillId="37" borderId="16" xfId="1" applyFont="1" applyFill="1" applyBorder="1" applyAlignment="1">
      <alignment horizontal="center"/>
    </xf>
    <xf numFmtId="9" fontId="44" fillId="0" borderId="97" xfId="1" applyFont="1" applyFill="1" applyBorder="1" applyAlignment="1">
      <alignment horizontal="center"/>
    </xf>
    <xf numFmtId="0" fontId="0" fillId="36" borderId="14" xfId="0" applyFill="1" applyBorder="1" applyAlignment="1">
      <alignment horizontal="center"/>
    </xf>
    <xf numFmtId="2" fontId="0" fillId="36" borderId="14" xfId="0" applyNumberFormat="1" applyFill="1" applyBorder="1" applyAlignment="1">
      <alignment horizontal="center"/>
    </xf>
    <xf numFmtId="2" fontId="0" fillId="36" borderId="0" xfId="0" applyNumberFormat="1" applyFill="1" applyAlignment="1">
      <alignment horizontal="center"/>
    </xf>
    <xf numFmtId="167" fontId="0" fillId="36" borderId="0" xfId="0" applyNumberFormat="1" applyFill="1" applyAlignment="1">
      <alignment horizontal="center"/>
    </xf>
    <xf numFmtId="3" fontId="0" fillId="36" borderId="15" xfId="0" applyNumberFormat="1" applyFill="1" applyBorder="1" applyAlignment="1">
      <alignment horizontal="center"/>
    </xf>
    <xf numFmtId="2" fontId="45" fillId="36" borderId="36" xfId="0" quotePrefix="1" applyNumberFormat="1" applyFont="1" applyFill="1" applyBorder="1" applyAlignment="1">
      <alignment horizontal="center"/>
    </xf>
    <xf numFmtId="2" fontId="45" fillId="36" borderId="12" xfId="0" quotePrefix="1" applyNumberFormat="1" applyFont="1" applyFill="1" applyBorder="1" applyAlignment="1">
      <alignment horizontal="center"/>
    </xf>
    <xf numFmtId="168" fontId="45" fillId="36" borderId="36" xfId="0" quotePrefix="1" applyNumberFormat="1" applyFont="1" applyFill="1" applyBorder="1" applyAlignment="1">
      <alignment horizontal="center"/>
    </xf>
    <xf numFmtId="4" fontId="45" fillId="36" borderId="12" xfId="0" quotePrefix="1" applyNumberFormat="1" applyFont="1" applyFill="1" applyBorder="1" applyAlignment="1">
      <alignment horizontal="center"/>
    </xf>
    <xf numFmtId="3" fontId="45" fillId="36" borderId="0" xfId="0" quotePrefix="1" applyNumberFormat="1" applyFont="1" applyFill="1" applyAlignment="1">
      <alignment horizontal="center"/>
    </xf>
    <xf numFmtId="2" fontId="0" fillId="36" borderId="16" xfId="0" applyNumberFormat="1" applyFill="1" applyBorder="1" applyAlignment="1">
      <alignment horizontal="center"/>
    </xf>
    <xf numFmtId="3" fontId="44" fillId="36" borderId="36" xfId="7" applyNumberFormat="1" applyFont="1" applyFill="1" applyBorder="1" applyAlignment="1">
      <alignment horizontal="center"/>
    </xf>
    <xf numFmtId="3" fontId="44" fillId="36" borderId="0" xfId="7" applyNumberFormat="1" applyFont="1" applyFill="1" applyBorder="1" applyAlignment="1">
      <alignment horizontal="center"/>
    </xf>
    <xf numFmtId="165" fontId="45" fillId="36" borderId="0" xfId="0" quotePrefix="1" applyNumberFormat="1" applyFont="1" applyFill="1" applyAlignment="1">
      <alignment horizontal="center"/>
    </xf>
    <xf numFmtId="169" fontId="45" fillId="36" borderId="0" xfId="0" quotePrefix="1" applyNumberFormat="1" applyFont="1" applyFill="1" applyAlignment="1">
      <alignment horizontal="center"/>
    </xf>
    <xf numFmtId="165" fontId="44" fillId="36" borderId="0" xfId="1" applyNumberFormat="1" applyFont="1" applyFill="1" applyBorder="1" applyAlignment="1">
      <alignment horizontal="center"/>
    </xf>
    <xf numFmtId="0" fontId="0" fillId="36" borderId="0" xfId="0" applyFill="1" applyAlignment="1">
      <alignment horizontal="center"/>
    </xf>
    <xf numFmtId="165" fontId="0" fillId="36" borderId="11" xfId="1" applyNumberFormat="1" applyFont="1" applyFill="1" applyBorder="1" applyAlignment="1">
      <alignment horizontal="center"/>
    </xf>
    <xf numFmtId="3" fontId="0" fillId="36" borderId="0" xfId="1" applyNumberFormat="1" applyFont="1" applyFill="1" applyBorder="1" applyAlignment="1">
      <alignment horizontal="center"/>
    </xf>
    <xf numFmtId="164" fontId="44" fillId="36" borderId="28" xfId="7" applyNumberFormat="1" applyFont="1" applyFill="1" applyBorder="1" applyAlignment="1">
      <alignment horizontal="center"/>
    </xf>
    <xf numFmtId="3" fontId="0" fillId="36" borderId="11" xfId="0" applyNumberFormat="1" applyFill="1" applyBorder="1" applyAlignment="1">
      <alignment horizontal="center"/>
    </xf>
    <xf numFmtId="2" fontId="44" fillId="36" borderId="11" xfId="1" applyNumberFormat="1" applyFont="1" applyFill="1" applyBorder="1" applyAlignment="1">
      <alignment horizontal="center"/>
    </xf>
    <xf numFmtId="2" fontId="44" fillId="36" borderId="11" xfId="7" applyNumberFormat="1" applyFont="1" applyFill="1" applyBorder="1" applyAlignment="1">
      <alignment horizontal="center"/>
    </xf>
    <xf numFmtId="0" fontId="44" fillId="36" borderId="0" xfId="0" applyFont="1" applyFill="1" applyAlignment="1">
      <alignment horizontal="center"/>
    </xf>
    <xf numFmtId="0" fontId="44" fillId="36" borderId="14" xfId="0" applyFont="1" applyFill="1" applyBorder="1" applyAlignment="1">
      <alignment horizontal="center"/>
    </xf>
    <xf numFmtId="0" fontId="33" fillId="35" borderId="0" xfId="0" applyFont="1" applyFill="1" applyAlignment="1">
      <alignment horizontal="center"/>
    </xf>
    <xf numFmtId="0" fontId="33" fillId="0" borderId="10" xfId="0" applyFont="1" applyBorder="1" applyAlignment="1">
      <alignment horizontal="center"/>
    </xf>
    <xf numFmtId="3" fontId="44" fillId="36" borderId="0" xfId="1" applyNumberFormat="1" applyFont="1" applyFill="1" applyBorder="1" applyAlignment="1">
      <alignment horizontal="center"/>
    </xf>
    <xf numFmtId="0" fontId="44" fillId="0" borderId="14" xfId="0" applyFont="1" applyBorder="1" applyAlignment="1">
      <alignment horizontal="center"/>
    </xf>
    <xf numFmtId="0" fontId="33" fillId="0" borderId="0" xfId="0" applyFont="1" applyAlignment="1">
      <alignment horizontal="center"/>
    </xf>
    <xf numFmtId="3" fontId="0" fillId="36" borderId="16" xfId="0" applyNumberFormat="1" applyFill="1" applyBorder="1" applyAlignment="1">
      <alignment horizontal="center"/>
    </xf>
    <xf numFmtId="0" fontId="33" fillId="36" borderId="0" xfId="0" applyFont="1" applyFill="1" applyAlignment="1">
      <alignment horizontal="center"/>
    </xf>
    <xf numFmtId="0" fontId="0" fillId="35" borderId="14" xfId="0" applyFill="1" applyBorder="1" applyAlignment="1">
      <alignment horizontal="center"/>
    </xf>
    <xf numFmtId="2" fontId="0" fillId="35" borderId="14" xfId="0" applyNumberFormat="1" applyFill="1" applyBorder="1" applyAlignment="1">
      <alignment horizontal="center"/>
    </xf>
    <xf numFmtId="2" fontId="0" fillId="35" borderId="0" xfId="0" applyNumberFormat="1" applyFill="1" applyAlignment="1">
      <alignment horizontal="center"/>
    </xf>
    <xf numFmtId="167" fontId="0" fillId="35" borderId="0" xfId="0" applyNumberFormat="1" applyFill="1" applyAlignment="1">
      <alignment horizontal="center"/>
    </xf>
    <xf numFmtId="3" fontId="0" fillId="35" borderId="15" xfId="0" applyNumberFormat="1" applyFill="1" applyBorder="1" applyAlignment="1">
      <alignment horizontal="center"/>
    </xf>
    <xf numFmtId="2" fontId="45" fillId="35" borderId="36" xfId="0" quotePrefix="1" applyNumberFormat="1" applyFont="1" applyFill="1" applyBorder="1" applyAlignment="1">
      <alignment horizontal="center"/>
    </xf>
    <xf numFmtId="2" fontId="45" fillId="35" borderId="12" xfId="0" quotePrefix="1" applyNumberFormat="1" applyFont="1" applyFill="1" applyBorder="1" applyAlignment="1">
      <alignment horizontal="center"/>
    </xf>
    <xf numFmtId="4" fontId="45" fillId="35" borderId="12" xfId="0" quotePrefix="1" applyNumberFormat="1" applyFont="1" applyFill="1" applyBorder="1" applyAlignment="1">
      <alignment horizontal="center"/>
    </xf>
    <xf numFmtId="3" fontId="45" fillId="35" borderId="0" xfId="0" quotePrefix="1" applyNumberFormat="1" applyFont="1" applyFill="1" applyAlignment="1">
      <alignment horizontal="center"/>
    </xf>
    <xf numFmtId="2" fontId="0" fillId="35" borderId="16" xfId="0" applyNumberFormat="1" applyFill="1" applyBorder="1" applyAlignment="1">
      <alignment horizontal="center"/>
    </xf>
    <xf numFmtId="3" fontId="44" fillId="35" borderId="36" xfId="7" applyNumberFormat="1" applyFont="1" applyFill="1" applyBorder="1" applyAlignment="1">
      <alignment horizontal="center"/>
    </xf>
    <xf numFmtId="3" fontId="44" fillId="35" borderId="0" xfId="7" applyNumberFormat="1" applyFont="1" applyFill="1" applyBorder="1" applyAlignment="1">
      <alignment horizontal="center"/>
    </xf>
    <xf numFmtId="165" fontId="45" fillId="35" borderId="0" xfId="0" quotePrefix="1" applyNumberFormat="1" applyFont="1" applyFill="1" applyAlignment="1">
      <alignment horizontal="center"/>
    </xf>
    <xf numFmtId="169" fontId="45" fillId="35" borderId="0" xfId="0" quotePrefix="1" applyNumberFormat="1" applyFont="1" applyFill="1" applyAlignment="1">
      <alignment horizontal="center"/>
    </xf>
    <xf numFmtId="165" fontId="44" fillId="35" borderId="0" xfId="1" applyNumberFormat="1" applyFont="1" applyFill="1" applyBorder="1" applyAlignment="1">
      <alignment horizontal="center"/>
    </xf>
    <xf numFmtId="0" fontId="0" fillId="35" borderId="0" xfId="0" applyFill="1" applyAlignment="1">
      <alignment horizontal="center"/>
    </xf>
    <xf numFmtId="3" fontId="0" fillId="35" borderId="16" xfId="0" applyNumberFormat="1" applyFill="1" applyBorder="1" applyAlignment="1">
      <alignment horizontal="center"/>
    </xf>
    <xf numFmtId="165" fontId="0" fillId="35" borderId="11" xfId="1" applyNumberFormat="1" applyFont="1" applyFill="1" applyBorder="1" applyAlignment="1">
      <alignment horizontal="center"/>
    </xf>
    <xf numFmtId="3" fontId="0" fillId="35" borderId="0" xfId="1" applyNumberFormat="1" applyFont="1" applyFill="1" applyBorder="1" applyAlignment="1">
      <alignment horizontal="center"/>
    </xf>
    <xf numFmtId="164" fontId="44" fillId="35" borderId="28" xfId="7" applyNumberFormat="1" applyFont="1" applyFill="1" applyBorder="1" applyAlignment="1">
      <alignment horizontal="center"/>
    </xf>
    <xf numFmtId="3" fontId="0" fillId="35" borderId="11" xfId="0" applyNumberFormat="1" applyFill="1" applyBorder="1" applyAlignment="1">
      <alignment horizontal="center"/>
    </xf>
    <xf numFmtId="2" fontId="44" fillId="35" borderId="11" xfId="1" applyNumberFormat="1" applyFont="1" applyFill="1" applyBorder="1" applyAlignment="1">
      <alignment horizontal="center"/>
    </xf>
    <xf numFmtId="2" fontId="44" fillId="35" borderId="11" xfId="7" applyNumberFormat="1" applyFont="1" applyFill="1" applyBorder="1" applyAlignment="1">
      <alignment horizontal="center"/>
    </xf>
    <xf numFmtId="0" fontId="44" fillId="35" borderId="0" xfId="0" applyFont="1" applyFill="1" applyAlignment="1">
      <alignment horizontal="center"/>
    </xf>
    <xf numFmtId="0" fontId="44" fillId="35" borderId="14" xfId="0" applyFont="1" applyFill="1" applyBorder="1" applyAlignment="1">
      <alignment horizontal="center"/>
    </xf>
    <xf numFmtId="0" fontId="0" fillId="34" borderId="14" xfId="0" applyFill="1" applyBorder="1" applyAlignment="1">
      <alignment horizontal="center"/>
    </xf>
    <xf numFmtId="2" fontId="0" fillId="34" borderId="14" xfId="0" applyNumberFormat="1" applyFill="1" applyBorder="1" applyAlignment="1">
      <alignment horizontal="center"/>
    </xf>
    <xf numFmtId="2" fontId="0" fillId="34" borderId="0" xfId="0" applyNumberFormat="1" applyFill="1" applyAlignment="1">
      <alignment horizontal="center"/>
    </xf>
    <xf numFmtId="167" fontId="0" fillId="34" borderId="0" xfId="0" applyNumberFormat="1" applyFill="1" applyAlignment="1">
      <alignment horizontal="center"/>
    </xf>
    <xf numFmtId="3" fontId="0" fillId="34" borderId="15" xfId="0" applyNumberFormat="1" applyFill="1" applyBorder="1" applyAlignment="1">
      <alignment horizontal="center"/>
    </xf>
    <xf numFmtId="2" fontId="45" fillId="34" borderId="36" xfId="0" quotePrefix="1" applyNumberFormat="1" applyFont="1" applyFill="1" applyBorder="1" applyAlignment="1">
      <alignment horizontal="center"/>
    </xf>
    <xf numFmtId="2" fontId="45" fillId="34" borderId="12" xfId="0" quotePrefix="1" applyNumberFormat="1" applyFont="1" applyFill="1" applyBorder="1" applyAlignment="1">
      <alignment horizontal="center"/>
    </xf>
    <xf numFmtId="4" fontId="45" fillId="34" borderId="12" xfId="0" quotePrefix="1" applyNumberFormat="1" applyFont="1" applyFill="1" applyBorder="1" applyAlignment="1">
      <alignment horizontal="center"/>
    </xf>
    <xf numFmtId="3" fontId="45" fillId="34" borderId="0" xfId="0" quotePrefix="1" applyNumberFormat="1" applyFont="1" applyFill="1" applyAlignment="1">
      <alignment horizontal="center"/>
    </xf>
    <xf numFmtId="2" fontId="0" fillId="34" borderId="16" xfId="0" applyNumberFormat="1" applyFill="1" applyBorder="1" applyAlignment="1">
      <alignment horizontal="center"/>
    </xf>
    <xf numFmtId="3" fontId="44" fillId="34" borderId="36" xfId="7" applyNumberFormat="1" applyFont="1" applyFill="1" applyBorder="1" applyAlignment="1">
      <alignment horizontal="center"/>
    </xf>
    <xf numFmtId="3" fontId="44" fillId="34" borderId="0" xfId="7" applyNumberFormat="1" applyFont="1" applyFill="1" applyBorder="1" applyAlignment="1">
      <alignment horizontal="center"/>
    </xf>
    <xf numFmtId="165" fontId="45" fillId="34" borderId="0" xfId="0" quotePrefix="1" applyNumberFormat="1" applyFont="1" applyFill="1" applyAlignment="1">
      <alignment horizontal="center"/>
    </xf>
    <xf numFmtId="169" fontId="45" fillId="34" borderId="0" xfId="0" quotePrefix="1" applyNumberFormat="1" applyFont="1" applyFill="1" applyAlignment="1">
      <alignment horizontal="center"/>
    </xf>
    <xf numFmtId="165" fontId="44" fillId="34" borderId="0" xfId="1" applyNumberFormat="1" applyFont="1" applyFill="1" applyBorder="1" applyAlignment="1">
      <alignment horizontal="center"/>
    </xf>
    <xf numFmtId="0" fontId="0" fillId="34" borderId="0" xfId="0" applyFill="1" applyAlignment="1">
      <alignment horizontal="center"/>
    </xf>
    <xf numFmtId="3" fontId="0" fillId="34" borderId="16" xfId="0" applyNumberFormat="1" applyFill="1" applyBorder="1" applyAlignment="1">
      <alignment horizontal="center"/>
    </xf>
    <xf numFmtId="165" fontId="0" fillId="34" borderId="11" xfId="1" applyNumberFormat="1" applyFont="1" applyFill="1" applyBorder="1" applyAlignment="1">
      <alignment horizontal="center"/>
    </xf>
    <xf numFmtId="3" fontId="0" fillId="34" borderId="0" xfId="1" applyNumberFormat="1" applyFont="1" applyFill="1" applyBorder="1" applyAlignment="1">
      <alignment horizontal="center"/>
    </xf>
    <xf numFmtId="164" fontId="44" fillId="34" borderId="28" xfId="7" applyNumberFormat="1" applyFont="1" applyFill="1" applyBorder="1" applyAlignment="1">
      <alignment horizontal="center"/>
    </xf>
    <xf numFmtId="3" fontId="0" fillId="34" borderId="11" xfId="0" applyNumberFormat="1" applyFill="1" applyBorder="1" applyAlignment="1">
      <alignment horizontal="center"/>
    </xf>
    <xf numFmtId="2" fontId="44" fillId="34" borderId="11" xfId="1" applyNumberFormat="1" applyFont="1" applyFill="1" applyBorder="1" applyAlignment="1">
      <alignment horizontal="center"/>
    </xf>
    <xf numFmtId="2" fontId="44" fillId="34" borderId="11" xfId="7" applyNumberFormat="1" applyFont="1" applyFill="1" applyBorder="1" applyAlignment="1">
      <alignment horizontal="center"/>
    </xf>
    <xf numFmtId="3" fontId="0" fillId="34" borderId="14" xfId="0" applyNumberFormat="1" applyFill="1" applyBorder="1" applyAlignment="1">
      <alignment horizontal="center"/>
    </xf>
    <xf numFmtId="0" fontId="44" fillId="34" borderId="14" xfId="0" applyFont="1" applyFill="1" applyBorder="1" applyAlignment="1">
      <alignment horizontal="center"/>
    </xf>
    <xf numFmtId="0" fontId="33" fillId="34" borderId="0" xfId="0" applyFont="1" applyFill="1" applyAlignment="1">
      <alignment horizontal="center"/>
    </xf>
    <xf numFmtId="3" fontId="0" fillId="36" borderId="14" xfId="0" applyNumberFormat="1" applyFill="1" applyBorder="1" applyAlignment="1">
      <alignment horizontal="center"/>
    </xf>
    <xf numFmtId="3" fontId="0" fillId="35" borderId="14" xfId="0" applyNumberFormat="1" applyFill="1" applyBorder="1" applyAlignment="1">
      <alignment horizontal="center"/>
    </xf>
    <xf numFmtId="0" fontId="45" fillId="0" borderId="10" xfId="0" applyFont="1" applyBorder="1" applyAlignment="1">
      <alignment horizontal="center"/>
    </xf>
    <xf numFmtId="0" fontId="44" fillId="34" borderId="0" xfId="0" applyFont="1" applyFill="1" applyAlignment="1">
      <alignment horizontal="center"/>
    </xf>
    <xf numFmtId="0" fontId="0" fillId="41" borderId="14" xfId="0" applyFill="1" applyBorder="1" applyAlignment="1">
      <alignment horizontal="center"/>
    </xf>
    <xf numFmtId="2" fontId="0" fillId="41" borderId="14" xfId="0" applyNumberFormat="1" applyFill="1" applyBorder="1" applyAlignment="1">
      <alignment horizontal="center"/>
    </xf>
    <xf numFmtId="2" fontId="0" fillId="41" borderId="0" xfId="0" applyNumberFormat="1" applyFill="1" applyAlignment="1">
      <alignment horizontal="center"/>
    </xf>
    <xf numFmtId="167" fontId="0" fillId="41" borderId="0" xfId="0" applyNumberFormat="1" applyFill="1" applyAlignment="1">
      <alignment horizontal="center"/>
    </xf>
    <xf numFmtId="3" fontId="0" fillId="41" borderId="15" xfId="0" applyNumberFormat="1" applyFill="1" applyBorder="1" applyAlignment="1">
      <alignment horizontal="center"/>
    </xf>
    <xf numFmtId="2" fontId="45" fillId="41" borderId="36" xfId="0" quotePrefix="1" applyNumberFormat="1" applyFont="1" applyFill="1" applyBorder="1" applyAlignment="1">
      <alignment horizontal="center"/>
    </xf>
    <xf numFmtId="2" fontId="45" fillId="41" borderId="12" xfId="0" quotePrefix="1" applyNumberFormat="1" applyFont="1" applyFill="1" applyBorder="1" applyAlignment="1">
      <alignment horizontal="center"/>
    </xf>
    <xf numFmtId="4" fontId="45" fillId="41" borderId="12" xfId="0" quotePrefix="1" applyNumberFormat="1" applyFont="1" applyFill="1" applyBorder="1" applyAlignment="1">
      <alignment horizontal="center"/>
    </xf>
    <xf numFmtId="3" fontId="45" fillId="41" borderId="0" xfId="0" quotePrefix="1" applyNumberFormat="1" applyFont="1" applyFill="1" applyAlignment="1">
      <alignment horizontal="center"/>
    </xf>
    <xf numFmtId="2" fontId="0" fillId="41" borderId="16" xfId="0" applyNumberFormat="1" applyFill="1" applyBorder="1" applyAlignment="1">
      <alignment horizontal="center"/>
    </xf>
    <xf numFmtId="3" fontId="44" fillId="41" borderId="36" xfId="7" applyNumberFormat="1" applyFont="1" applyFill="1" applyBorder="1" applyAlignment="1">
      <alignment horizontal="center"/>
    </xf>
    <xf numFmtId="3" fontId="44" fillId="41" borderId="0" xfId="7" applyNumberFormat="1" applyFont="1" applyFill="1" applyBorder="1" applyAlignment="1">
      <alignment horizontal="center"/>
    </xf>
    <xf numFmtId="165" fontId="45" fillId="41" borderId="0" xfId="0" quotePrefix="1" applyNumberFormat="1" applyFont="1" applyFill="1" applyAlignment="1">
      <alignment horizontal="center"/>
    </xf>
    <xf numFmtId="169" fontId="45" fillId="41" borderId="0" xfId="0" quotePrefix="1" applyNumberFormat="1" applyFont="1" applyFill="1" applyAlignment="1">
      <alignment horizontal="center"/>
    </xf>
    <xf numFmtId="165" fontId="44" fillId="41" borderId="0" xfId="1" applyNumberFormat="1" applyFont="1" applyFill="1" applyBorder="1" applyAlignment="1">
      <alignment horizontal="center"/>
    </xf>
    <xf numFmtId="0" fontId="0" fillId="41" borderId="0" xfId="0" applyFill="1" applyAlignment="1">
      <alignment horizontal="center"/>
    </xf>
    <xf numFmtId="3" fontId="0" fillId="41" borderId="16" xfId="0" applyNumberFormat="1" applyFill="1" applyBorder="1" applyAlignment="1">
      <alignment horizontal="center"/>
    </xf>
    <xf numFmtId="165" fontId="0" fillId="41" borderId="11" xfId="1" applyNumberFormat="1" applyFont="1" applyFill="1" applyBorder="1" applyAlignment="1">
      <alignment horizontal="center"/>
    </xf>
    <xf numFmtId="3" fontId="0" fillId="41" borderId="0" xfId="1" applyNumberFormat="1" applyFont="1" applyFill="1" applyBorder="1" applyAlignment="1">
      <alignment horizontal="center"/>
    </xf>
    <xf numFmtId="164" fontId="44" fillId="41" borderId="28" xfId="7" applyNumberFormat="1" applyFont="1" applyFill="1" applyBorder="1" applyAlignment="1">
      <alignment horizontal="center"/>
    </xf>
    <xf numFmtId="3" fontId="0" fillId="41" borderId="11" xfId="0" applyNumberFormat="1" applyFill="1" applyBorder="1" applyAlignment="1">
      <alignment horizontal="center"/>
    </xf>
    <xf numFmtId="2" fontId="44" fillId="41" borderId="11" xfId="1" applyNumberFormat="1" applyFont="1" applyFill="1" applyBorder="1" applyAlignment="1">
      <alignment horizontal="center"/>
    </xf>
    <xf numFmtId="2" fontId="44" fillId="41" borderId="11" xfId="7" applyNumberFormat="1" applyFont="1" applyFill="1" applyBorder="1" applyAlignment="1">
      <alignment horizontal="center"/>
    </xf>
    <xf numFmtId="0" fontId="33" fillId="39" borderId="0" xfId="0" applyFont="1" applyFill="1" applyAlignment="1">
      <alignment horizontal="center"/>
    </xf>
    <xf numFmtId="168" fontId="45" fillId="41" borderId="36" xfId="0" quotePrefix="1" applyNumberFormat="1" applyFont="1" applyFill="1" applyBorder="1" applyAlignment="1">
      <alignment horizontal="center"/>
    </xf>
    <xf numFmtId="2" fontId="0" fillId="41" borderId="36" xfId="0" applyNumberFormat="1" applyFill="1" applyBorder="1" applyAlignment="1">
      <alignment horizontal="center"/>
    </xf>
    <xf numFmtId="2" fontId="0" fillId="41" borderId="12" xfId="0" applyNumberFormat="1" applyFill="1" applyBorder="1" applyAlignment="1">
      <alignment horizontal="center"/>
    </xf>
    <xf numFmtId="4" fontId="0" fillId="41" borderId="12" xfId="0" applyNumberFormat="1" applyFill="1" applyBorder="1" applyAlignment="1">
      <alignment horizontal="center"/>
    </xf>
    <xf numFmtId="169" fontId="0" fillId="41" borderId="0" xfId="0" applyNumberFormat="1" applyFill="1" applyAlignment="1">
      <alignment horizontal="center"/>
    </xf>
    <xf numFmtId="0" fontId="17" fillId="38" borderId="16" xfId="0" applyFont="1" applyFill="1" applyBorder="1" applyAlignment="1">
      <alignment horizontal="center"/>
    </xf>
    <xf numFmtId="0" fontId="17" fillId="0" borderId="10" xfId="0" applyFont="1" applyBorder="1" applyAlignment="1">
      <alignment horizontal="center"/>
    </xf>
    <xf numFmtId="0" fontId="16" fillId="0" borderId="86" xfId="0" applyFont="1" applyBorder="1" applyAlignment="1">
      <alignment horizontal="center" vertical="center" wrapText="1"/>
    </xf>
    <xf numFmtId="0" fontId="44" fillId="37" borderId="91" xfId="7" applyFont="1" applyFill="1" applyBorder="1" applyAlignment="1">
      <alignment horizontal="center"/>
    </xf>
    <xf numFmtId="0" fontId="0" fillId="36" borderId="91" xfId="0" applyFill="1" applyBorder="1" applyAlignment="1">
      <alignment horizontal="center"/>
    </xf>
    <xf numFmtId="3" fontId="41" fillId="36" borderId="16" xfId="0" applyNumberFormat="1" applyFont="1" applyFill="1" applyBorder="1" applyAlignment="1">
      <alignment horizontal="center"/>
    </xf>
    <xf numFmtId="0" fontId="0" fillId="35" borderId="91" xfId="0" applyFill="1" applyBorder="1" applyAlignment="1">
      <alignment horizontal="center"/>
    </xf>
    <xf numFmtId="0" fontId="0" fillId="34" borderId="91" xfId="0" applyFill="1" applyBorder="1" applyAlignment="1">
      <alignment horizontal="center"/>
    </xf>
    <xf numFmtId="0" fontId="44" fillId="41" borderId="91" xfId="0" applyFont="1" applyFill="1" applyBorder="1" applyAlignment="1">
      <alignment horizontal="center"/>
    </xf>
    <xf numFmtId="0" fontId="0" fillId="41" borderId="91" xfId="0" applyFill="1" applyBorder="1" applyAlignment="1">
      <alignment horizontal="center"/>
    </xf>
    <xf numFmtId="0" fontId="36" fillId="0" borderId="0" xfId="45" applyFont="1"/>
    <xf numFmtId="0" fontId="29" fillId="0" borderId="0" xfId="45"/>
    <xf numFmtId="0" fontId="37" fillId="0" borderId="0" xfId="45" applyFont="1"/>
    <xf numFmtId="0" fontId="40" fillId="0" borderId="0" xfId="45" applyFont="1"/>
    <xf numFmtId="0" fontId="25" fillId="0" borderId="0" xfId="45" applyFont="1"/>
    <xf numFmtId="0" fontId="38" fillId="0" borderId="0" xfId="45" applyFont="1"/>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26" fillId="39" borderId="56" xfId="0" applyFont="1" applyFill="1" applyBorder="1" applyAlignment="1">
      <alignment horizontal="left" vertical="center" wrapText="1"/>
    </xf>
    <xf numFmtId="0" fontId="26" fillId="39" borderId="57" xfId="0" applyFont="1" applyFill="1" applyBorder="1" applyAlignment="1">
      <alignment horizontal="left" vertical="center" wrapText="1"/>
    </xf>
    <xf numFmtId="0" fontId="26" fillId="39" borderId="58" xfId="0" applyFont="1" applyFill="1" applyBorder="1" applyAlignment="1">
      <alignment horizontal="left" vertical="center" wrapText="1"/>
    </xf>
    <xf numFmtId="0" fontId="26" fillId="39" borderId="10" xfId="0" applyFont="1" applyFill="1" applyBorder="1" applyAlignment="1">
      <alignment horizontal="left" vertical="center" wrapText="1"/>
    </xf>
    <xf numFmtId="0" fontId="26" fillId="39" borderId="0" xfId="0" applyFont="1" applyFill="1" applyAlignment="1">
      <alignment horizontal="left" vertical="center" wrapText="1"/>
    </xf>
    <xf numFmtId="0" fontId="26" fillId="39" borderId="11" xfId="0" applyFont="1" applyFill="1" applyBorder="1" applyAlignment="1">
      <alignment horizontal="left" vertical="center" wrapText="1"/>
    </xf>
    <xf numFmtId="0" fontId="26" fillId="39" borderId="59" xfId="0" applyFont="1" applyFill="1" applyBorder="1" applyAlignment="1">
      <alignment horizontal="left" vertical="center" wrapText="1"/>
    </xf>
    <xf numFmtId="0" fontId="26" fillId="39" borderId="60" xfId="0" applyFont="1" applyFill="1" applyBorder="1" applyAlignment="1">
      <alignment horizontal="left" vertical="center" wrapText="1"/>
    </xf>
    <xf numFmtId="0" fontId="26" fillId="39" borderId="61" xfId="0" applyFont="1" applyFill="1" applyBorder="1" applyAlignment="1">
      <alignment horizontal="left" vertical="center" wrapText="1"/>
    </xf>
    <xf numFmtId="0" fontId="20" fillId="40" borderId="37" xfId="0" applyFont="1" applyFill="1" applyBorder="1" applyAlignment="1">
      <alignment horizontal="center" vertical="center" wrapText="1"/>
    </xf>
    <xf numFmtId="0" fontId="20" fillId="40" borderId="54" xfId="0" applyFont="1" applyFill="1" applyBorder="1" applyAlignment="1">
      <alignment horizontal="center" vertical="center" wrapText="1"/>
    </xf>
    <xf numFmtId="0" fontId="20" fillId="40" borderId="54" xfId="0" applyFont="1" applyFill="1" applyBorder="1" applyAlignment="1">
      <alignment horizontal="center" vertical="center"/>
    </xf>
    <xf numFmtId="3" fontId="0" fillId="41" borderId="0" xfId="0" applyNumberFormat="1" applyFill="1" applyBorder="1" applyAlignment="1">
      <alignment horizontal="center"/>
    </xf>
    <xf numFmtId="0" fontId="44" fillId="36" borderId="0" xfId="0" applyFont="1" applyFill="1" applyBorder="1" applyAlignment="1">
      <alignment horizontal="center"/>
    </xf>
    <xf numFmtId="0" fontId="33" fillId="34" borderId="0" xfId="0" applyFont="1" applyFill="1" applyBorder="1" applyAlignment="1">
      <alignment horizontal="center"/>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00000000-0005-0000-0000-00001B000000}"/>
    <cellStyle name="Comma 3" xfId="46" xr:uid="{716ECD9C-C4BD-46BE-B53C-9F70DEFAF75B}"/>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ellStyle name="Normal 2" xfId="45" xr:uid="{589C83D9-E504-4C29-8FB3-9C2578F92244}"/>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4">
    <dxf>
      <fill>
        <patternFill>
          <bgColor rgb="FFFFFFBE"/>
        </patternFill>
      </fill>
    </dxf>
    <dxf>
      <fill>
        <patternFill>
          <bgColor rgb="FFFFFFBE"/>
        </patternFill>
      </fill>
    </dxf>
    <dxf>
      <fill>
        <patternFill>
          <bgColor rgb="FFFFFFBE"/>
        </patternFill>
      </fill>
    </dxf>
    <dxf>
      <fill>
        <patternFill>
          <bgColor rgb="FFFFFFBE"/>
        </patternFill>
      </fill>
    </dxf>
  </dxfs>
  <tableStyles count="0" defaultTableStyle="TableStyleMedium2" defaultPivotStyle="PivotStyleLight16"/>
  <colors>
    <mruColors>
      <color rgb="FFE6E600"/>
      <color rgb="FFFFFFBE"/>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12.statcan.gc.ca/census-recensement/2021/dp-pd/prof/details/download-telecharger.cfm?Lang=E" TargetMode="External"/><Relationship Id="rId2" Type="http://schemas.openxmlformats.org/officeDocument/2006/relationships/hyperlink" Target="https://datacentre.chass.utoronto.ca/" TargetMode="External"/><Relationship Id="rId1" Type="http://schemas.openxmlformats.org/officeDocument/2006/relationships/hyperlink" Target="http://www.canadiansuburbs.ca/" TargetMode="External"/><Relationship Id="rId6" Type="http://schemas.openxmlformats.org/officeDocument/2006/relationships/hyperlink" Target="https://www.canadiansuburbs.ca/wp-content/uploads/2022/03/Still_Suburban_Monograph_2016.pdf" TargetMode="External"/><Relationship Id="rId5" Type="http://schemas.openxmlformats.org/officeDocument/2006/relationships/hyperlink" Target="https://japr.homestead.com/Gordon_FinalVersion131216.pdf" TargetMode="External"/><Relationship Id="rId4" Type="http://schemas.openxmlformats.org/officeDocument/2006/relationships/hyperlink" Target="https://borealisdata.ca/dataset.xhtml?persistentId=doi:10.5683/SP/EUG3D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A0C1-AC82-4ED7-8D8C-EA079A0BAA50}">
  <sheetPr>
    <outlinePr summaryBelow="0" summaryRight="0"/>
  </sheetPr>
  <dimension ref="A1:R58"/>
  <sheetViews>
    <sheetView topLeftCell="A7" workbookViewId="0">
      <selection activeCell="L25" sqref="L25"/>
    </sheetView>
  </sheetViews>
  <sheetFormatPr defaultColWidth="12.7109375" defaultRowHeight="15.75" customHeight="1"/>
  <cols>
    <col min="1" max="1" width="12.7109375" style="224"/>
    <col min="2" max="2" width="26" style="224" customWidth="1"/>
    <col min="3" max="16384" width="12.7109375" style="224"/>
  </cols>
  <sheetData>
    <row r="1" spans="1:18" ht="15.75" customHeight="1">
      <c r="A1" s="221" t="s">
        <v>161</v>
      </c>
      <c r="B1" s="222"/>
      <c r="C1" s="223"/>
      <c r="D1" s="223"/>
      <c r="E1" s="223"/>
      <c r="F1" s="223"/>
      <c r="G1" s="223"/>
      <c r="H1" s="223"/>
      <c r="I1" s="223"/>
      <c r="J1" s="223"/>
      <c r="K1" s="223"/>
      <c r="L1" s="223"/>
      <c r="M1" s="223"/>
      <c r="N1" s="223"/>
      <c r="O1" s="223"/>
      <c r="P1" s="223"/>
      <c r="Q1" s="223"/>
      <c r="R1" s="223"/>
    </row>
    <row r="2" spans="1:18" ht="15.75" customHeight="1">
      <c r="A2" s="464" t="s">
        <v>372</v>
      </c>
      <c r="B2" s="463"/>
      <c r="C2" s="463"/>
      <c r="D2" s="463"/>
      <c r="E2" s="463"/>
      <c r="F2" s="463"/>
      <c r="G2" s="223"/>
      <c r="H2" s="223"/>
      <c r="I2" s="223"/>
      <c r="J2" s="223"/>
      <c r="K2" s="223"/>
      <c r="L2" s="223"/>
      <c r="M2" s="223"/>
      <c r="N2" s="223"/>
      <c r="O2" s="223"/>
      <c r="P2" s="223"/>
      <c r="Q2" s="223"/>
      <c r="R2" s="223"/>
    </row>
    <row r="3" spans="1:18" ht="15.75" customHeight="1">
      <c r="A3" s="462" t="s">
        <v>373</v>
      </c>
      <c r="B3" s="463"/>
      <c r="C3" s="463"/>
      <c r="D3" s="223"/>
      <c r="E3" s="223"/>
      <c r="F3" s="223"/>
      <c r="G3" s="223"/>
      <c r="H3" s="223"/>
      <c r="I3" s="223"/>
      <c r="J3" s="223"/>
      <c r="K3" s="223"/>
      <c r="L3" s="223"/>
      <c r="M3" s="223"/>
      <c r="N3" s="223"/>
      <c r="O3" s="223"/>
      <c r="P3" s="223"/>
      <c r="Q3" s="223"/>
      <c r="R3" s="223"/>
    </row>
    <row r="4" spans="1:18" ht="15.75" customHeight="1">
      <c r="A4" s="462" t="s">
        <v>374</v>
      </c>
      <c r="B4" s="463"/>
      <c r="C4" s="463"/>
      <c r="D4" s="463"/>
      <c r="E4" s="463"/>
      <c r="F4" s="463"/>
      <c r="G4" s="463"/>
      <c r="H4" s="223"/>
      <c r="I4" s="223"/>
      <c r="J4" s="223"/>
      <c r="K4" s="223"/>
      <c r="L4" s="223"/>
      <c r="M4" s="223"/>
      <c r="N4" s="223"/>
      <c r="O4" s="223"/>
      <c r="P4" s="223"/>
      <c r="Q4" s="223"/>
      <c r="R4" s="223"/>
    </row>
    <row r="5" spans="1:18" ht="15.75" customHeight="1">
      <c r="A5" s="462" t="s">
        <v>375</v>
      </c>
      <c r="B5" s="463"/>
      <c r="C5" s="463"/>
      <c r="D5" s="463"/>
      <c r="E5" s="463"/>
      <c r="F5" s="463"/>
      <c r="G5" s="223"/>
      <c r="H5" s="223"/>
      <c r="I5" s="223"/>
      <c r="J5" s="223"/>
      <c r="K5" s="223"/>
      <c r="L5" s="223"/>
      <c r="M5" s="223"/>
      <c r="N5" s="223"/>
      <c r="O5" s="223"/>
      <c r="P5" s="223"/>
      <c r="Q5" s="223"/>
      <c r="R5" s="223"/>
    </row>
    <row r="6" spans="1:18" ht="15.75" customHeight="1">
      <c r="A6" s="462" t="s">
        <v>376</v>
      </c>
      <c r="B6" s="463"/>
      <c r="C6" s="463"/>
      <c r="D6" s="463"/>
      <c r="E6" s="223"/>
      <c r="F6" s="223"/>
      <c r="G6" s="223"/>
      <c r="H6" s="223"/>
      <c r="I6" s="223"/>
      <c r="J6" s="223"/>
      <c r="K6" s="223"/>
      <c r="L6" s="223"/>
      <c r="M6" s="223"/>
      <c r="N6" s="223"/>
      <c r="O6" s="223"/>
      <c r="P6" s="223"/>
      <c r="Q6" s="223"/>
      <c r="R6" s="223"/>
    </row>
    <row r="7" spans="1:18" ht="15.75" customHeight="1">
      <c r="A7" s="462" t="s">
        <v>377</v>
      </c>
      <c r="B7" s="463"/>
      <c r="C7" s="223"/>
      <c r="D7" s="223"/>
      <c r="E7" s="223"/>
      <c r="F7" s="223"/>
      <c r="G7" s="223"/>
      <c r="H7" s="223"/>
      <c r="I7" s="223"/>
      <c r="J7" s="223"/>
      <c r="K7" s="223"/>
      <c r="L7" s="223"/>
      <c r="M7" s="223"/>
      <c r="N7" s="223"/>
      <c r="O7" s="223"/>
      <c r="P7" s="223"/>
      <c r="Q7" s="223"/>
      <c r="R7" s="223"/>
    </row>
    <row r="8" spans="1:18" ht="15.75" customHeight="1">
      <c r="A8" s="462" t="s">
        <v>378</v>
      </c>
      <c r="B8" s="463"/>
      <c r="C8" s="463"/>
      <c r="D8" s="463"/>
      <c r="E8" s="223"/>
      <c r="F8" s="223"/>
      <c r="G8" s="223"/>
      <c r="H8" s="223"/>
      <c r="I8" s="223"/>
      <c r="J8" s="223"/>
      <c r="K8" s="223"/>
      <c r="L8" s="223"/>
      <c r="M8" s="223"/>
      <c r="N8" s="223"/>
      <c r="O8" s="223"/>
      <c r="P8" s="223"/>
      <c r="Q8" s="223"/>
      <c r="R8" s="223"/>
    </row>
    <row r="9" spans="1:18" ht="15.75" customHeight="1">
      <c r="A9" s="223"/>
      <c r="B9" s="223"/>
      <c r="C9" s="223"/>
      <c r="D9" s="223"/>
      <c r="E9" s="223"/>
      <c r="F9" s="223"/>
      <c r="G9" s="223"/>
      <c r="H9" s="223"/>
      <c r="I9" s="223"/>
      <c r="J9" s="223"/>
      <c r="K9" s="223"/>
      <c r="L9" s="223"/>
      <c r="M9" s="223"/>
      <c r="N9" s="223"/>
      <c r="O9" s="223"/>
      <c r="P9" s="223"/>
      <c r="Q9" s="223"/>
      <c r="R9" s="223"/>
    </row>
    <row r="10" spans="1:18" ht="15.75" customHeight="1">
      <c r="A10" s="221" t="s">
        <v>379</v>
      </c>
      <c r="B10" s="222"/>
      <c r="C10" s="223"/>
      <c r="D10" s="223"/>
      <c r="E10" s="223"/>
      <c r="F10" s="223"/>
      <c r="G10" s="223"/>
      <c r="H10" s="223"/>
      <c r="I10" s="223"/>
      <c r="J10" s="223"/>
      <c r="K10" s="223"/>
      <c r="L10" s="223"/>
      <c r="M10" s="223"/>
      <c r="N10" s="223"/>
      <c r="O10" s="223"/>
      <c r="P10" s="223"/>
      <c r="Q10" s="223"/>
      <c r="R10" s="223"/>
    </row>
    <row r="11" spans="1:18" ht="15.75" customHeight="1">
      <c r="A11" s="467" t="s">
        <v>380</v>
      </c>
      <c r="B11" s="463"/>
      <c r="C11" s="463"/>
      <c r="D11" s="463"/>
      <c r="E11" s="463"/>
      <c r="F11" s="226"/>
      <c r="G11" s="226"/>
      <c r="H11" s="226"/>
      <c r="I11" s="226"/>
      <c r="J11" s="226"/>
      <c r="K11" s="223"/>
      <c r="L11" s="223"/>
      <c r="M11" s="223"/>
      <c r="N11" s="223"/>
      <c r="O11" s="223"/>
      <c r="P11" s="223"/>
      <c r="Q11" s="223"/>
      <c r="R11" s="223"/>
    </row>
    <row r="12" spans="1:18" ht="15.75" customHeight="1">
      <c r="A12" s="467" t="s">
        <v>381</v>
      </c>
      <c r="B12" s="463"/>
      <c r="C12" s="463"/>
      <c r="D12" s="463"/>
      <c r="E12" s="463"/>
      <c r="F12" s="463"/>
      <c r="G12" s="463"/>
      <c r="H12" s="463"/>
      <c r="I12" s="226"/>
      <c r="J12" s="226"/>
      <c r="K12" s="226"/>
      <c r="L12" s="226"/>
      <c r="M12" s="226"/>
      <c r="N12" s="223"/>
      <c r="O12" s="223"/>
      <c r="P12" s="223"/>
      <c r="Q12" s="223"/>
      <c r="R12" s="223"/>
    </row>
    <row r="13" spans="1:18" ht="15.75" customHeight="1">
      <c r="A13" s="467" t="s">
        <v>382</v>
      </c>
      <c r="B13" s="463"/>
      <c r="C13" s="463"/>
      <c r="D13" s="463"/>
      <c r="E13" s="463"/>
      <c r="F13" s="463"/>
      <c r="G13" s="463"/>
      <c r="H13" s="463"/>
      <c r="I13" s="463"/>
      <c r="J13" s="463"/>
      <c r="K13" s="463"/>
      <c r="L13" s="463"/>
      <c r="M13" s="226"/>
      <c r="N13" s="226"/>
      <c r="O13" s="226"/>
      <c r="P13" s="226"/>
      <c r="Q13" s="226"/>
      <c r="R13" s="226"/>
    </row>
    <row r="14" spans="1:18" ht="15.75" customHeight="1">
      <c r="A14" s="467" t="s">
        <v>383</v>
      </c>
      <c r="B14" s="463"/>
      <c r="C14" s="463"/>
      <c r="D14" s="463"/>
      <c r="E14" s="463"/>
      <c r="F14" s="463"/>
      <c r="G14" s="463"/>
      <c r="H14" s="463"/>
      <c r="I14" s="463"/>
      <c r="J14" s="463"/>
      <c r="K14" s="463"/>
      <c r="L14" s="226"/>
      <c r="M14" s="226"/>
      <c r="N14" s="226"/>
      <c r="O14" s="226"/>
      <c r="P14" s="226"/>
      <c r="Q14" s="226"/>
      <c r="R14" s="223"/>
    </row>
    <row r="15" spans="1:18" ht="15.75" customHeight="1">
      <c r="A15" s="467" t="s">
        <v>162</v>
      </c>
      <c r="B15" s="463"/>
      <c r="C15" s="463"/>
      <c r="D15" s="463"/>
      <c r="E15" s="463"/>
      <c r="F15" s="463"/>
      <c r="G15" s="463"/>
      <c r="H15" s="463"/>
      <c r="I15" s="227"/>
      <c r="J15" s="227"/>
      <c r="K15" s="227"/>
      <c r="L15" s="227"/>
      <c r="M15" s="227"/>
      <c r="N15" s="227"/>
      <c r="O15" s="227"/>
      <c r="P15" s="227"/>
      <c r="Q15" s="227"/>
      <c r="R15" s="227"/>
    </row>
    <row r="16" spans="1:18" ht="15.75" customHeight="1">
      <c r="A16" s="225"/>
      <c r="B16" s="227"/>
      <c r="C16" s="227"/>
      <c r="D16" s="227"/>
      <c r="E16" s="227"/>
      <c r="F16" s="227"/>
      <c r="G16" s="227"/>
      <c r="H16" s="227"/>
      <c r="I16" s="227"/>
      <c r="J16" s="227"/>
      <c r="K16" s="227"/>
      <c r="L16" s="227"/>
      <c r="M16" s="227"/>
      <c r="N16" s="227"/>
      <c r="O16" s="227"/>
      <c r="P16" s="227"/>
      <c r="Q16" s="227"/>
      <c r="R16" s="227"/>
    </row>
    <row r="17" spans="1:18" ht="15.75" customHeight="1">
      <c r="A17" s="462" t="s">
        <v>384</v>
      </c>
      <c r="B17" s="463"/>
      <c r="C17" s="463"/>
      <c r="D17" s="463"/>
      <c r="E17" s="463"/>
      <c r="F17" s="463"/>
      <c r="G17" s="463"/>
      <c r="H17" s="463"/>
      <c r="I17" s="227"/>
      <c r="J17" s="227"/>
      <c r="K17" s="227"/>
      <c r="L17" s="227"/>
      <c r="M17" s="227"/>
      <c r="N17" s="227"/>
      <c r="O17" s="227"/>
      <c r="P17" s="227"/>
      <c r="Q17" s="227"/>
      <c r="R17" s="227"/>
    </row>
    <row r="18" spans="1:18" ht="15.75" customHeight="1">
      <c r="A18" s="462" t="s">
        <v>385</v>
      </c>
      <c r="B18" s="463"/>
      <c r="C18" s="463"/>
      <c r="D18" s="463"/>
      <c r="E18" s="463"/>
      <c r="F18" s="223"/>
      <c r="G18" s="223"/>
      <c r="H18" s="223"/>
      <c r="I18" s="223"/>
      <c r="J18" s="223"/>
      <c r="K18" s="223"/>
      <c r="L18" s="223"/>
      <c r="M18" s="223"/>
      <c r="N18" s="223"/>
      <c r="O18" s="223"/>
      <c r="P18" s="223"/>
      <c r="Q18" s="223"/>
      <c r="R18" s="223"/>
    </row>
    <row r="19" spans="1:18" ht="15.75" customHeight="1">
      <c r="A19" s="223"/>
      <c r="B19" s="223"/>
      <c r="C19" s="223"/>
      <c r="D19" s="223"/>
      <c r="E19" s="223"/>
      <c r="F19" s="223"/>
      <c r="G19" s="223"/>
      <c r="H19" s="223"/>
      <c r="I19" s="223"/>
      <c r="J19" s="223"/>
      <c r="K19" s="223"/>
      <c r="L19" s="223"/>
      <c r="M19" s="223"/>
      <c r="N19" s="223"/>
      <c r="O19" s="223"/>
      <c r="P19" s="223"/>
      <c r="Q19" s="223"/>
      <c r="R19" s="223"/>
    </row>
    <row r="20" spans="1:18" ht="15.75" customHeight="1">
      <c r="A20" s="221" t="s">
        <v>163</v>
      </c>
      <c r="B20" s="222"/>
      <c r="C20" s="223"/>
      <c r="D20" s="223"/>
      <c r="E20" s="223"/>
      <c r="F20" s="223"/>
      <c r="G20" s="223"/>
      <c r="H20" s="223"/>
      <c r="I20" s="223"/>
      <c r="J20" s="223"/>
      <c r="K20" s="223"/>
      <c r="L20" s="223"/>
      <c r="M20" s="223"/>
      <c r="N20" s="223"/>
      <c r="O20" s="223"/>
      <c r="P20" s="223"/>
      <c r="Q20" s="223"/>
      <c r="R20" s="223"/>
    </row>
    <row r="21" spans="1:18" ht="15.75" customHeight="1">
      <c r="A21" s="223" t="s">
        <v>164</v>
      </c>
      <c r="B21" s="462" t="s">
        <v>165</v>
      </c>
      <c r="C21" s="463"/>
      <c r="D21" s="463"/>
      <c r="E21" s="463"/>
      <c r="F21" s="463"/>
      <c r="G21" s="223"/>
      <c r="H21" s="223"/>
      <c r="I21" s="223"/>
      <c r="J21" s="223"/>
      <c r="K21" s="223"/>
      <c r="L21" s="223"/>
      <c r="M21" s="223"/>
      <c r="N21" s="223"/>
      <c r="O21" s="223"/>
      <c r="P21" s="223"/>
      <c r="Q21" s="223"/>
      <c r="R21" s="223"/>
    </row>
    <row r="22" spans="1:18" ht="15.75" customHeight="1">
      <c r="A22" s="223"/>
      <c r="B22" s="223"/>
      <c r="C22" s="223"/>
      <c r="D22" s="223"/>
      <c r="E22" s="223"/>
      <c r="F22" s="223"/>
      <c r="G22" s="223"/>
      <c r="H22" s="223"/>
      <c r="I22" s="223"/>
      <c r="J22" s="223"/>
      <c r="K22" s="223"/>
      <c r="L22" s="223"/>
      <c r="M22" s="223"/>
      <c r="N22" s="223"/>
      <c r="O22" s="223"/>
      <c r="P22" s="223"/>
      <c r="Q22" s="223"/>
      <c r="R22" s="223"/>
    </row>
    <row r="23" spans="1:18" ht="15.75" customHeight="1">
      <c r="A23" s="223" t="s">
        <v>166</v>
      </c>
      <c r="B23" s="465" t="s">
        <v>167</v>
      </c>
      <c r="C23" s="463"/>
      <c r="D23" s="463"/>
      <c r="E23" s="463"/>
      <c r="F23" s="463"/>
      <c r="G23" s="463"/>
      <c r="H23" s="463"/>
      <c r="I23" s="463"/>
      <c r="J23" s="463"/>
      <c r="K23" s="463"/>
      <c r="L23" s="223"/>
      <c r="M23" s="223"/>
      <c r="N23" s="223"/>
      <c r="O23" s="223"/>
      <c r="P23" s="223"/>
      <c r="Q23" s="223"/>
      <c r="R23" s="223"/>
    </row>
    <row r="24" spans="1:18" ht="15.75" customHeight="1">
      <c r="A24" s="223"/>
      <c r="B24" s="228"/>
      <c r="C24" s="223"/>
      <c r="D24" s="223"/>
      <c r="E24" s="223"/>
      <c r="F24" s="223"/>
      <c r="G24" s="223"/>
      <c r="H24" s="223"/>
      <c r="I24" s="223"/>
      <c r="J24" s="223"/>
      <c r="K24" s="223"/>
      <c r="L24" s="223"/>
      <c r="M24" s="223"/>
      <c r="N24" s="223"/>
      <c r="O24" s="223"/>
      <c r="P24" s="223"/>
      <c r="Q24" s="223"/>
      <c r="R24" s="223"/>
    </row>
    <row r="25" spans="1:18" ht="15.75" customHeight="1">
      <c r="A25" s="223" t="s">
        <v>386</v>
      </c>
      <c r="B25" s="465" t="s">
        <v>387</v>
      </c>
      <c r="C25" s="463"/>
      <c r="D25" s="463"/>
      <c r="E25" s="463"/>
      <c r="F25" s="463"/>
      <c r="G25" s="463"/>
      <c r="H25" s="463"/>
      <c r="I25" s="223"/>
      <c r="J25" s="223"/>
      <c r="K25" s="223"/>
      <c r="L25" s="223"/>
      <c r="M25" s="223"/>
      <c r="N25" s="223"/>
      <c r="O25" s="223"/>
      <c r="P25" s="223"/>
      <c r="Q25" s="223"/>
      <c r="R25" s="223"/>
    </row>
    <row r="26" spans="1:18" ht="15.75" customHeight="1">
      <c r="A26" s="223"/>
      <c r="B26" s="223"/>
      <c r="C26" s="223"/>
      <c r="D26" s="223"/>
      <c r="E26" s="223"/>
      <c r="F26" s="223"/>
      <c r="G26" s="223"/>
      <c r="H26" s="223"/>
      <c r="I26" s="223"/>
      <c r="J26" s="223"/>
      <c r="K26" s="223"/>
      <c r="L26" s="223"/>
      <c r="M26" s="223"/>
      <c r="N26" s="223"/>
      <c r="O26" s="223"/>
      <c r="P26" s="223"/>
      <c r="Q26" s="223"/>
      <c r="R26" s="223"/>
    </row>
    <row r="27" spans="1:18" ht="15.75" customHeight="1">
      <c r="A27" s="223" t="s">
        <v>168</v>
      </c>
      <c r="B27" s="462" t="s">
        <v>169</v>
      </c>
      <c r="C27" s="463"/>
      <c r="D27" s="463"/>
      <c r="E27" s="463"/>
      <c r="F27" s="463"/>
      <c r="G27" s="463"/>
      <c r="H27" s="463"/>
      <c r="I27" s="223"/>
      <c r="J27" s="223"/>
      <c r="K27" s="223"/>
      <c r="L27" s="223"/>
      <c r="M27" s="223"/>
      <c r="N27" s="223"/>
      <c r="O27" s="223"/>
      <c r="P27" s="223"/>
      <c r="Q27" s="223"/>
      <c r="R27" s="223"/>
    </row>
    <row r="28" spans="1:18" ht="15.75" customHeight="1">
      <c r="A28" s="223"/>
      <c r="B28" s="462" t="s">
        <v>170</v>
      </c>
      <c r="C28" s="463"/>
      <c r="D28" s="463"/>
      <c r="E28" s="223"/>
      <c r="F28" s="223"/>
      <c r="G28" s="223"/>
      <c r="H28" s="223"/>
      <c r="I28" s="223"/>
      <c r="J28" s="223"/>
      <c r="K28" s="223"/>
      <c r="L28" s="223"/>
      <c r="M28" s="223"/>
      <c r="N28" s="223"/>
      <c r="O28" s="223"/>
      <c r="P28" s="223"/>
      <c r="Q28" s="223"/>
      <c r="R28" s="223"/>
    </row>
    <row r="29" spans="1:18" ht="15.75" customHeight="1">
      <c r="A29" s="223"/>
      <c r="B29" s="462" t="s">
        <v>171</v>
      </c>
      <c r="C29" s="463"/>
      <c r="D29" s="223"/>
      <c r="E29" s="223"/>
      <c r="F29" s="223"/>
      <c r="G29" s="223"/>
      <c r="H29" s="223"/>
      <c r="I29" s="223"/>
      <c r="J29" s="223"/>
      <c r="K29" s="223"/>
      <c r="L29" s="223"/>
      <c r="M29" s="223"/>
      <c r="N29" s="223"/>
      <c r="O29" s="223"/>
      <c r="P29" s="223"/>
      <c r="Q29" s="223"/>
      <c r="R29" s="223"/>
    </row>
    <row r="30" spans="1:18" ht="12.75">
      <c r="A30" s="223"/>
      <c r="B30" s="223"/>
      <c r="C30" s="223"/>
      <c r="D30" s="223"/>
      <c r="E30" s="223"/>
      <c r="F30" s="223"/>
      <c r="G30" s="223"/>
      <c r="H30" s="223"/>
      <c r="I30" s="223"/>
      <c r="J30" s="223"/>
      <c r="K30" s="223"/>
      <c r="L30" s="223"/>
      <c r="M30" s="223"/>
      <c r="N30" s="223"/>
      <c r="O30" s="223"/>
      <c r="P30" s="223"/>
      <c r="Q30" s="223"/>
      <c r="R30" s="223"/>
    </row>
    <row r="31" spans="1:18" ht="15">
      <c r="A31" s="223" t="s">
        <v>388</v>
      </c>
      <c r="B31" s="465" t="s">
        <v>389</v>
      </c>
      <c r="C31" s="463"/>
      <c r="D31" s="463"/>
      <c r="E31" s="463"/>
      <c r="F31" s="463"/>
      <c r="G31" s="463"/>
      <c r="H31" s="223"/>
      <c r="I31" s="223"/>
      <c r="J31" s="223"/>
      <c r="K31" s="223"/>
      <c r="L31" s="223"/>
      <c r="M31" s="223"/>
      <c r="N31" s="223"/>
      <c r="O31" s="223"/>
      <c r="P31" s="223"/>
      <c r="Q31" s="223"/>
      <c r="R31" s="223"/>
    </row>
    <row r="32" spans="1:18" ht="12.75">
      <c r="A32" s="223"/>
      <c r="B32" s="223"/>
      <c r="C32" s="223"/>
      <c r="D32" s="223"/>
      <c r="E32" s="223"/>
      <c r="F32" s="223"/>
      <c r="G32" s="223"/>
      <c r="H32" s="223"/>
      <c r="I32" s="223"/>
      <c r="J32" s="223"/>
      <c r="K32" s="223"/>
      <c r="L32" s="223"/>
      <c r="M32" s="223"/>
      <c r="N32" s="223"/>
      <c r="O32" s="223"/>
      <c r="P32" s="223"/>
      <c r="Q32" s="223"/>
      <c r="R32" s="223"/>
    </row>
    <row r="33" spans="1:18" ht="12.75">
      <c r="A33" s="223" t="s">
        <v>390</v>
      </c>
      <c r="B33" s="466" t="s">
        <v>391</v>
      </c>
      <c r="C33" s="463"/>
      <c r="D33" s="463"/>
      <c r="E33" s="463"/>
      <c r="F33" s="463"/>
      <c r="G33" s="463"/>
      <c r="H33" s="223"/>
      <c r="I33" s="223"/>
      <c r="J33" s="223"/>
      <c r="K33" s="223"/>
      <c r="L33" s="223"/>
      <c r="M33" s="223"/>
      <c r="N33" s="223"/>
      <c r="O33" s="223"/>
      <c r="P33" s="223"/>
      <c r="Q33" s="223"/>
      <c r="R33" s="223"/>
    </row>
    <row r="34" spans="1:18" ht="12.75">
      <c r="A34" s="223"/>
      <c r="B34" s="462" t="s">
        <v>392</v>
      </c>
      <c r="C34" s="463"/>
      <c r="D34" s="463"/>
      <c r="E34" s="463"/>
      <c r="F34" s="463"/>
      <c r="G34" s="463"/>
      <c r="H34" s="463"/>
      <c r="I34" s="223"/>
      <c r="J34" s="223"/>
      <c r="K34" s="223"/>
      <c r="L34" s="223"/>
      <c r="M34" s="223"/>
      <c r="N34" s="223"/>
      <c r="O34" s="223"/>
      <c r="P34" s="223"/>
      <c r="Q34" s="223"/>
      <c r="R34" s="223"/>
    </row>
    <row r="35" spans="1:18" ht="12.75">
      <c r="A35" s="223"/>
      <c r="B35" s="462" t="s">
        <v>393</v>
      </c>
      <c r="C35" s="463"/>
      <c r="D35" s="463"/>
      <c r="E35" s="223"/>
      <c r="F35" s="223"/>
      <c r="G35" s="223"/>
      <c r="H35" s="223"/>
      <c r="I35" s="223"/>
      <c r="J35" s="223"/>
      <c r="K35" s="223"/>
      <c r="L35" s="223"/>
      <c r="M35" s="223"/>
      <c r="N35" s="223"/>
      <c r="O35" s="223"/>
      <c r="P35" s="223"/>
      <c r="Q35" s="223"/>
      <c r="R35" s="223"/>
    </row>
    <row r="36" spans="1:18" ht="12.75">
      <c r="A36" s="223"/>
      <c r="B36" s="223"/>
      <c r="C36" s="223"/>
      <c r="D36" s="223"/>
      <c r="E36" s="223"/>
      <c r="F36" s="223"/>
      <c r="G36" s="223"/>
      <c r="H36" s="223"/>
      <c r="I36" s="223"/>
      <c r="J36" s="223"/>
      <c r="K36" s="223"/>
      <c r="L36" s="223"/>
      <c r="M36" s="223"/>
      <c r="N36" s="223"/>
      <c r="O36" s="223"/>
      <c r="P36" s="223"/>
      <c r="Q36" s="223"/>
      <c r="R36" s="223"/>
    </row>
    <row r="37" spans="1:18" ht="12.75">
      <c r="A37" s="223" t="s">
        <v>172</v>
      </c>
      <c r="B37" s="462" t="s">
        <v>394</v>
      </c>
      <c r="C37" s="463"/>
      <c r="D37" s="463"/>
      <c r="E37" s="463"/>
      <c r="F37" s="463"/>
      <c r="G37" s="463"/>
      <c r="H37" s="223"/>
      <c r="I37" s="223"/>
      <c r="J37" s="223"/>
      <c r="K37" s="223"/>
      <c r="L37" s="223"/>
      <c r="M37" s="223"/>
      <c r="N37" s="223"/>
      <c r="O37" s="223"/>
      <c r="P37" s="223"/>
      <c r="Q37" s="223"/>
      <c r="R37" s="223"/>
    </row>
    <row r="38" spans="1:18" ht="12.75">
      <c r="A38" s="223"/>
      <c r="B38" s="223"/>
      <c r="C38" s="223"/>
      <c r="D38" s="223"/>
      <c r="E38" s="223"/>
      <c r="F38" s="223"/>
      <c r="G38" s="223"/>
      <c r="H38" s="223"/>
      <c r="I38" s="223"/>
      <c r="J38" s="223"/>
      <c r="K38" s="223"/>
      <c r="L38" s="223"/>
      <c r="M38" s="223"/>
      <c r="N38" s="223"/>
      <c r="O38" s="223"/>
      <c r="P38" s="223"/>
      <c r="Q38" s="223"/>
      <c r="R38" s="223"/>
    </row>
    <row r="39" spans="1:18" ht="12.75">
      <c r="A39" s="223" t="s">
        <v>395</v>
      </c>
      <c r="B39" s="462" t="s">
        <v>396</v>
      </c>
      <c r="C39" s="463"/>
      <c r="D39" s="463"/>
      <c r="E39" s="463"/>
      <c r="F39" s="463"/>
      <c r="G39" s="463"/>
      <c r="H39" s="223"/>
      <c r="I39" s="223"/>
      <c r="J39" s="223"/>
      <c r="K39" s="223"/>
      <c r="L39" s="223"/>
      <c r="M39" s="223"/>
      <c r="N39" s="223"/>
      <c r="O39" s="223"/>
      <c r="P39" s="223"/>
      <c r="Q39" s="223"/>
      <c r="R39" s="223"/>
    </row>
    <row r="40" spans="1:18" ht="12.75">
      <c r="A40" s="223"/>
      <c r="B40" s="223"/>
      <c r="C40" s="223"/>
      <c r="D40" s="223"/>
      <c r="E40" s="223"/>
      <c r="F40" s="223"/>
      <c r="G40" s="223"/>
      <c r="H40" s="223"/>
      <c r="I40" s="223"/>
      <c r="J40" s="223"/>
      <c r="K40" s="223"/>
      <c r="L40" s="223"/>
      <c r="M40" s="223"/>
      <c r="N40" s="223"/>
      <c r="O40" s="223"/>
      <c r="P40" s="223"/>
      <c r="Q40" s="223"/>
      <c r="R40" s="223"/>
    </row>
    <row r="41" spans="1:18" ht="12.75">
      <c r="A41" s="223"/>
      <c r="B41" s="223"/>
      <c r="C41" s="223"/>
      <c r="D41" s="223"/>
      <c r="E41" s="223"/>
      <c r="F41" s="223"/>
      <c r="G41" s="223"/>
      <c r="H41" s="223"/>
      <c r="I41" s="223"/>
      <c r="J41" s="223"/>
      <c r="K41" s="223"/>
      <c r="L41" s="223"/>
      <c r="M41" s="223"/>
      <c r="N41" s="223"/>
      <c r="O41" s="223"/>
      <c r="P41" s="223"/>
      <c r="Q41" s="223"/>
      <c r="R41" s="223"/>
    </row>
    <row r="42" spans="1:18" ht="12.75">
      <c r="A42" s="221" t="s">
        <v>173</v>
      </c>
      <c r="B42" s="222"/>
      <c r="C42" s="223"/>
      <c r="D42" s="223"/>
      <c r="E42" s="223"/>
      <c r="F42" s="223"/>
      <c r="G42" s="223"/>
      <c r="H42" s="223"/>
      <c r="I42" s="223"/>
      <c r="J42" s="223"/>
      <c r="K42" s="223"/>
      <c r="L42" s="223"/>
      <c r="M42" s="223"/>
      <c r="N42" s="223"/>
      <c r="O42" s="223"/>
      <c r="P42" s="223"/>
      <c r="Q42" s="223"/>
      <c r="R42" s="223"/>
    </row>
    <row r="43" spans="1:18" ht="12.75">
      <c r="A43" s="462" t="s">
        <v>397</v>
      </c>
      <c r="B43" s="463"/>
      <c r="C43" s="463"/>
      <c r="D43" s="463"/>
      <c r="E43" s="463"/>
      <c r="F43" s="463"/>
      <c r="G43" s="463"/>
      <c r="H43" s="463"/>
      <c r="I43" s="463"/>
      <c r="J43" s="463"/>
      <c r="K43" s="463"/>
      <c r="L43" s="463"/>
      <c r="M43" s="223"/>
      <c r="N43" s="223"/>
      <c r="O43" s="223"/>
      <c r="P43" s="223"/>
      <c r="Q43" s="223"/>
      <c r="R43" s="223"/>
    </row>
    <row r="44" spans="1:18" ht="12.75">
      <c r="A44" s="464" t="s">
        <v>398</v>
      </c>
      <c r="B44" s="463"/>
      <c r="C44" s="463"/>
      <c r="D44" s="463"/>
      <c r="E44" s="463"/>
      <c r="F44" s="463"/>
      <c r="G44" s="463"/>
      <c r="H44" s="463"/>
      <c r="I44" s="463"/>
      <c r="J44" s="223"/>
      <c r="K44" s="223"/>
      <c r="L44" s="223"/>
      <c r="M44" s="223"/>
      <c r="N44" s="223"/>
      <c r="O44" s="223"/>
      <c r="P44" s="223"/>
      <c r="Q44" s="223"/>
      <c r="R44" s="223"/>
    </row>
    <row r="45" spans="1:18" ht="15">
      <c r="A45" s="465" t="s">
        <v>399</v>
      </c>
      <c r="B45" s="463"/>
      <c r="C45" s="463"/>
      <c r="D45" s="463"/>
      <c r="E45" s="463"/>
      <c r="F45" s="463"/>
      <c r="G45" s="463"/>
      <c r="H45" s="463"/>
      <c r="I45" s="463"/>
      <c r="J45" s="223"/>
      <c r="K45" s="223"/>
      <c r="L45" s="223"/>
      <c r="M45" s="223"/>
      <c r="N45" s="223"/>
      <c r="O45" s="223"/>
      <c r="P45" s="223"/>
      <c r="Q45" s="223"/>
      <c r="R45" s="223"/>
    </row>
    <row r="46" spans="1:18" ht="12.75">
      <c r="A46" s="223"/>
      <c r="B46" s="223"/>
      <c r="C46" s="223"/>
      <c r="D46" s="223"/>
      <c r="E46" s="223"/>
      <c r="F46" s="223"/>
      <c r="G46" s="223"/>
      <c r="H46" s="223"/>
      <c r="I46" s="223"/>
      <c r="J46" s="223"/>
      <c r="K46" s="223"/>
      <c r="L46" s="223"/>
      <c r="M46" s="223"/>
      <c r="N46" s="223"/>
      <c r="O46" s="223"/>
      <c r="P46" s="223"/>
      <c r="Q46" s="223"/>
      <c r="R46" s="223"/>
    </row>
    <row r="47" spans="1:18" ht="12.75">
      <c r="A47" s="223"/>
      <c r="B47" s="223"/>
      <c r="C47" s="223"/>
      <c r="D47" s="223"/>
      <c r="E47" s="223"/>
      <c r="F47" s="223"/>
      <c r="G47" s="223"/>
      <c r="H47" s="223"/>
      <c r="I47" s="223"/>
      <c r="J47" s="223"/>
      <c r="K47" s="223"/>
      <c r="L47" s="223"/>
      <c r="M47" s="223"/>
      <c r="N47" s="223"/>
      <c r="O47" s="223"/>
      <c r="P47" s="223"/>
      <c r="Q47" s="223"/>
      <c r="R47" s="223"/>
    </row>
    <row r="48" spans="1:18" ht="12.75">
      <c r="A48" s="223"/>
      <c r="B48" s="223"/>
      <c r="C48" s="223"/>
      <c r="D48" s="223"/>
      <c r="E48" s="223"/>
      <c r="F48" s="223"/>
      <c r="G48" s="223"/>
      <c r="H48" s="223"/>
      <c r="I48" s="223"/>
      <c r="J48" s="223"/>
      <c r="K48" s="223"/>
      <c r="L48" s="223"/>
      <c r="M48" s="223"/>
      <c r="N48" s="223"/>
      <c r="O48" s="223"/>
      <c r="P48" s="223"/>
      <c r="Q48" s="223"/>
      <c r="R48" s="223"/>
    </row>
    <row r="49" spans="1:18" ht="12.75">
      <c r="A49" s="223"/>
      <c r="B49" s="223"/>
      <c r="C49" s="223"/>
      <c r="D49" s="223"/>
      <c r="E49" s="223"/>
      <c r="F49" s="223"/>
      <c r="G49" s="223"/>
      <c r="H49" s="223"/>
      <c r="I49" s="223"/>
      <c r="J49" s="223"/>
      <c r="K49" s="223"/>
      <c r="L49" s="223"/>
      <c r="M49" s="223"/>
      <c r="N49" s="223"/>
      <c r="O49" s="223"/>
      <c r="P49" s="223"/>
      <c r="Q49" s="223"/>
      <c r="R49" s="223"/>
    </row>
    <row r="50" spans="1:18" ht="12.75">
      <c r="A50" s="223"/>
      <c r="B50" s="223"/>
      <c r="C50" s="223"/>
      <c r="D50" s="223"/>
      <c r="E50" s="223"/>
      <c r="F50" s="223"/>
      <c r="G50" s="223"/>
      <c r="H50" s="223"/>
      <c r="I50" s="223"/>
      <c r="J50" s="223"/>
      <c r="K50" s="223"/>
      <c r="L50" s="223"/>
      <c r="M50" s="223"/>
      <c r="N50" s="223"/>
      <c r="O50" s="223"/>
      <c r="P50" s="223"/>
      <c r="Q50" s="223"/>
      <c r="R50" s="223"/>
    </row>
    <row r="51" spans="1:18" ht="12.75">
      <c r="A51" s="223"/>
      <c r="B51" s="223"/>
      <c r="C51" s="223"/>
      <c r="D51" s="223"/>
      <c r="E51" s="223"/>
      <c r="F51" s="223"/>
      <c r="G51" s="223"/>
      <c r="H51" s="223"/>
      <c r="I51" s="223"/>
      <c r="J51" s="223"/>
      <c r="K51" s="223"/>
      <c r="L51" s="223"/>
      <c r="M51" s="223"/>
      <c r="N51" s="223"/>
      <c r="O51" s="223"/>
      <c r="P51" s="223"/>
      <c r="Q51" s="223"/>
      <c r="R51" s="223"/>
    </row>
    <row r="52" spans="1:18" ht="12.75">
      <c r="A52" s="223"/>
      <c r="B52" s="223"/>
      <c r="C52" s="223"/>
      <c r="D52" s="223"/>
      <c r="E52" s="223"/>
      <c r="F52" s="223"/>
      <c r="G52" s="223"/>
      <c r="H52" s="223"/>
      <c r="I52" s="223"/>
      <c r="J52" s="223"/>
      <c r="K52" s="223"/>
      <c r="L52" s="223"/>
      <c r="M52" s="223"/>
      <c r="N52" s="223"/>
      <c r="O52" s="223"/>
      <c r="P52" s="223"/>
      <c r="Q52" s="223"/>
      <c r="R52" s="223"/>
    </row>
    <row r="53" spans="1:18" ht="12.75">
      <c r="A53" s="223"/>
      <c r="B53" s="223"/>
      <c r="C53" s="223"/>
      <c r="D53" s="223"/>
      <c r="E53" s="223"/>
      <c r="F53" s="223"/>
      <c r="G53" s="223"/>
      <c r="H53" s="223"/>
      <c r="I53" s="223"/>
      <c r="J53" s="223"/>
      <c r="K53" s="223"/>
      <c r="L53" s="223"/>
      <c r="M53" s="223"/>
      <c r="N53" s="223"/>
      <c r="O53" s="223"/>
      <c r="P53" s="223"/>
      <c r="Q53" s="223"/>
      <c r="R53" s="223"/>
    </row>
    <row r="54" spans="1:18" ht="12.75">
      <c r="A54" s="223"/>
      <c r="B54" s="223"/>
      <c r="C54" s="223"/>
      <c r="D54" s="223"/>
      <c r="E54" s="223"/>
      <c r="F54" s="223"/>
      <c r="G54" s="223"/>
      <c r="H54" s="223"/>
      <c r="I54" s="223"/>
      <c r="J54" s="223"/>
      <c r="K54" s="223"/>
      <c r="L54" s="223"/>
      <c r="M54" s="223"/>
      <c r="N54" s="223"/>
      <c r="O54" s="223"/>
      <c r="P54" s="223"/>
      <c r="Q54" s="223"/>
      <c r="R54" s="223"/>
    </row>
    <row r="55" spans="1:18" ht="12.75">
      <c r="A55" s="223"/>
      <c r="B55" s="223"/>
      <c r="C55" s="223"/>
      <c r="D55" s="223"/>
      <c r="E55" s="223"/>
      <c r="F55" s="223"/>
      <c r="G55" s="223"/>
      <c r="H55" s="223"/>
      <c r="I55" s="223"/>
      <c r="J55" s="223"/>
      <c r="K55" s="223"/>
      <c r="L55" s="223"/>
      <c r="M55" s="223"/>
      <c r="N55" s="223"/>
      <c r="O55" s="223"/>
      <c r="P55" s="223"/>
      <c r="Q55" s="223"/>
      <c r="R55" s="223"/>
    </row>
    <row r="56" spans="1:18" ht="12.75">
      <c r="A56" s="223"/>
      <c r="B56" s="223"/>
      <c r="C56" s="223"/>
      <c r="D56" s="223"/>
      <c r="E56" s="223"/>
      <c r="F56" s="223"/>
      <c r="G56" s="223"/>
      <c r="H56" s="223"/>
      <c r="I56" s="223"/>
      <c r="J56" s="223"/>
      <c r="K56" s="223"/>
      <c r="L56" s="223"/>
      <c r="M56" s="223"/>
      <c r="N56" s="223"/>
      <c r="O56" s="223"/>
      <c r="P56" s="223"/>
      <c r="Q56" s="223"/>
      <c r="R56" s="223"/>
    </row>
    <row r="57" spans="1:18" ht="12.75">
      <c r="A57" s="223"/>
      <c r="B57" s="223"/>
      <c r="C57" s="223"/>
      <c r="D57" s="223"/>
      <c r="E57" s="223"/>
      <c r="F57" s="223"/>
      <c r="G57" s="223"/>
      <c r="H57" s="223"/>
      <c r="I57" s="223"/>
      <c r="J57" s="223"/>
      <c r="K57" s="223"/>
      <c r="L57" s="223"/>
      <c r="M57" s="223"/>
      <c r="N57" s="223"/>
      <c r="O57" s="223"/>
      <c r="P57" s="223"/>
      <c r="Q57" s="223"/>
      <c r="R57" s="223"/>
    </row>
    <row r="58" spans="1:18" ht="12.75">
      <c r="A58" s="229"/>
      <c r="B58" s="223"/>
      <c r="C58" s="223"/>
      <c r="D58" s="223"/>
      <c r="E58" s="223"/>
      <c r="F58" s="223"/>
      <c r="G58" s="223"/>
      <c r="H58" s="223"/>
      <c r="I58" s="223"/>
      <c r="J58" s="223"/>
      <c r="K58" s="223"/>
      <c r="L58" s="223"/>
      <c r="M58" s="223"/>
      <c r="N58" s="223"/>
      <c r="O58" s="223"/>
      <c r="P58" s="223"/>
      <c r="Q58" s="223"/>
      <c r="R58" s="223"/>
    </row>
  </sheetData>
  <mergeCells count="29">
    <mergeCell ref="A15:H15"/>
    <mergeCell ref="A2:F2"/>
    <mergeCell ref="A3:C3"/>
    <mergeCell ref="A4:G4"/>
    <mergeCell ref="A5:F5"/>
    <mergeCell ref="A6:D6"/>
    <mergeCell ref="A7:B7"/>
    <mergeCell ref="A8:D8"/>
    <mergeCell ref="A11:E11"/>
    <mergeCell ref="A12:H12"/>
    <mergeCell ref="A13:L13"/>
    <mergeCell ref="A14:K14"/>
    <mergeCell ref="B35:D35"/>
    <mergeCell ref="A17:H17"/>
    <mergeCell ref="A18:E18"/>
    <mergeCell ref="B21:F21"/>
    <mergeCell ref="B23:K23"/>
    <mergeCell ref="B25:H25"/>
    <mergeCell ref="B27:H27"/>
    <mergeCell ref="B28:D28"/>
    <mergeCell ref="B29:C29"/>
    <mergeCell ref="B31:G31"/>
    <mergeCell ref="B33:G33"/>
    <mergeCell ref="B34:H34"/>
    <mergeCell ref="B37:G37"/>
    <mergeCell ref="B39:G39"/>
    <mergeCell ref="A43:L43"/>
    <mergeCell ref="A44:I44"/>
    <mergeCell ref="A45:I45"/>
  </mergeCells>
  <hyperlinks>
    <hyperlink ref="A2" r:id="rId1" xr:uid="{65A35141-CCC1-404F-AE44-8558F2B061E5}"/>
    <hyperlink ref="B23" r:id="rId2" xr:uid="{23C1EF88-73F3-40A2-A3B7-CE93910751A4}"/>
    <hyperlink ref="B25" r:id="rId3" xr:uid="{38C1AFDF-AED8-41DB-813B-794878EDB2E9}"/>
    <hyperlink ref="B31" r:id="rId4" xr:uid="{FBD66302-AC81-4E5B-ACF7-75015EA0AB47}"/>
    <hyperlink ref="A44" r:id="rId5" xr:uid="{FE756550-3668-4C67-AB53-5794C2029725}"/>
    <hyperlink ref="A45" r:id="rId6" xr:uid="{E7BB6061-9C51-472D-A06C-871CB5EE1B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4"/>
  <sheetViews>
    <sheetView topLeftCell="A31" workbookViewId="0">
      <selection activeCell="G56" sqref="G56"/>
    </sheetView>
  </sheetViews>
  <sheetFormatPr defaultColWidth="9.140625" defaultRowHeight="12.75"/>
  <cols>
    <col min="1" max="1" width="12.42578125" style="88" bestFit="1" customWidth="1"/>
    <col min="2" max="21" width="9.140625" style="88"/>
    <col min="22" max="22" width="12.5703125" style="92" bestFit="1" customWidth="1"/>
    <col min="23" max="16384" width="9.140625" style="88"/>
  </cols>
  <sheetData>
    <row r="1" spans="1:22" s="166" customFormat="1" ht="115.5" thickBot="1">
      <c r="A1" s="152" t="s">
        <v>17</v>
      </c>
      <c r="B1" s="153" t="s">
        <v>146</v>
      </c>
      <c r="C1" s="153" t="s">
        <v>147</v>
      </c>
      <c r="D1" s="154" t="s">
        <v>20</v>
      </c>
      <c r="E1" s="152" t="s">
        <v>4</v>
      </c>
      <c r="F1" s="152" t="s">
        <v>18</v>
      </c>
      <c r="G1" s="152" t="s">
        <v>19</v>
      </c>
      <c r="H1" s="152" t="s">
        <v>21</v>
      </c>
      <c r="I1" s="155" t="s">
        <v>22</v>
      </c>
      <c r="J1" s="154" t="s">
        <v>148</v>
      </c>
      <c r="K1" s="152" t="s">
        <v>149</v>
      </c>
      <c r="L1" s="152" t="s">
        <v>150</v>
      </c>
      <c r="M1" s="152" t="s">
        <v>151</v>
      </c>
      <c r="N1" s="156" t="s">
        <v>152</v>
      </c>
      <c r="O1" s="152" t="s">
        <v>153</v>
      </c>
      <c r="P1" s="152" t="s">
        <v>154</v>
      </c>
      <c r="Q1" s="152" t="s">
        <v>155</v>
      </c>
      <c r="R1" s="156" t="s">
        <v>156</v>
      </c>
      <c r="S1" s="152" t="s">
        <v>157</v>
      </c>
      <c r="T1" s="152" t="s">
        <v>158</v>
      </c>
      <c r="U1" s="155" t="s">
        <v>159</v>
      </c>
      <c r="V1" s="157" t="s">
        <v>160</v>
      </c>
    </row>
    <row r="2" spans="1:22" ht="13.5" thickTop="1">
      <c r="A2" s="162" t="s">
        <v>141</v>
      </c>
      <c r="B2" s="162" t="s">
        <v>93</v>
      </c>
      <c r="C2" s="162" t="s">
        <v>42</v>
      </c>
      <c r="D2" s="162">
        <v>4.5580999755859377</v>
      </c>
      <c r="E2" s="162">
        <v>6377</v>
      </c>
      <c r="F2" s="162">
        <v>3330</v>
      </c>
      <c r="G2" s="162">
        <v>3228</v>
      </c>
      <c r="H2" s="162">
        <v>1399.0478563779736</v>
      </c>
      <c r="I2" s="162">
        <v>730.56756495823299</v>
      </c>
      <c r="J2" s="162">
        <v>1980</v>
      </c>
      <c r="K2" s="162">
        <v>1500</v>
      </c>
      <c r="L2" s="162">
        <v>130</v>
      </c>
      <c r="M2" s="162">
        <v>150</v>
      </c>
      <c r="N2" s="163">
        <v>7.575757575757576E-2</v>
      </c>
      <c r="O2" s="162">
        <v>115</v>
      </c>
      <c r="P2" s="162">
        <v>40</v>
      </c>
      <c r="Q2" s="162">
        <v>155</v>
      </c>
      <c r="R2" s="163">
        <v>7.8282828282828287E-2</v>
      </c>
      <c r="S2" s="162">
        <v>0</v>
      </c>
      <c r="T2" s="162">
        <v>0</v>
      </c>
      <c r="U2" s="162">
        <v>35</v>
      </c>
      <c r="V2" s="89" t="s">
        <v>6</v>
      </c>
    </row>
    <row r="3" spans="1:22">
      <c r="A3" s="160" t="s">
        <v>104</v>
      </c>
      <c r="B3" s="160" t="s">
        <v>93</v>
      </c>
      <c r="C3" s="160" t="s">
        <v>42</v>
      </c>
      <c r="D3" s="160">
        <v>1.3030000305175782</v>
      </c>
      <c r="E3" s="160">
        <v>2874</v>
      </c>
      <c r="F3" s="160">
        <v>1176</v>
      </c>
      <c r="G3" s="160">
        <v>1144</v>
      </c>
      <c r="H3" s="160">
        <v>2205.679150182666</v>
      </c>
      <c r="I3" s="160">
        <v>902.53259589937909</v>
      </c>
      <c r="J3" s="160">
        <v>1415</v>
      </c>
      <c r="K3" s="160">
        <v>1205</v>
      </c>
      <c r="L3" s="160">
        <v>65</v>
      </c>
      <c r="M3" s="160">
        <v>55</v>
      </c>
      <c r="N3" s="161">
        <v>3.8869257950530034E-2</v>
      </c>
      <c r="O3" s="160">
        <v>40</v>
      </c>
      <c r="P3" s="160">
        <v>30</v>
      </c>
      <c r="Q3" s="160">
        <v>70</v>
      </c>
      <c r="R3" s="161">
        <v>4.9469964664310952E-2</v>
      </c>
      <c r="S3" s="160">
        <v>10</v>
      </c>
      <c r="T3" s="160">
        <v>0</v>
      </c>
      <c r="U3" s="160">
        <v>0</v>
      </c>
      <c r="V3" s="167" t="s">
        <v>7</v>
      </c>
    </row>
    <row r="4" spans="1:22">
      <c r="A4" s="160" t="s">
        <v>105</v>
      </c>
      <c r="B4" s="160" t="s">
        <v>93</v>
      </c>
      <c r="C4" s="160" t="s">
        <v>42</v>
      </c>
      <c r="D4" s="160">
        <v>3.9379000854492188</v>
      </c>
      <c r="E4" s="160">
        <v>4497</v>
      </c>
      <c r="F4" s="160">
        <v>1741</v>
      </c>
      <c r="G4" s="160">
        <v>1704</v>
      </c>
      <c r="H4" s="160">
        <v>1141.9792027270294</v>
      </c>
      <c r="I4" s="160">
        <v>442.11380741555666</v>
      </c>
      <c r="J4" s="160">
        <v>2175</v>
      </c>
      <c r="K4" s="160">
        <v>1750</v>
      </c>
      <c r="L4" s="160">
        <v>175</v>
      </c>
      <c r="M4" s="160">
        <v>75</v>
      </c>
      <c r="N4" s="161">
        <v>3.4482758620689655E-2</v>
      </c>
      <c r="O4" s="160">
        <v>80</v>
      </c>
      <c r="P4" s="160">
        <v>65</v>
      </c>
      <c r="Q4" s="160">
        <v>145</v>
      </c>
      <c r="R4" s="161">
        <v>6.6666666666666666E-2</v>
      </c>
      <c r="S4" s="160">
        <v>10</v>
      </c>
      <c r="T4" s="160">
        <v>0</v>
      </c>
      <c r="U4" s="160">
        <v>25</v>
      </c>
      <c r="V4" s="167" t="s">
        <v>7</v>
      </c>
    </row>
    <row r="5" spans="1:22">
      <c r="A5" s="160" t="s">
        <v>106</v>
      </c>
      <c r="B5" s="160" t="s">
        <v>93</v>
      </c>
      <c r="C5" s="160" t="s">
        <v>42</v>
      </c>
      <c r="D5" s="160">
        <v>6.8629998779296875</v>
      </c>
      <c r="E5" s="160">
        <v>4816</v>
      </c>
      <c r="F5" s="160">
        <v>2080</v>
      </c>
      <c r="G5" s="160">
        <v>1994</v>
      </c>
      <c r="H5" s="160">
        <v>701.73394807822854</v>
      </c>
      <c r="I5" s="160">
        <v>303.07446262514856</v>
      </c>
      <c r="J5" s="160">
        <v>2435</v>
      </c>
      <c r="K5" s="160">
        <v>1815</v>
      </c>
      <c r="L5" s="160">
        <v>250</v>
      </c>
      <c r="M5" s="160">
        <v>130</v>
      </c>
      <c r="N5" s="161">
        <v>5.3388090349075976E-2</v>
      </c>
      <c r="O5" s="160">
        <v>90</v>
      </c>
      <c r="P5" s="160">
        <v>70</v>
      </c>
      <c r="Q5" s="160">
        <v>160</v>
      </c>
      <c r="R5" s="161">
        <v>6.5708418891170434E-2</v>
      </c>
      <c r="S5" s="160">
        <v>10</v>
      </c>
      <c r="T5" s="160">
        <v>10</v>
      </c>
      <c r="U5" s="160">
        <v>70</v>
      </c>
      <c r="V5" s="167" t="s">
        <v>7</v>
      </c>
    </row>
    <row r="6" spans="1:22">
      <c r="A6" s="160" t="s">
        <v>107</v>
      </c>
      <c r="B6" s="160" t="s">
        <v>93</v>
      </c>
      <c r="C6" s="160" t="s">
        <v>42</v>
      </c>
      <c r="D6" s="160">
        <v>1.99</v>
      </c>
      <c r="E6" s="160">
        <v>5213</v>
      </c>
      <c r="F6" s="160">
        <v>2586</v>
      </c>
      <c r="G6" s="160">
        <v>2467</v>
      </c>
      <c r="H6" s="160">
        <v>2619.5979899497488</v>
      </c>
      <c r="I6" s="160">
        <v>1299.497487437186</v>
      </c>
      <c r="J6" s="160">
        <v>2865</v>
      </c>
      <c r="K6" s="160">
        <v>2150</v>
      </c>
      <c r="L6" s="160">
        <v>210</v>
      </c>
      <c r="M6" s="160">
        <v>140</v>
      </c>
      <c r="N6" s="161">
        <v>4.8865619546247817E-2</v>
      </c>
      <c r="O6" s="160">
        <v>225</v>
      </c>
      <c r="P6" s="160">
        <v>100</v>
      </c>
      <c r="Q6" s="160">
        <v>325</v>
      </c>
      <c r="R6" s="161">
        <v>0.11343804537521815</v>
      </c>
      <c r="S6" s="160">
        <v>0</v>
      </c>
      <c r="T6" s="160">
        <v>20</v>
      </c>
      <c r="U6" s="160">
        <v>20</v>
      </c>
      <c r="V6" s="167" t="s">
        <v>7</v>
      </c>
    </row>
    <row r="7" spans="1:22">
      <c r="A7" s="160" t="s">
        <v>108</v>
      </c>
      <c r="B7" s="160" t="s">
        <v>93</v>
      </c>
      <c r="C7" s="160" t="s">
        <v>42</v>
      </c>
      <c r="D7" s="160">
        <v>11.817299804687501</v>
      </c>
      <c r="E7" s="160">
        <v>6466</v>
      </c>
      <c r="F7" s="160">
        <v>2702</v>
      </c>
      <c r="G7" s="160">
        <v>2559</v>
      </c>
      <c r="H7" s="160">
        <v>547.16391281155177</v>
      </c>
      <c r="I7" s="160">
        <v>228.64783365555414</v>
      </c>
      <c r="J7" s="160">
        <v>3190</v>
      </c>
      <c r="K7" s="160">
        <v>2495</v>
      </c>
      <c r="L7" s="160">
        <v>275</v>
      </c>
      <c r="M7" s="160">
        <v>160</v>
      </c>
      <c r="N7" s="161">
        <v>5.0156739811912224E-2</v>
      </c>
      <c r="O7" s="160">
        <v>125</v>
      </c>
      <c r="P7" s="160">
        <v>70</v>
      </c>
      <c r="Q7" s="160">
        <v>195</v>
      </c>
      <c r="R7" s="161">
        <v>6.1128526645768025E-2</v>
      </c>
      <c r="S7" s="160">
        <v>10</v>
      </c>
      <c r="T7" s="160">
        <v>15</v>
      </c>
      <c r="U7" s="160">
        <v>45</v>
      </c>
      <c r="V7" s="167" t="s">
        <v>7</v>
      </c>
    </row>
    <row r="8" spans="1:22">
      <c r="A8" s="162" t="s">
        <v>142</v>
      </c>
      <c r="B8" s="162" t="s">
        <v>93</v>
      </c>
      <c r="C8" s="162" t="s">
        <v>42</v>
      </c>
      <c r="D8" s="162">
        <v>1.5791000366210937</v>
      </c>
      <c r="E8" s="162">
        <v>4707</v>
      </c>
      <c r="F8" s="162">
        <v>2253</v>
      </c>
      <c r="G8" s="162">
        <v>1905</v>
      </c>
      <c r="H8" s="162">
        <v>2980.8117857256743</v>
      </c>
      <c r="I8" s="162">
        <v>1426.762046577426</v>
      </c>
      <c r="J8" s="162">
        <v>1820</v>
      </c>
      <c r="K8" s="162">
        <v>1225</v>
      </c>
      <c r="L8" s="162">
        <v>200</v>
      </c>
      <c r="M8" s="162">
        <v>180</v>
      </c>
      <c r="N8" s="163">
        <v>9.8901098901098897E-2</v>
      </c>
      <c r="O8" s="162">
        <v>135</v>
      </c>
      <c r="P8" s="162">
        <v>25</v>
      </c>
      <c r="Q8" s="162">
        <v>160</v>
      </c>
      <c r="R8" s="163">
        <v>8.7912087912087919E-2</v>
      </c>
      <c r="S8" s="162">
        <v>0</v>
      </c>
      <c r="T8" s="162">
        <v>0</v>
      </c>
      <c r="U8" s="162">
        <v>45</v>
      </c>
      <c r="V8" s="89" t="s">
        <v>6</v>
      </c>
    </row>
    <row r="9" spans="1:22">
      <c r="A9" s="162" t="s">
        <v>143</v>
      </c>
      <c r="B9" s="162" t="s">
        <v>93</v>
      </c>
      <c r="C9" s="162" t="s">
        <v>42</v>
      </c>
      <c r="D9" s="162">
        <v>1.6327000427246094</v>
      </c>
      <c r="E9" s="162">
        <v>3876</v>
      </c>
      <c r="F9" s="162">
        <v>1901</v>
      </c>
      <c r="G9" s="162">
        <v>1709</v>
      </c>
      <c r="H9" s="162">
        <v>2373.981685902223</v>
      </c>
      <c r="I9" s="162">
        <v>1164.3289950722719</v>
      </c>
      <c r="J9" s="162">
        <v>1515</v>
      </c>
      <c r="K9" s="162">
        <v>995</v>
      </c>
      <c r="L9" s="162">
        <v>190</v>
      </c>
      <c r="M9" s="162">
        <v>135</v>
      </c>
      <c r="N9" s="163">
        <v>8.9108910891089105E-2</v>
      </c>
      <c r="O9" s="162">
        <v>115</v>
      </c>
      <c r="P9" s="162">
        <v>40</v>
      </c>
      <c r="Q9" s="162">
        <v>155</v>
      </c>
      <c r="R9" s="163">
        <v>0.10231023102310231</v>
      </c>
      <c r="S9" s="162">
        <v>0</v>
      </c>
      <c r="T9" s="162">
        <v>10</v>
      </c>
      <c r="U9" s="162">
        <v>30</v>
      </c>
      <c r="V9" s="89" t="s">
        <v>6</v>
      </c>
    </row>
    <row r="10" spans="1:22">
      <c r="A10" s="160" t="s">
        <v>109</v>
      </c>
      <c r="B10" s="160" t="s">
        <v>93</v>
      </c>
      <c r="C10" s="160" t="s">
        <v>42</v>
      </c>
      <c r="D10" s="160">
        <v>1.7063999938964844</v>
      </c>
      <c r="E10" s="160">
        <v>5058</v>
      </c>
      <c r="F10" s="160">
        <v>2134</v>
      </c>
      <c r="G10" s="160">
        <v>2068</v>
      </c>
      <c r="H10" s="160">
        <v>2964.1350316992757</v>
      </c>
      <c r="I10" s="160">
        <v>1250.5860335401849</v>
      </c>
      <c r="J10" s="160">
        <v>2630</v>
      </c>
      <c r="K10" s="160">
        <v>2110</v>
      </c>
      <c r="L10" s="160">
        <v>220</v>
      </c>
      <c r="M10" s="160">
        <v>85</v>
      </c>
      <c r="N10" s="161">
        <v>3.2319391634980987E-2</v>
      </c>
      <c r="O10" s="160">
        <v>105</v>
      </c>
      <c r="P10" s="160">
        <v>55</v>
      </c>
      <c r="Q10" s="160">
        <v>160</v>
      </c>
      <c r="R10" s="161">
        <v>6.0836501901140684E-2</v>
      </c>
      <c r="S10" s="160">
        <v>10</v>
      </c>
      <c r="T10" s="160">
        <v>10</v>
      </c>
      <c r="U10" s="160">
        <v>35</v>
      </c>
      <c r="V10" s="167" t="s">
        <v>7</v>
      </c>
    </row>
    <row r="11" spans="1:22">
      <c r="A11" s="160" t="s">
        <v>110</v>
      </c>
      <c r="B11" s="160" t="s">
        <v>93</v>
      </c>
      <c r="C11" s="160" t="s">
        <v>42</v>
      </c>
      <c r="D11" s="160">
        <v>1.9019999694824219</v>
      </c>
      <c r="E11" s="160">
        <v>4863</v>
      </c>
      <c r="F11" s="160">
        <v>1515</v>
      </c>
      <c r="G11" s="160">
        <v>1482</v>
      </c>
      <c r="H11" s="160">
        <v>2556.7823754084152</v>
      </c>
      <c r="I11" s="160">
        <v>796.52998123457724</v>
      </c>
      <c r="J11" s="160">
        <v>2595</v>
      </c>
      <c r="K11" s="160">
        <v>2155</v>
      </c>
      <c r="L11" s="160">
        <v>210</v>
      </c>
      <c r="M11" s="160">
        <v>80</v>
      </c>
      <c r="N11" s="161">
        <v>3.0828516377649325E-2</v>
      </c>
      <c r="O11" s="160">
        <v>40</v>
      </c>
      <c r="P11" s="160">
        <v>40</v>
      </c>
      <c r="Q11" s="160">
        <v>80</v>
      </c>
      <c r="R11" s="161">
        <v>3.0828516377649325E-2</v>
      </c>
      <c r="S11" s="160">
        <v>20</v>
      </c>
      <c r="T11" s="160">
        <v>0</v>
      </c>
      <c r="U11" s="160">
        <v>45</v>
      </c>
      <c r="V11" s="167" t="s">
        <v>7</v>
      </c>
    </row>
    <row r="12" spans="1:22">
      <c r="A12" s="158" t="s">
        <v>92</v>
      </c>
      <c r="B12" s="158" t="s">
        <v>93</v>
      </c>
      <c r="C12" s="158" t="s">
        <v>42</v>
      </c>
      <c r="D12" s="158">
        <v>0.87110000610351568</v>
      </c>
      <c r="E12" s="158">
        <v>1631</v>
      </c>
      <c r="F12" s="158">
        <v>747</v>
      </c>
      <c r="G12" s="158">
        <v>649</v>
      </c>
      <c r="H12" s="158">
        <v>1872.3452974080026</v>
      </c>
      <c r="I12" s="158">
        <v>857.53644216050157</v>
      </c>
      <c r="J12" s="158">
        <v>440</v>
      </c>
      <c r="K12" s="158">
        <v>195</v>
      </c>
      <c r="L12" s="158">
        <v>45</v>
      </c>
      <c r="M12" s="158">
        <v>45</v>
      </c>
      <c r="N12" s="159">
        <v>0.10227272727272728</v>
      </c>
      <c r="O12" s="158">
        <v>110</v>
      </c>
      <c r="P12" s="158">
        <v>30</v>
      </c>
      <c r="Q12" s="158">
        <v>140</v>
      </c>
      <c r="R12" s="159">
        <v>0.31818181818181818</v>
      </c>
      <c r="S12" s="158">
        <v>0</v>
      </c>
      <c r="T12" s="158">
        <v>10</v>
      </c>
      <c r="U12" s="158">
        <v>0</v>
      </c>
      <c r="V12" s="90" t="s">
        <v>5</v>
      </c>
    </row>
    <row r="13" spans="1:22">
      <c r="A13" s="158" t="s">
        <v>94</v>
      </c>
      <c r="B13" s="158" t="s">
        <v>93</v>
      </c>
      <c r="C13" s="158" t="s">
        <v>42</v>
      </c>
      <c r="D13" s="158">
        <v>1.1605999755859375</v>
      </c>
      <c r="E13" s="158">
        <v>2621</v>
      </c>
      <c r="F13" s="158">
        <v>2208</v>
      </c>
      <c r="G13" s="158">
        <v>1887</v>
      </c>
      <c r="H13" s="158">
        <v>2258.3147123338244</v>
      </c>
      <c r="I13" s="158">
        <v>1902.4642826528363</v>
      </c>
      <c r="J13" s="158">
        <v>990</v>
      </c>
      <c r="K13" s="158">
        <v>450</v>
      </c>
      <c r="L13" s="158">
        <v>60</v>
      </c>
      <c r="M13" s="158">
        <v>115</v>
      </c>
      <c r="N13" s="159">
        <v>0.11616161616161616</v>
      </c>
      <c r="O13" s="158">
        <v>270</v>
      </c>
      <c r="P13" s="158">
        <v>65</v>
      </c>
      <c r="Q13" s="158">
        <v>335</v>
      </c>
      <c r="R13" s="159">
        <v>0.3383838383838384</v>
      </c>
      <c r="S13" s="158">
        <v>0</v>
      </c>
      <c r="T13" s="158">
        <v>0</v>
      </c>
      <c r="U13" s="158">
        <v>10</v>
      </c>
      <c r="V13" s="90" t="s">
        <v>5</v>
      </c>
    </row>
    <row r="14" spans="1:22">
      <c r="A14" s="158" t="s">
        <v>95</v>
      </c>
      <c r="B14" s="158" t="s">
        <v>93</v>
      </c>
      <c r="C14" s="158" t="s">
        <v>42</v>
      </c>
      <c r="D14" s="158">
        <v>1.5213999938964844</v>
      </c>
      <c r="E14" s="158">
        <v>4353</v>
      </c>
      <c r="F14" s="158">
        <v>2469</v>
      </c>
      <c r="G14" s="158">
        <v>2314</v>
      </c>
      <c r="H14" s="158">
        <v>2861.18050313084</v>
      </c>
      <c r="I14" s="158">
        <v>1622.847383926038</v>
      </c>
      <c r="J14" s="158">
        <v>2320</v>
      </c>
      <c r="K14" s="158">
        <v>1435</v>
      </c>
      <c r="L14" s="158">
        <v>220</v>
      </c>
      <c r="M14" s="158">
        <v>105</v>
      </c>
      <c r="N14" s="159">
        <v>4.5258620689655173E-2</v>
      </c>
      <c r="O14" s="158">
        <v>360</v>
      </c>
      <c r="P14" s="158">
        <v>155</v>
      </c>
      <c r="Q14" s="158">
        <v>515</v>
      </c>
      <c r="R14" s="159">
        <v>0.22198275862068967</v>
      </c>
      <c r="S14" s="158">
        <v>10</v>
      </c>
      <c r="T14" s="158">
        <v>0</v>
      </c>
      <c r="U14" s="158">
        <v>30</v>
      </c>
      <c r="V14" s="90" t="s">
        <v>5</v>
      </c>
    </row>
    <row r="15" spans="1:22">
      <c r="A15" s="158" t="s">
        <v>96</v>
      </c>
      <c r="B15" s="158" t="s">
        <v>93</v>
      </c>
      <c r="C15" s="158" t="s">
        <v>42</v>
      </c>
      <c r="D15" s="158">
        <v>2.0630999755859376</v>
      </c>
      <c r="E15" s="158">
        <v>5764</v>
      </c>
      <c r="F15" s="158">
        <v>3140</v>
      </c>
      <c r="G15" s="158">
        <v>2906</v>
      </c>
      <c r="H15" s="158">
        <v>2793.853942227388</v>
      </c>
      <c r="I15" s="158">
        <v>1521.9815021849408</v>
      </c>
      <c r="J15" s="158">
        <v>3475</v>
      </c>
      <c r="K15" s="158">
        <v>2335</v>
      </c>
      <c r="L15" s="158">
        <v>210</v>
      </c>
      <c r="M15" s="158">
        <v>115</v>
      </c>
      <c r="N15" s="159">
        <v>3.3093525179856115E-2</v>
      </c>
      <c r="O15" s="158">
        <v>470</v>
      </c>
      <c r="P15" s="158">
        <v>265</v>
      </c>
      <c r="Q15" s="158">
        <v>735</v>
      </c>
      <c r="R15" s="159">
        <v>0.21151079136690648</v>
      </c>
      <c r="S15" s="158">
        <v>30</v>
      </c>
      <c r="T15" s="158">
        <v>10</v>
      </c>
      <c r="U15" s="158">
        <v>40</v>
      </c>
      <c r="V15" s="90" t="s">
        <v>5</v>
      </c>
    </row>
    <row r="16" spans="1:22">
      <c r="A16" s="160" t="s">
        <v>111</v>
      </c>
      <c r="B16" s="160" t="s">
        <v>93</v>
      </c>
      <c r="C16" s="160" t="s">
        <v>42</v>
      </c>
      <c r="D16" s="160">
        <v>1.2206999969482422</v>
      </c>
      <c r="E16" s="160">
        <v>3261</v>
      </c>
      <c r="F16" s="160">
        <v>1490</v>
      </c>
      <c r="G16" s="160">
        <v>1406</v>
      </c>
      <c r="H16" s="160">
        <v>2671.4180455087417</v>
      </c>
      <c r="I16" s="160">
        <v>1220.6111278160151</v>
      </c>
      <c r="J16" s="160">
        <v>1620</v>
      </c>
      <c r="K16" s="160">
        <v>1135</v>
      </c>
      <c r="L16" s="160">
        <v>155</v>
      </c>
      <c r="M16" s="160">
        <v>85</v>
      </c>
      <c r="N16" s="161">
        <v>5.2469135802469133E-2</v>
      </c>
      <c r="O16" s="160">
        <v>125</v>
      </c>
      <c r="P16" s="160">
        <v>65</v>
      </c>
      <c r="Q16" s="160">
        <v>190</v>
      </c>
      <c r="R16" s="161">
        <v>0.11728395061728394</v>
      </c>
      <c r="S16" s="160">
        <v>0</v>
      </c>
      <c r="T16" s="160">
        <v>10</v>
      </c>
      <c r="U16" s="160">
        <v>40</v>
      </c>
      <c r="V16" s="167" t="s">
        <v>7</v>
      </c>
    </row>
    <row r="17" spans="1:22">
      <c r="A17" s="158" t="s">
        <v>97</v>
      </c>
      <c r="B17" s="158" t="s">
        <v>93</v>
      </c>
      <c r="C17" s="158" t="s">
        <v>42</v>
      </c>
      <c r="D17" s="158">
        <v>1.3539999389648438</v>
      </c>
      <c r="E17" s="158">
        <v>3179</v>
      </c>
      <c r="F17" s="158">
        <v>1662</v>
      </c>
      <c r="G17" s="158">
        <v>1544</v>
      </c>
      <c r="H17" s="158">
        <v>2347.8583037680196</v>
      </c>
      <c r="I17" s="158">
        <v>1227.4742059963662</v>
      </c>
      <c r="J17" s="158">
        <v>1580</v>
      </c>
      <c r="K17" s="158">
        <v>1065</v>
      </c>
      <c r="L17" s="158">
        <v>70</v>
      </c>
      <c r="M17" s="158">
        <v>125</v>
      </c>
      <c r="N17" s="159">
        <v>7.9113924050632917E-2</v>
      </c>
      <c r="O17" s="158">
        <v>225</v>
      </c>
      <c r="P17" s="158">
        <v>85</v>
      </c>
      <c r="Q17" s="158">
        <v>310</v>
      </c>
      <c r="R17" s="159">
        <v>0.19620253164556961</v>
      </c>
      <c r="S17" s="158">
        <v>0</v>
      </c>
      <c r="T17" s="158">
        <v>0</v>
      </c>
      <c r="U17" s="158">
        <v>0</v>
      </c>
      <c r="V17" s="90" t="s">
        <v>5</v>
      </c>
    </row>
    <row r="18" spans="1:22">
      <c r="A18" s="158" t="s">
        <v>98</v>
      </c>
      <c r="B18" s="158" t="s">
        <v>93</v>
      </c>
      <c r="C18" s="158" t="s">
        <v>42</v>
      </c>
      <c r="D18" s="158">
        <v>2.6620001220703124</v>
      </c>
      <c r="E18" s="158">
        <v>3178</v>
      </c>
      <c r="F18" s="158">
        <v>1626</v>
      </c>
      <c r="G18" s="158">
        <v>1400</v>
      </c>
      <c r="H18" s="158">
        <v>1193.8391638871826</v>
      </c>
      <c r="I18" s="158">
        <v>610.81890512289465</v>
      </c>
      <c r="J18" s="158">
        <v>1505</v>
      </c>
      <c r="K18" s="158">
        <v>895</v>
      </c>
      <c r="L18" s="158">
        <v>125</v>
      </c>
      <c r="M18" s="158">
        <v>100</v>
      </c>
      <c r="N18" s="159">
        <v>6.6445182724252497E-2</v>
      </c>
      <c r="O18" s="158">
        <v>295</v>
      </c>
      <c r="P18" s="158">
        <v>80</v>
      </c>
      <c r="Q18" s="158">
        <v>375</v>
      </c>
      <c r="R18" s="159">
        <v>0.24916943521594684</v>
      </c>
      <c r="S18" s="158">
        <v>0</v>
      </c>
      <c r="T18" s="158">
        <v>0</v>
      </c>
      <c r="U18" s="158">
        <v>0</v>
      </c>
      <c r="V18" s="90" t="s">
        <v>5</v>
      </c>
    </row>
    <row r="19" spans="1:22">
      <c r="A19" s="160" t="s">
        <v>112</v>
      </c>
      <c r="B19" s="160" t="s">
        <v>93</v>
      </c>
      <c r="C19" s="160" t="s">
        <v>42</v>
      </c>
      <c r="D19" s="160">
        <v>1.7739999389648438</v>
      </c>
      <c r="E19" s="160">
        <v>5265</v>
      </c>
      <c r="F19" s="160">
        <v>2124</v>
      </c>
      <c r="G19" s="160">
        <v>2022</v>
      </c>
      <c r="H19" s="160">
        <v>2967.8693242076483</v>
      </c>
      <c r="I19" s="160">
        <v>1197.2942914752223</v>
      </c>
      <c r="J19" s="160">
        <v>2595</v>
      </c>
      <c r="K19" s="160">
        <v>1950</v>
      </c>
      <c r="L19" s="160">
        <v>215</v>
      </c>
      <c r="M19" s="160">
        <v>170</v>
      </c>
      <c r="N19" s="161">
        <v>6.5510597302504817E-2</v>
      </c>
      <c r="O19" s="160">
        <v>170</v>
      </c>
      <c r="P19" s="160">
        <v>45</v>
      </c>
      <c r="Q19" s="160">
        <v>215</v>
      </c>
      <c r="R19" s="161">
        <v>8.2851637764932567E-2</v>
      </c>
      <c r="S19" s="160">
        <v>10</v>
      </c>
      <c r="T19" s="160">
        <v>0</v>
      </c>
      <c r="U19" s="160">
        <v>40</v>
      </c>
      <c r="V19" s="167" t="s">
        <v>7</v>
      </c>
    </row>
    <row r="20" spans="1:22">
      <c r="A20" s="160" t="s">
        <v>113</v>
      </c>
      <c r="B20" s="160" t="s">
        <v>93</v>
      </c>
      <c r="C20" s="160" t="s">
        <v>42</v>
      </c>
      <c r="D20" s="160">
        <v>1.6482000732421875</v>
      </c>
      <c r="E20" s="160">
        <v>4447</v>
      </c>
      <c r="F20" s="160">
        <v>1795</v>
      </c>
      <c r="G20" s="160">
        <v>1742</v>
      </c>
      <c r="H20" s="160">
        <v>2698.0947714995978</v>
      </c>
      <c r="I20" s="160">
        <v>1089.0668124222573</v>
      </c>
      <c r="J20" s="160">
        <v>2750</v>
      </c>
      <c r="K20" s="160">
        <v>2385</v>
      </c>
      <c r="L20" s="160">
        <v>170</v>
      </c>
      <c r="M20" s="160">
        <v>80</v>
      </c>
      <c r="N20" s="161">
        <v>2.9090909090909091E-2</v>
      </c>
      <c r="O20" s="160">
        <v>70</v>
      </c>
      <c r="P20" s="160">
        <v>15</v>
      </c>
      <c r="Q20" s="160">
        <v>85</v>
      </c>
      <c r="R20" s="161">
        <v>3.090909090909091E-2</v>
      </c>
      <c r="S20" s="160">
        <v>10</v>
      </c>
      <c r="T20" s="160">
        <v>10</v>
      </c>
      <c r="U20" s="160">
        <v>15</v>
      </c>
      <c r="V20" s="167" t="s">
        <v>7</v>
      </c>
    </row>
    <row r="21" spans="1:22">
      <c r="A21" s="160" t="s">
        <v>114</v>
      </c>
      <c r="B21" s="160" t="s">
        <v>93</v>
      </c>
      <c r="C21" s="160" t="s">
        <v>42</v>
      </c>
      <c r="D21" s="160">
        <v>1.4416000366210937</v>
      </c>
      <c r="E21" s="160">
        <v>3896</v>
      </c>
      <c r="F21" s="160">
        <v>1749</v>
      </c>
      <c r="G21" s="160">
        <v>1705</v>
      </c>
      <c r="H21" s="160">
        <v>2702.5526505477014</v>
      </c>
      <c r="I21" s="160">
        <v>1213.2352632977231</v>
      </c>
      <c r="J21" s="160">
        <v>1845</v>
      </c>
      <c r="K21" s="160">
        <v>1470</v>
      </c>
      <c r="L21" s="160">
        <v>100</v>
      </c>
      <c r="M21" s="160">
        <v>125</v>
      </c>
      <c r="N21" s="161">
        <v>6.7750677506775062E-2</v>
      </c>
      <c r="O21" s="160">
        <v>100</v>
      </c>
      <c r="P21" s="160">
        <v>25</v>
      </c>
      <c r="Q21" s="160">
        <v>125</v>
      </c>
      <c r="R21" s="161">
        <v>6.7750677506775062E-2</v>
      </c>
      <c r="S21" s="160">
        <v>0</v>
      </c>
      <c r="T21" s="160">
        <v>0</v>
      </c>
      <c r="U21" s="160">
        <v>25</v>
      </c>
      <c r="V21" s="167" t="s">
        <v>7</v>
      </c>
    </row>
    <row r="22" spans="1:22">
      <c r="A22" s="160" t="s">
        <v>115</v>
      </c>
      <c r="B22" s="160" t="s">
        <v>93</v>
      </c>
      <c r="C22" s="160" t="s">
        <v>42</v>
      </c>
      <c r="D22" s="160">
        <v>2.4514999389648438</v>
      </c>
      <c r="E22" s="160">
        <v>7559</v>
      </c>
      <c r="F22" s="160">
        <v>2854</v>
      </c>
      <c r="G22" s="160">
        <v>2754</v>
      </c>
      <c r="H22" s="160">
        <v>3083.4183920852229</v>
      </c>
      <c r="I22" s="160">
        <v>1164.185221723935</v>
      </c>
      <c r="J22" s="160">
        <v>4255</v>
      </c>
      <c r="K22" s="160">
        <v>3570</v>
      </c>
      <c r="L22" s="160">
        <v>370</v>
      </c>
      <c r="M22" s="160">
        <v>130</v>
      </c>
      <c r="N22" s="161">
        <v>3.0552291421856639E-2</v>
      </c>
      <c r="O22" s="160">
        <v>75</v>
      </c>
      <c r="P22" s="160">
        <v>55</v>
      </c>
      <c r="Q22" s="160">
        <v>130</v>
      </c>
      <c r="R22" s="161">
        <v>3.0552291421856639E-2</v>
      </c>
      <c r="S22" s="160">
        <v>10</v>
      </c>
      <c r="T22" s="160">
        <v>0</v>
      </c>
      <c r="U22" s="160">
        <v>45</v>
      </c>
      <c r="V22" s="167" t="s">
        <v>7</v>
      </c>
    </row>
    <row r="23" spans="1:22">
      <c r="A23" s="160" t="s">
        <v>116</v>
      </c>
      <c r="B23" s="160" t="s">
        <v>93</v>
      </c>
      <c r="C23" s="160" t="s">
        <v>42</v>
      </c>
      <c r="D23" s="160">
        <v>3.6348999023437498</v>
      </c>
      <c r="E23" s="160">
        <v>6934</v>
      </c>
      <c r="F23" s="160">
        <v>3316</v>
      </c>
      <c r="G23" s="160">
        <v>3176</v>
      </c>
      <c r="H23" s="160">
        <v>1907.6178674216094</v>
      </c>
      <c r="I23" s="160">
        <v>912.26721205221463</v>
      </c>
      <c r="J23" s="160">
        <v>3615</v>
      </c>
      <c r="K23" s="160">
        <v>3130</v>
      </c>
      <c r="L23" s="160">
        <v>220</v>
      </c>
      <c r="M23" s="160">
        <v>130</v>
      </c>
      <c r="N23" s="161">
        <v>3.5961272475795295E-2</v>
      </c>
      <c r="O23" s="160">
        <v>70</v>
      </c>
      <c r="P23" s="160">
        <v>25</v>
      </c>
      <c r="Q23" s="160">
        <v>95</v>
      </c>
      <c r="R23" s="161">
        <v>2.6279391424619641E-2</v>
      </c>
      <c r="S23" s="160">
        <v>10</v>
      </c>
      <c r="T23" s="160">
        <v>0</v>
      </c>
      <c r="U23" s="160">
        <v>30</v>
      </c>
      <c r="V23" s="167" t="s">
        <v>7</v>
      </c>
    </row>
    <row r="24" spans="1:22">
      <c r="A24" s="160" t="s">
        <v>117</v>
      </c>
      <c r="B24" s="160" t="s">
        <v>93</v>
      </c>
      <c r="C24" s="160" t="s">
        <v>42</v>
      </c>
      <c r="D24" s="160">
        <v>5.9077001953124997</v>
      </c>
      <c r="E24" s="160">
        <v>4904</v>
      </c>
      <c r="F24" s="160">
        <v>1890</v>
      </c>
      <c r="G24" s="160">
        <v>1816</v>
      </c>
      <c r="H24" s="160">
        <v>830.10305835951328</v>
      </c>
      <c r="I24" s="160">
        <v>319.92144785878469</v>
      </c>
      <c r="J24" s="160">
        <v>2830</v>
      </c>
      <c r="K24" s="160">
        <v>2390</v>
      </c>
      <c r="L24" s="160">
        <v>220</v>
      </c>
      <c r="M24" s="160">
        <v>80</v>
      </c>
      <c r="N24" s="161">
        <v>2.8268551236749116E-2</v>
      </c>
      <c r="O24" s="160">
        <v>40</v>
      </c>
      <c r="P24" s="160">
        <v>50</v>
      </c>
      <c r="Q24" s="160">
        <v>90</v>
      </c>
      <c r="R24" s="161">
        <v>3.1802120141342753E-2</v>
      </c>
      <c r="S24" s="160">
        <v>0</v>
      </c>
      <c r="T24" s="160">
        <v>0</v>
      </c>
      <c r="U24" s="160">
        <v>40</v>
      </c>
      <c r="V24" s="167" t="s">
        <v>7</v>
      </c>
    </row>
    <row r="25" spans="1:22">
      <c r="A25" s="160" t="s">
        <v>118</v>
      </c>
      <c r="B25" s="160" t="s">
        <v>93</v>
      </c>
      <c r="C25" s="160" t="s">
        <v>42</v>
      </c>
      <c r="D25" s="160">
        <v>5.6513000488281246</v>
      </c>
      <c r="E25" s="160">
        <v>4758</v>
      </c>
      <c r="F25" s="160">
        <v>2389</v>
      </c>
      <c r="G25" s="160">
        <v>2188</v>
      </c>
      <c r="H25" s="160">
        <v>841.93016808347261</v>
      </c>
      <c r="I25" s="160">
        <v>422.73458838827577</v>
      </c>
      <c r="J25" s="160">
        <v>2675</v>
      </c>
      <c r="K25" s="160">
        <v>2005</v>
      </c>
      <c r="L25" s="160">
        <v>310</v>
      </c>
      <c r="M25" s="160">
        <v>40</v>
      </c>
      <c r="N25" s="161">
        <v>1.4953271028037384E-2</v>
      </c>
      <c r="O25" s="160">
        <v>170</v>
      </c>
      <c r="P25" s="160">
        <v>100</v>
      </c>
      <c r="Q25" s="160">
        <v>270</v>
      </c>
      <c r="R25" s="161">
        <v>0.10093457943925234</v>
      </c>
      <c r="S25" s="160">
        <v>10</v>
      </c>
      <c r="T25" s="160">
        <v>0</v>
      </c>
      <c r="U25" s="160">
        <v>30</v>
      </c>
      <c r="V25" s="167" t="s">
        <v>7</v>
      </c>
    </row>
    <row r="26" spans="1:22">
      <c r="A26" s="160" t="s">
        <v>119</v>
      </c>
      <c r="B26" s="160" t="s">
        <v>93</v>
      </c>
      <c r="C26" s="160" t="s">
        <v>42</v>
      </c>
      <c r="D26" s="160">
        <v>2.9957998657226561</v>
      </c>
      <c r="E26" s="160">
        <v>5957</v>
      </c>
      <c r="F26" s="160">
        <v>2428</v>
      </c>
      <c r="G26" s="160">
        <v>2271</v>
      </c>
      <c r="H26" s="160">
        <v>1988.4505864890391</v>
      </c>
      <c r="I26" s="160">
        <v>810.46802484394607</v>
      </c>
      <c r="J26" s="160">
        <v>3325</v>
      </c>
      <c r="K26" s="160">
        <v>2710</v>
      </c>
      <c r="L26" s="160">
        <v>235</v>
      </c>
      <c r="M26" s="160">
        <v>135</v>
      </c>
      <c r="N26" s="161">
        <v>4.06015037593985E-2</v>
      </c>
      <c r="O26" s="160">
        <v>95</v>
      </c>
      <c r="P26" s="160">
        <v>130</v>
      </c>
      <c r="Q26" s="160">
        <v>225</v>
      </c>
      <c r="R26" s="161">
        <v>6.7669172932330823E-2</v>
      </c>
      <c r="S26" s="160">
        <v>0</v>
      </c>
      <c r="T26" s="160">
        <v>0</v>
      </c>
      <c r="U26" s="160">
        <v>15</v>
      </c>
      <c r="V26" s="167" t="s">
        <v>7</v>
      </c>
    </row>
    <row r="27" spans="1:22">
      <c r="A27" s="160" t="s">
        <v>120</v>
      </c>
      <c r="B27" s="160" t="s">
        <v>93</v>
      </c>
      <c r="C27" s="160" t="s">
        <v>42</v>
      </c>
      <c r="D27" s="160">
        <v>7.4128997802734373</v>
      </c>
      <c r="E27" s="160">
        <v>11050</v>
      </c>
      <c r="F27" s="160">
        <v>4015</v>
      </c>
      <c r="G27" s="160">
        <v>3924</v>
      </c>
      <c r="H27" s="160">
        <v>1490.6447311489758</v>
      </c>
      <c r="I27" s="160">
        <v>541.62340231340613</v>
      </c>
      <c r="J27" s="160">
        <v>5875</v>
      </c>
      <c r="K27" s="160">
        <v>5110</v>
      </c>
      <c r="L27" s="160">
        <v>405</v>
      </c>
      <c r="M27" s="160">
        <v>130</v>
      </c>
      <c r="N27" s="161">
        <v>2.2127659574468085E-2</v>
      </c>
      <c r="O27" s="160">
        <v>75</v>
      </c>
      <c r="P27" s="160">
        <v>100</v>
      </c>
      <c r="Q27" s="160">
        <v>175</v>
      </c>
      <c r="R27" s="161">
        <v>2.9787234042553193E-2</v>
      </c>
      <c r="S27" s="160">
        <v>10</v>
      </c>
      <c r="T27" s="160">
        <v>0</v>
      </c>
      <c r="U27" s="160">
        <v>55</v>
      </c>
      <c r="V27" s="167" t="s">
        <v>7</v>
      </c>
    </row>
    <row r="28" spans="1:22">
      <c r="A28" s="160" t="s">
        <v>121</v>
      </c>
      <c r="B28" s="160" t="s">
        <v>93</v>
      </c>
      <c r="C28" s="160" t="s">
        <v>42</v>
      </c>
      <c r="D28" s="160">
        <v>13.565600585937499</v>
      </c>
      <c r="E28" s="160">
        <v>5122</v>
      </c>
      <c r="F28" s="160">
        <v>1584</v>
      </c>
      <c r="G28" s="160">
        <v>1559</v>
      </c>
      <c r="H28" s="160">
        <v>377.5726675389231</v>
      </c>
      <c r="I28" s="160">
        <v>116.76593232753889</v>
      </c>
      <c r="J28" s="160">
        <v>2540</v>
      </c>
      <c r="K28" s="160">
        <v>2275</v>
      </c>
      <c r="L28" s="160">
        <v>145</v>
      </c>
      <c r="M28" s="160">
        <v>35</v>
      </c>
      <c r="N28" s="161">
        <v>1.3779527559055118E-2</v>
      </c>
      <c r="O28" s="160">
        <v>15</v>
      </c>
      <c r="P28" s="160">
        <v>35</v>
      </c>
      <c r="Q28" s="160">
        <v>50</v>
      </c>
      <c r="R28" s="161">
        <v>1.968503937007874E-2</v>
      </c>
      <c r="S28" s="160">
        <v>10</v>
      </c>
      <c r="T28" s="160">
        <v>0</v>
      </c>
      <c r="U28" s="160">
        <v>20</v>
      </c>
      <c r="V28" s="167" t="s">
        <v>7</v>
      </c>
    </row>
    <row r="29" spans="1:22">
      <c r="A29" s="158" t="s">
        <v>99</v>
      </c>
      <c r="B29" s="158" t="s">
        <v>93</v>
      </c>
      <c r="C29" s="158" t="s">
        <v>42</v>
      </c>
      <c r="D29" s="158">
        <v>2.7804998779296874</v>
      </c>
      <c r="E29" s="158">
        <v>4406</v>
      </c>
      <c r="F29" s="158">
        <v>2666</v>
      </c>
      <c r="G29" s="158">
        <v>2203</v>
      </c>
      <c r="H29" s="158">
        <v>1584.6071546245246</v>
      </c>
      <c r="I29" s="158">
        <v>958.82039814547943</v>
      </c>
      <c r="J29" s="158">
        <v>2235</v>
      </c>
      <c r="K29" s="158">
        <v>1305</v>
      </c>
      <c r="L29" s="158">
        <v>100</v>
      </c>
      <c r="M29" s="158">
        <v>60</v>
      </c>
      <c r="N29" s="159">
        <v>2.6845637583892617E-2</v>
      </c>
      <c r="O29" s="158">
        <v>580</v>
      </c>
      <c r="P29" s="158">
        <v>150</v>
      </c>
      <c r="Q29" s="158">
        <v>730</v>
      </c>
      <c r="R29" s="159">
        <v>0.32662192393736017</v>
      </c>
      <c r="S29" s="158">
        <v>0</v>
      </c>
      <c r="T29" s="158">
        <v>0</v>
      </c>
      <c r="U29" s="158">
        <v>35</v>
      </c>
      <c r="V29" s="90" t="s">
        <v>5</v>
      </c>
    </row>
    <row r="30" spans="1:22">
      <c r="A30" s="158" t="s">
        <v>100</v>
      </c>
      <c r="B30" s="158" t="s">
        <v>93</v>
      </c>
      <c r="C30" s="158" t="s">
        <v>42</v>
      </c>
      <c r="D30" s="158">
        <v>2.1147999572753906</v>
      </c>
      <c r="E30" s="158">
        <v>4468</v>
      </c>
      <c r="F30" s="158">
        <v>3096</v>
      </c>
      <c r="G30" s="158">
        <v>2794</v>
      </c>
      <c r="H30" s="158">
        <v>2112.7293787902108</v>
      </c>
      <c r="I30" s="158">
        <v>1463.9682535215964</v>
      </c>
      <c r="J30" s="158">
        <v>2675</v>
      </c>
      <c r="K30" s="158">
        <v>1460</v>
      </c>
      <c r="L30" s="158">
        <v>155</v>
      </c>
      <c r="M30" s="158">
        <v>115</v>
      </c>
      <c r="N30" s="159">
        <v>4.2990654205607479E-2</v>
      </c>
      <c r="O30" s="158">
        <v>755</v>
      </c>
      <c r="P30" s="158">
        <v>160</v>
      </c>
      <c r="Q30" s="158">
        <v>915</v>
      </c>
      <c r="R30" s="159">
        <v>0.34205607476635513</v>
      </c>
      <c r="S30" s="158">
        <v>10</v>
      </c>
      <c r="T30" s="158">
        <v>0</v>
      </c>
      <c r="U30" s="158">
        <v>15</v>
      </c>
      <c r="V30" s="90" t="s">
        <v>5</v>
      </c>
    </row>
    <row r="31" spans="1:22">
      <c r="A31" s="158" t="s">
        <v>101</v>
      </c>
      <c r="B31" s="158" t="s">
        <v>93</v>
      </c>
      <c r="C31" s="158" t="s">
        <v>42</v>
      </c>
      <c r="D31" s="158">
        <v>0.66050003051757811</v>
      </c>
      <c r="E31" s="158">
        <v>1701</v>
      </c>
      <c r="F31" s="158">
        <v>861</v>
      </c>
      <c r="G31" s="158">
        <v>783</v>
      </c>
      <c r="H31" s="158">
        <v>2575.3216069756572</v>
      </c>
      <c r="I31" s="158">
        <v>1303.5578504444686</v>
      </c>
      <c r="J31" s="158">
        <v>845</v>
      </c>
      <c r="K31" s="158">
        <v>530</v>
      </c>
      <c r="L31" s="158">
        <v>95</v>
      </c>
      <c r="M31" s="158">
        <v>45</v>
      </c>
      <c r="N31" s="159">
        <v>5.3254437869822487E-2</v>
      </c>
      <c r="O31" s="158">
        <v>135</v>
      </c>
      <c r="P31" s="158">
        <v>40</v>
      </c>
      <c r="Q31" s="158">
        <v>175</v>
      </c>
      <c r="R31" s="159">
        <v>0.20710059171597633</v>
      </c>
      <c r="S31" s="158">
        <v>0</v>
      </c>
      <c r="T31" s="158">
        <v>0</v>
      </c>
      <c r="U31" s="158">
        <v>0</v>
      </c>
      <c r="V31" s="90" t="s">
        <v>5</v>
      </c>
    </row>
    <row r="32" spans="1:22">
      <c r="A32" s="158" t="s">
        <v>102</v>
      </c>
      <c r="B32" s="158" t="s">
        <v>93</v>
      </c>
      <c r="C32" s="158" t="s">
        <v>42</v>
      </c>
      <c r="D32" s="158">
        <v>1.3075000000000001</v>
      </c>
      <c r="E32" s="158">
        <v>3600</v>
      </c>
      <c r="F32" s="158">
        <v>1865</v>
      </c>
      <c r="G32" s="158">
        <v>1630</v>
      </c>
      <c r="H32" s="158">
        <v>2753.346080305927</v>
      </c>
      <c r="I32" s="158">
        <v>1426.3862332695983</v>
      </c>
      <c r="J32" s="158">
        <v>1450</v>
      </c>
      <c r="K32" s="158">
        <v>955</v>
      </c>
      <c r="L32" s="158">
        <v>175</v>
      </c>
      <c r="M32" s="158">
        <v>105</v>
      </c>
      <c r="N32" s="159">
        <v>7.2413793103448282E-2</v>
      </c>
      <c r="O32" s="158">
        <v>155</v>
      </c>
      <c r="P32" s="158">
        <v>40</v>
      </c>
      <c r="Q32" s="158">
        <v>195</v>
      </c>
      <c r="R32" s="159">
        <v>0.13448275862068965</v>
      </c>
      <c r="S32" s="158">
        <v>0</v>
      </c>
      <c r="T32" s="158">
        <v>0</v>
      </c>
      <c r="U32" s="158">
        <v>10</v>
      </c>
      <c r="V32" s="90" t="s">
        <v>5</v>
      </c>
    </row>
    <row r="33" spans="1:22">
      <c r="A33" s="160" t="s">
        <v>122</v>
      </c>
      <c r="B33" s="160" t="s">
        <v>93</v>
      </c>
      <c r="C33" s="160" t="s">
        <v>42</v>
      </c>
      <c r="D33" s="160">
        <v>1.6792999267578126</v>
      </c>
      <c r="E33" s="160">
        <v>3879</v>
      </c>
      <c r="F33" s="160">
        <v>1584</v>
      </c>
      <c r="G33" s="160">
        <v>1511</v>
      </c>
      <c r="H33" s="160">
        <v>2309.891126767986</v>
      </c>
      <c r="I33" s="160">
        <v>943.25020489829592</v>
      </c>
      <c r="J33" s="160">
        <v>1550</v>
      </c>
      <c r="K33" s="160">
        <v>1270</v>
      </c>
      <c r="L33" s="160">
        <v>155</v>
      </c>
      <c r="M33" s="160">
        <v>60</v>
      </c>
      <c r="N33" s="161">
        <v>3.870967741935484E-2</v>
      </c>
      <c r="O33" s="160">
        <v>15</v>
      </c>
      <c r="P33" s="160">
        <v>20</v>
      </c>
      <c r="Q33" s="160">
        <v>35</v>
      </c>
      <c r="R33" s="161">
        <v>2.2580645161290321E-2</v>
      </c>
      <c r="S33" s="160">
        <v>0</v>
      </c>
      <c r="T33" s="160">
        <v>10</v>
      </c>
      <c r="U33" s="160">
        <v>15</v>
      </c>
      <c r="V33" s="167" t="s">
        <v>7</v>
      </c>
    </row>
    <row r="34" spans="1:22">
      <c r="A34" s="160" t="s">
        <v>123</v>
      </c>
      <c r="B34" s="160" t="s">
        <v>93</v>
      </c>
      <c r="C34" s="160" t="s">
        <v>42</v>
      </c>
      <c r="D34" s="160">
        <v>1.3374999999999999</v>
      </c>
      <c r="E34" s="160">
        <v>3861</v>
      </c>
      <c r="F34" s="160">
        <v>1318</v>
      </c>
      <c r="G34" s="160">
        <v>1297</v>
      </c>
      <c r="H34" s="160">
        <v>2886.7289719626169</v>
      </c>
      <c r="I34" s="160">
        <v>985.42056074766367</v>
      </c>
      <c r="J34" s="160">
        <v>2005</v>
      </c>
      <c r="K34" s="160">
        <v>1650</v>
      </c>
      <c r="L34" s="160">
        <v>125</v>
      </c>
      <c r="M34" s="160">
        <v>80</v>
      </c>
      <c r="N34" s="161">
        <v>3.9900249376558602E-2</v>
      </c>
      <c r="O34" s="160">
        <v>70</v>
      </c>
      <c r="P34" s="160">
        <v>20</v>
      </c>
      <c r="Q34" s="160">
        <v>90</v>
      </c>
      <c r="R34" s="161">
        <v>4.488778054862843E-2</v>
      </c>
      <c r="S34" s="160">
        <v>0</v>
      </c>
      <c r="T34" s="160">
        <v>0</v>
      </c>
      <c r="U34" s="160">
        <v>55</v>
      </c>
      <c r="V34" s="167" t="s">
        <v>7</v>
      </c>
    </row>
    <row r="35" spans="1:22">
      <c r="A35" s="160" t="s">
        <v>124</v>
      </c>
      <c r="B35" s="160" t="s">
        <v>93</v>
      </c>
      <c r="C35" s="160" t="s">
        <v>42</v>
      </c>
      <c r="D35" s="160">
        <v>1.585800018310547</v>
      </c>
      <c r="E35" s="160">
        <v>6155</v>
      </c>
      <c r="F35" s="160">
        <v>2260</v>
      </c>
      <c r="G35" s="160">
        <v>2168</v>
      </c>
      <c r="H35" s="160">
        <v>3881.3216855409742</v>
      </c>
      <c r="I35" s="160">
        <v>1425.1481737323479</v>
      </c>
      <c r="J35" s="160">
        <v>3140</v>
      </c>
      <c r="K35" s="160">
        <v>2485</v>
      </c>
      <c r="L35" s="160">
        <v>355</v>
      </c>
      <c r="M35" s="160">
        <v>150</v>
      </c>
      <c r="N35" s="161">
        <v>4.7770700636942678E-2</v>
      </c>
      <c r="O35" s="160">
        <v>45</v>
      </c>
      <c r="P35" s="160">
        <v>25</v>
      </c>
      <c r="Q35" s="160">
        <v>70</v>
      </c>
      <c r="R35" s="161">
        <v>2.2292993630573247E-2</v>
      </c>
      <c r="S35" s="160">
        <v>15</v>
      </c>
      <c r="T35" s="160">
        <v>10</v>
      </c>
      <c r="U35" s="160">
        <v>45</v>
      </c>
      <c r="V35" s="167" t="s">
        <v>7</v>
      </c>
    </row>
    <row r="36" spans="1:22">
      <c r="A36" s="160" t="s">
        <v>125</v>
      </c>
      <c r="B36" s="160" t="s">
        <v>93</v>
      </c>
      <c r="C36" s="160" t="s">
        <v>42</v>
      </c>
      <c r="D36" s="160">
        <v>3.1457998657226565</v>
      </c>
      <c r="E36" s="160">
        <v>5151</v>
      </c>
      <c r="F36" s="160">
        <v>1782</v>
      </c>
      <c r="G36" s="160">
        <v>1745</v>
      </c>
      <c r="H36" s="160">
        <v>1637.4213935623991</v>
      </c>
      <c r="I36" s="160">
        <v>566.46960266515146</v>
      </c>
      <c r="J36" s="160">
        <v>2775</v>
      </c>
      <c r="K36" s="160">
        <v>2370</v>
      </c>
      <c r="L36" s="160">
        <v>215</v>
      </c>
      <c r="M36" s="160">
        <v>65</v>
      </c>
      <c r="N36" s="161">
        <v>2.3423423423423424E-2</v>
      </c>
      <c r="O36" s="160">
        <v>60</v>
      </c>
      <c r="P36" s="160">
        <v>40</v>
      </c>
      <c r="Q36" s="160">
        <v>100</v>
      </c>
      <c r="R36" s="161">
        <v>3.6036036036036036E-2</v>
      </c>
      <c r="S36" s="160">
        <v>0</v>
      </c>
      <c r="T36" s="160">
        <v>0</v>
      </c>
      <c r="U36" s="160">
        <v>30</v>
      </c>
      <c r="V36" s="167" t="s">
        <v>7</v>
      </c>
    </row>
    <row r="37" spans="1:22">
      <c r="A37" s="160" t="s">
        <v>126</v>
      </c>
      <c r="B37" s="160" t="s">
        <v>93</v>
      </c>
      <c r="C37" s="160" t="s">
        <v>42</v>
      </c>
      <c r="D37" s="160">
        <v>3.2416000366210938</v>
      </c>
      <c r="E37" s="160">
        <v>3459</v>
      </c>
      <c r="F37" s="160">
        <v>1271</v>
      </c>
      <c r="G37" s="160">
        <v>1240</v>
      </c>
      <c r="H37" s="160">
        <v>1067.0656345393909</v>
      </c>
      <c r="I37" s="160">
        <v>392.09032133552063</v>
      </c>
      <c r="J37" s="160">
        <v>1695</v>
      </c>
      <c r="K37" s="160">
        <v>1410</v>
      </c>
      <c r="L37" s="160">
        <v>120</v>
      </c>
      <c r="M37" s="160">
        <v>120</v>
      </c>
      <c r="N37" s="161">
        <v>7.0796460176991149E-2</v>
      </c>
      <c r="O37" s="160">
        <v>10</v>
      </c>
      <c r="P37" s="160">
        <v>15</v>
      </c>
      <c r="Q37" s="160">
        <v>25</v>
      </c>
      <c r="R37" s="161">
        <v>1.4749262536873156E-2</v>
      </c>
      <c r="S37" s="160">
        <v>10</v>
      </c>
      <c r="T37" s="160">
        <v>0</v>
      </c>
      <c r="U37" s="160">
        <v>15</v>
      </c>
      <c r="V37" s="167" t="s">
        <v>7</v>
      </c>
    </row>
    <row r="38" spans="1:22">
      <c r="A38" s="160" t="s">
        <v>127</v>
      </c>
      <c r="B38" s="160" t="s">
        <v>93</v>
      </c>
      <c r="C38" s="160" t="s">
        <v>42</v>
      </c>
      <c r="D38" s="160">
        <v>1.9102999877929687</v>
      </c>
      <c r="E38" s="160">
        <v>3436</v>
      </c>
      <c r="F38" s="160">
        <v>1611</v>
      </c>
      <c r="G38" s="160">
        <v>1546</v>
      </c>
      <c r="H38" s="160">
        <v>1798.670377404819</v>
      </c>
      <c r="I38" s="160">
        <v>843.32304365516973</v>
      </c>
      <c r="J38" s="160">
        <v>1310</v>
      </c>
      <c r="K38" s="160">
        <v>1020</v>
      </c>
      <c r="L38" s="160">
        <v>125</v>
      </c>
      <c r="M38" s="160">
        <v>55</v>
      </c>
      <c r="N38" s="161">
        <v>4.1984732824427481E-2</v>
      </c>
      <c r="O38" s="160">
        <v>85</v>
      </c>
      <c r="P38" s="160">
        <v>20</v>
      </c>
      <c r="Q38" s="160">
        <v>105</v>
      </c>
      <c r="R38" s="161">
        <v>8.0152671755725186E-2</v>
      </c>
      <c r="S38" s="160">
        <v>0</v>
      </c>
      <c r="T38" s="160">
        <v>0</v>
      </c>
      <c r="U38" s="160">
        <v>0</v>
      </c>
      <c r="V38" s="167" t="s">
        <v>7</v>
      </c>
    </row>
    <row r="39" spans="1:22">
      <c r="A39" s="158" t="s">
        <v>103</v>
      </c>
      <c r="B39" s="158" t="s">
        <v>93</v>
      </c>
      <c r="C39" s="158" t="s">
        <v>42</v>
      </c>
      <c r="D39" s="158">
        <v>2.9216000366210939</v>
      </c>
      <c r="E39" s="158">
        <v>4575</v>
      </c>
      <c r="F39" s="158">
        <v>2172</v>
      </c>
      <c r="G39" s="158">
        <v>2028</v>
      </c>
      <c r="H39" s="158">
        <v>1565.9227624090208</v>
      </c>
      <c r="I39" s="158">
        <v>743.42824916992208</v>
      </c>
      <c r="J39" s="158">
        <v>2210</v>
      </c>
      <c r="K39" s="158">
        <v>1640</v>
      </c>
      <c r="L39" s="158">
        <v>125</v>
      </c>
      <c r="M39" s="158">
        <v>70</v>
      </c>
      <c r="N39" s="159">
        <v>3.1674208144796379E-2</v>
      </c>
      <c r="O39" s="158">
        <v>245</v>
      </c>
      <c r="P39" s="158">
        <v>80</v>
      </c>
      <c r="Q39" s="158">
        <v>325</v>
      </c>
      <c r="R39" s="159">
        <v>0.14705882352941177</v>
      </c>
      <c r="S39" s="158">
        <v>0</v>
      </c>
      <c r="T39" s="158">
        <v>0</v>
      </c>
      <c r="U39" s="158">
        <v>35</v>
      </c>
      <c r="V39" s="90" t="s">
        <v>5</v>
      </c>
    </row>
    <row r="40" spans="1:22">
      <c r="A40" s="160" t="s">
        <v>128</v>
      </c>
      <c r="B40" s="160" t="s">
        <v>93</v>
      </c>
      <c r="C40" s="160" t="s">
        <v>42</v>
      </c>
      <c r="D40" s="160">
        <v>15.060799560546876</v>
      </c>
      <c r="E40" s="160">
        <v>3898</v>
      </c>
      <c r="F40" s="160">
        <v>1848</v>
      </c>
      <c r="G40" s="160">
        <v>1755</v>
      </c>
      <c r="H40" s="160">
        <v>258.81760024289565</v>
      </c>
      <c r="I40" s="160">
        <v>122.70264885809932</v>
      </c>
      <c r="J40" s="160">
        <v>1760</v>
      </c>
      <c r="K40" s="160">
        <v>1275</v>
      </c>
      <c r="L40" s="160">
        <v>170</v>
      </c>
      <c r="M40" s="160">
        <v>70</v>
      </c>
      <c r="N40" s="161">
        <v>3.9772727272727272E-2</v>
      </c>
      <c r="O40" s="160">
        <v>160</v>
      </c>
      <c r="P40" s="160">
        <v>35</v>
      </c>
      <c r="Q40" s="160">
        <v>195</v>
      </c>
      <c r="R40" s="161">
        <v>0.11079545454545454</v>
      </c>
      <c r="S40" s="160">
        <v>0</v>
      </c>
      <c r="T40" s="160">
        <v>15</v>
      </c>
      <c r="U40" s="160">
        <v>35</v>
      </c>
      <c r="V40" s="167" t="s">
        <v>7</v>
      </c>
    </row>
    <row r="41" spans="1:22">
      <c r="A41" s="160" t="s">
        <v>129</v>
      </c>
      <c r="B41" s="160" t="s">
        <v>93</v>
      </c>
      <c r="C41" s="160" t="s">
        <v>42</v>
      </c>
      <c r="D41" s="160">
        <v>2.3652000427246094</v>
      </c>
      <c r="E41" s="160">
        <v>5550</v>
      </c>
      <c r="F41" s="160">
        <v>2484</v>
      </c>
      <c r="G41" s="160">
        <v>2432</v>
      </c>
      <c r="H41" s="160">
        <v>2346.5245644113202</v>
      </c>
      <c r="I41" s="160">
        <v>1050.2282915311207</v>
      </c>
      <c r="J41" s="160">
        <v>2625</v>
      </c>
      <c r="K41" s="160">
        <v>2200</v>
      </c>
      <c r="L41" s="160">
        <v>180</v>
      </c>
      <c r="M41" s="160">
        <v>80</v>
      </c>
      <c r="N41" s="161">
        <v>3.0476190476190476E-2</v>
      </c>
      <c r="O41" s="160">
        <v>130</v>
      </c>
      <c r="P41" s="160">
        <v>20</v>
      </c>
      <c r="Q41" s="160">
        <v>150</v>
      </c>
      <c r="R41" s="161">
        <v>5.7142857142857141E-2</v>
      </c>
      <c r="S41" s="160">
        <v>10</v>
      </c>
      <c r="T41" s="160">
        <v>0</v>
      </c>
      <c r="U41" s="160">
        <v>0</v>
      </c>
      <c r="V41" s="167" t="s">
        <v>7</v>
      </c>
    </row>
    <row r="42" spans="1:22">
      <c r="A42" s="160" t="s">
        <v>130</v>
      </c>
      <c r="B42" s="160" t="s">
        <v>93</v>
      </c>
      <c r="C42" s="160" t="s">
        <v>42</v>
      </c>
      <c r="D42" s="160">
        <v>1.8113999938964844</v>
      </c>
      <c r="E42" s="160">
        <v>5028</v>
      </c>
      <c r="F42" s="160">
        <v>2236</v>
      </c>
      <c r="G42" s="160">
        <v>2148</v>
      </c>
      <c r="H42" s="160">
        <v>2775.7535701346224</v>
      </c>
      <c r="I42" s="160">
        <v>1234.4043323033047</v>
      </c>
      <c r="J42" s="160">
        <v>2860</v>
      </c>
      <c r="K42" s="160">
        <v>2345</v>
      </c>
      <c r="L42" s="160">
        <v>215</v>
      </c>
      <c r="M42" s="160">
        <v>95</v>
      </c>
      <c r="N42" s="161">
        <v>3.3216783216783216E-2</v>
      </c>
      <c r="O42" s="160">
        <v>65</v>
      </c>
      <c r="P42" s="160">
        <v>115</v>
      </c>
      <c r="Q42" s="160">
        <v>180</v>
      </c>
      <c r="R42" s="161">
        <v>6.2937062937062943E-2</v>
      </c>
      <c r="S42" s="160">
        <v>0</v>
      </c>
      <c r="T42" s="160">
        <v>0</v>
      </c>
      <c r="U42" s="160">
        <v>20</v>
      </c>
      <c r="V42" s="167" t="s">
        <v>7</v>
      </c>
    </row>
    <row r="43" spans="1:22">
      <c r="A43" s="160" t="s">
        <v>131</v>
      </c>
      <c r="B43" s="160" t="s">
        <v>93</v>
      </c>
      <c r="C43" s="160" t="s">
        <v>42</v>
      </c>
      <c r="D43" s="160">
        <v>1.551300048828125</v>
      </c>
      <c r="E43" s="160">
        <v>4599</v>
      </c>
      <c r="F43" s="160">
        <v>1730</v>
      </c>
      <c r="G43" s="160">
        <v>1698</v>
      </c>
      <c r="H43" s="160">
        <v>2964.610233509728</v>
      </c>
      <c r="I43" s="160">
        <v>1115.1936734011369</v>
      </c>
      <c r="J43" s="160">
        <v>2825</v>
      </c>
      <c r="K43" s="160">
        <v>2360</v>
      </c>
      <c r="L43" s="160">
        <v>195</v>
      </c>
      <c r="M43" s="160">
        <v>85</v>
      </c>
      <c r="N43" s="161">
        <v>3.0088495575221239E-2</v>
      </c>
      <c r="O43" s="160">
        <v>90</v>
      </c>
      <c r="P43" s="160">
        <v>35</v>
      </c>
      <c r="Q43" s="160">
        <v>125</v>
      </c>
      <c r="R43" s="161">
        <v>4.4247787610619468E-2</v>
      </c>
      <c r="S43" s="160">
        <v>0</v>
      </c>
      <c r="T43" s="160">
        <v>0</v>
      </c>
      <c r="U43" s="160">
        <v>55</v>
      </c>
      <c r="V43" s="167" t="s">
        <v>7</v>
      </c>
    </row>
    <row r="44" spans="1:22">
      <c r="A44" s="160" t="s">
        <v>132</v>
      </c>
      <c r="B44" s="160" t="s">
        <v>93</v>
      </c>
      <c r="C44" s="160" t="s">
        <v>42</v>
      </c>
      <c r="D44" s="160">
        <v>4.8260000610351561</v>
      </c>
      <c r="E44" s="160">
        <v>5918</v>
      </c>
      <c r="F44" s="160">
        <v>1942</v>
      </c>
      <c r="G44" s="160">
        <v>1915</v>
      </c>
      <c r="H44" s="160">
        <v>1226.2743317766588</v>
      </c>
      <c r="I44" s="160">
        <v>402.40364182329694</v>
      </c>
      <c r="J44" s="160">
        <v>3295</v>
      </c>
      <c r="K44" s="160">
        <v>2910</v>
      </c>
      <c r="L44" s="160">
        <v>175</v>
      </c>
      <c r="M44" s="160">
        <v>90</v>
      </c>
      <c r="N44" s="161">
        <v>2.7314112291350532E-2</v>
      </c>
      <c r="O44" s="160">
        <v>30</v>
      </c>
      <c r="P44" s="160">
        <v>40</v>
      </c>
      <c r="Q44" s="160">
        <v>70</v>
      </c>
      <c r="R44" s="161">
        <v>2.1244309559939303E-2</v>
      </c>
      <c r="S44" s="160">
        <v>10</v>
      </c>
      <c r="T44" s="160">
        <v>0</v>
      </c>
      <c r="U44" s="160">
        <v>40</v>
      </c>
      <c r="V44" s="167" t="s">
        <v>7</v>
      </c>
    </row>
    <row r="45" spans="1:22">
      <c r="A45" s="164" t="s">
        <v>144</v>
      </c>
      <c r="B45" s="164" t="s">
        <v>93</v>
      </c>
      <c r="C45" s="164" t="s">
        <v>42</v>
      </c>
      <c r="D45" s="164">
        <v>8.5707000732421879</v>
      </c>
      <c r="E45" s="164">
        <v>0</v>
      </c>
      <c r="F45" s="164">
        <v>0</v>
      </c>
      <c r="G45" s="164">
        <v>0</v>
      </c>
      <c r="H45" s="164">
        <v>0</v>
      </c>
      <c r="I45" s="164">
        <v>0</v>
      </c>
      <c r="J45" s="164">
        <v>0</v>
      </c>
      <c r="K45" s="164">
        <v>0</v>
      </c>
      <c r="L45" s="164">
        <v>0</v>
      </c>
      <c r="M45" s="164">
        <v>0</v>
      </c>
      <c r="N45" s="165" t="e">
        <v>#DIV/0!</v>
      </c>
      <c r="O45" s="164">
        <v>0</v>
      </c>
      <c r="P45" s="164">
        <v>0</v>
      </c>
      <c r="Q45" s="164">
        <v>0</v>
      </c>
      <c r="R45" s="165" t="e">
        <v>#DIV/0!</v>
      </c>
      <c r="S45" s="164">
        <v>0</v>
      </c>
      <c r="T45" s="164">
        <v>0</v>
      </c>
      <c r="U45" s="164">
        <v>0</v>
      </c>
      <c r="V45" s="168" t="s">
        <v>91</v>
      </c>
    </row>
    <row r="46" spans="1:22">
      <c r="A46" s="88" t="s">
        <v>133</v>
      </c>
      <c r="B46" s="88" t="s">
        <v>93</v>
      </c>
      <c r="C46" s="88" t="s">
        <v>42</v>
      </c>
      <c r="D46" s="88">
        <v>678.94439999999997</v>
      </c>
      <c r="E46" s="88">
        <v>4201</v>
      </c>
      <c r="F46" s="88">
        <v>1413</v>
      </c>
      <c r="G46" s="88">
        <v>1376</v>
      </c>
      <c r="H46" s="88">
        <v>6.1875464323735496</v>
      </c>
      <c r="I46" s="88">
        <v>2.0811718897747742</v>
      </c>
      <c r="J46" s="88">
        <v>2095</v>
      </c>
      <c r="K46" s="88">
        <v>1900</v>
      </c>
      <c r="L46" s="88">
        <v>125</v>
      </c>
      <c r="M46" s="88">
        <v>0</v>
      </c>
      <c r="N46" s="151">
        <v>0</v>
      </c>
      <c r="O46" s="88">
        <v>55</v>
      </c>
      <c r="P46" s="88">
        <v>0</v>
      </c>
      <c r="Q46" s="88">
        <v>55</v>
      </c>
      <c r="R46" s="151">
        <v>2.6252983293556086E-2</v>
      </c>
      <c r="S46" s="88">
        <v>0</v>
      </c>
      <c r="T46" s="88">
        <v>0</v>
      </c>
      <c r="U46" s="88">
        <v>10</v>
      </c>
      <c r="V46" s="92" t="s">
        <v>3</v>
      </c>
    </row>
    <row r="47" spans="1:22">
      <c r="A47" s="164" t="s">
        <v>145</v>
      </c>
      <c r="B47" s="164" t="s">
        <v>93</v>
      </c>
      <c r="C47" s="164" t="s">
        <v>42</v>
      </c>
      <c r="D47" s="164">
        <v>19.33489990234375</v>
      </c>
      <c r="E47" s="164">
        <v>30</v>
      </c>
      <c r="F47" s="164">
        <v>16</v>
      </c>
      <c r="G47" s="164">
        <v>12</v>
      </c>
      <c r="H47" s="164">
        <v>1.5515984127936158</v>
      </c>
      <c r="I47" s="164">
        <v>0.82751915348992844</v>
      </c>
      <c r="J47" s="164">
        <v>0</v>
      </c>
      <c r="K47" s="164">
        <v>0</v>
      </c>
      <c r="L47" s="164">
        <v>0</v>
      </c>
      <c r="M47" s="164">
        <v>0</v>
      </c>
      <c r="N47" s="165" t="e">
        <v>#DIV/0!</v>
      </c>
      <c r="O47" s="164">
        <v>0</v>
      </c>
      <c r="P47" s="164">
        <v>0</v>
      </c>
      <c r="Q47" s="164">
        <v>0</v>
      </c>
      <c r="R47" s="165" t="e">
        <v>#DIV/0!</v>
      </c>
      <c r="S47" s="164">
        <v>0</v>
      </c>
      <c r="T47" s="164">
        <v>0</v>
      </c>
      <c r="U47" s="164">
        <v>0</v>
      </c>
      <c r="V47" s="168" t="s">
        <v>91</v>
      </c>
    </row>
    <row r="48" spans="1:22">
      <c r="A48" s="88" t="s">
        <v>134</v>
      </c>
      <c r="B48" s="88" t="s">
        <v>93</v>
      </c>
      <c r="C48" s="88" t="s">
        <v>42</v>
      </c>
      <c r="D48" s="88">
        <v>969.86210000000005</v>
      </c>
      <c r="E48" s="88">
        <v>5048</v>
      </c>
      <c r="F48" s="88">
        <v>1789</v>
      </c>
      <c r="G48" s="88">
        <v>1756</v>
      </c>
      <c r="H48" s="88">
        <v>5.2048636605142109</v>
      </c>
      <c r="I48" s="88">
        <v>1.8445921332527582</v>
      </c>
      <c r="J48" s="88">
        <v>2495</v>
      </c>
      <c r="K48" s="88">
        <v>2110</v>
      </c>
      <c r="L48" s="88">
        <v>145</v>
      </c>
      <c r="M48" s="88">
        <v>30</v>
      </c>
      <c r="N48" s="151">
        <v>1.2024048096192385E-2</v>
      </c>
      <c r="O48" s="88">
        <v>145</v>
      </c>
      <c r="P48" s="88">
        <v>15</v>
      </c>
      <c r="Q48" s="88">
        <v>160</v>
      </c>
      <c r="R48" s="151">
        <v>6.4128256513026047E-2</v>
      </c>
      <c r="S48" s="88">
        <v>0</v>
      </c>
      <c r="T48" s="88">
        <v>0</v>
      </c>
      <c r="U48" s="88">
        <v>40</v>
      </c>
      <c r="V48" s="92" t="s">
        <v>3</v>
      </c>
    </row>
    <row r="49" spans="1:22">
      <c r="A49" s="88" t="s">
        <v>135</v>
      </c>
      <c r="B49" s="88" t="s">
        <v>93</v>
      </c>
      <c r="C49" s="88" t="s">
        <v>42</v>
      </c>
      <c r="D49" s="88">
        <v>133.5</v>
      </c>
      <c r="E49" s="88">
        <v>6500</v>
      </c>
      <c r="F49" s="88">
        <v>2151</v>
      </c>
      <c r="G49" s="88">
        <v>2118</v>
      </c>
      <c r="H49" s="88">
        <v>48.68913857677903</v>
      </c>
      <c r="I49" s="88">
        <v>16.112359550561798</v>
      </c>
      <c r="J49" s="88">
        <v>3305</v>
      </c>
      <c r="K49" s="88">
        <v>2850</v>
      </c>
      <c r="L49" s="88">
        <v>205</v>
      </c>
      <c r="M49" s="88">
        <v>0</v>
      </c>
      <c r="N49" s="151">
        <v>0</v>
      </c>
      <c r="O49" s="88">
        <v>150</v>
      </c>
      <c r="P49" s="88">
        <v>15</v>
      </c>
      <c r="Q49" s="88">
        <v>165</v>
      </c>
      <c r="R49" s="151">
        <v>4.9924357034795766E-2</v>
      </c>
      <c r="S49" s="88">
        <v>10</v>
      </c>
      <c r="T49" s="88">
        <v>0</v>
      </c>
      <c r="U49" s="88">
        <v>60</v>
      </c>
      <c r="V49" s="92" t="s">
        <v>3</v>
      </c>
    </row>
    <row r="50" spans="1:22">
      <c r="A50" s="88" t="s">
        <v>136</v>
      </c>
      <c r="B50" s="88" t="s">
        <v>93</v>
      </c>
      <c r="C50" s="88" t="s">
        <v>42</v>
      </c>
      <c r="D50" s="88">
        <v>213.17089999999999</v>
      </c>
      <c r="E50" s="88">
        <v>5938</v>
      </c>
      <c r="F50" s="88">
        <v>2021</v>
      </c>
      <c r="G50" s="88">
        <v>1980</v>
      </c>
      <c r="H50" s="88">
        <v>27.8555844160718</v>
      </c>
      <c r="I50" s="88">
        <v>9.4806561308321164</v>
      </c>
      <c r="J50" s="88">
        <v>2895</v>
      </c>
      <c r="K50" s="88">
        <v>2515</v>
      </c>
      <c r="L50" s="88">
        <v>135</v>
      </c>
      <c r="M50" s="88">
        <v>0</v>
      </c>
      <c r="N50" s="151">
        <v>0</v>
      </c>
      <c r="O50" s="88">
        <v>185</v>
      </c>
      <c r="P50" s="88">
        <v>35</v>
      </c>
      <c r="Q50" s="88">
        <v>220</v>
      </c>
      <c r="R50" s="151">
        <v>7.599309153713299E-2</v>
      </c>
      <c r="S50" s="88">
        <v>0</v>
      </c>
      <c r="T50" s="88">
        <v>0</v>
      </c>
      <c r="U50" s="88">
        <v>20</v>
      </c>
      <c r="V50" s="92" t="s">
        <v>3</v>
      </c>
    </row>
    <row r="51" spans="1:22">
      <c r="A51" s="88" t="s">
        <v>137</v>
      </c>
      <c r="B51" s="88" t="s">
        <v>93</v>
      </c>
      <c r="C51" s="88" t="s">
        <v>42</v>
      </c>
      <c r="D51" s="88">
        <v>792.67880000000002</v>
      </c>
      <c r="E51" s="88">
        <v>2842</v>
      </c>
      <c r="F51" s="88">
        <v>1102</v>
      </c>
      <c r="G51" s="88">
        <v>1049</v>
      </c>
      <c r="H51" s="88">
        <v>3.5853109733728212</v>
      </c>
      <c r="I51" s="88">
        <v>1.3902226223282368</v>
      </c>
      <c r="J51" s="88">
        <v>1335</v>
      </c>
      <c r="K51" s="88">
        <v>1160</v>
      </c>
      <c r="L51" s="88">
        <v>95</v>
      </c>
      <c r="M51" s="88">
        <v>0</v>
      </c>
      <c r="N51" s="151">
        <v>0</v>
      </c>
      <c r="O51" s="88">
        <v>60</v>
      </c>
      <c r="P51" s="88">
        <v>0</v>
      </c>
      <c r="Q51" s="88">
        <v>60</v>
      </c>
      <c r="R51" s="151">
        <v>4.49438202247191E-2</v>
      </c>
      <c r="S51" s="88">
        <v>0</v>
      </c>
      <c r="T51" s="88">
        <v>0</v>
      </c>
      <c r="U51" s="88">
        <v>15</v>
      </c>
      <c r="V51" s="92" t="s">
        <v>3</v>
      </c>
    </row>
    <row r="52" spans="1:22">
      <c r="A52" s="88" t="s">
        <v>138</v>
      </c>
      <c r="B52" s="88" t="s">
        <v>93</v>
      </c>
      <c r="C52" s="88" t="s">
        <v>42</v>
      </c>
      <c r="D52" s="88">
        <v>822.24590000000001</v>
      </c>
      <c r="E52" s="88">
        <v>1842</v>
      </c>
      <c r="F52" s="88">
        <v>792</v>
      </c>
      <c r="G52" s="88">
        <v>638</v>
      </c>
      <c r="H52" s="88">
        <v>2.2402057583990387</v>
      </c>
      <c r="I52" s="88">
        <v>0.96321550523997745</v>
      </c>
      <c r="J52" s="88">
        <v>820</v>
      </c>
      <c r="K52" s="88">
        <v>670</v>
      </c>
      <c r="L52" s="88">
        <v>70</v>
      </c>
      <c r="M52" s="88">
        <v>0</v>
      </c>
      <c r="N52" s="151">
        <v>0</v>
      </c>
      <c r="O52" s="88">
        <v>40</v>
      </c>
      <c r="P52" s="88">
        <v>10</v>
      </c>
      <c r="Q52" s="88">
        <v>50</v>
      </c>
      <c r="R52" s="151">
        <v>6.097560975609756E-2</v>
      </c>
      <c r="S52" s="88">
        <v>0</v>
      </c>
      <c r="T52" s="88">
        <v>0</v>
      </c>
      <c r="U52" s="88">
        <v>30</v>
      </c>
      <c r="V52" s="92" t="s">
        <v>3</v>
      </c>
    </row>
    <row r="53" spans="1:22">
      <c r="A53" s="88" t="s">
        <v>139</v>
      </c>
      <c r="B53" s="88" t="s">
        <v>93</v>
      </c>
      <c r="C53" s="88" t="s">
        <v>42</v>
      </c>
      <c r="D53" s="88">
        <v>871.73990000000003</v>
      </c>
      <c r="E53" s="88">
        <v>4442</v>
      </c>
      <c r="F53" s="88">
        <v>1822</v>
      </c>
      <c r="G53" s="88">
        <v>1659</v>
      </c>
      <c r="H53" s="88">
        <v>5.0955565989350724</v>
      </c>
      <c r="I53" s="88">
        <v>2.0900729678657588</v>
      </c>
      <c r="J53" s="88">
        <v>2205</v>
      </c>
      <c r="K53" s="88">
        <v>1885</v>
      </c>
      <c r="L53" s="88">
        <v>130</v>
      </c>
      <c r="M53" s="88">
        <v>0</v>
      </c>
      <c r="N53" s="151">
        <v>0</v>
      </c>
      <c r="O53" s="88">
        <v>115</v>
      </c>
      <c r="P53" s="88">
        <v>15</v>
      </c>
      <c r="Q53" s="88">
        <v>130</v>
      </c>
      <c r="R53" s="151">
        <v>5.8956916099773243E-2</v>
      </c>
      <c r="S53" s="88">
        <v>0</v>
      </c>
      <c r="T53" s="88">
        <v>0</v>
      </c>
      <c r="U53" s="88">
        <v>50</v>
      </c>
      <c r="V53" s="92" t="s">
        <v>3</v>
      </c>
    </row>
    <row r="54" spans="1:22">
      <c r="A54" s="88" t="s">
        <v>140</v>
      </c>
      <c r="B54" s="88" t="s">
        <v>93</v>
      </c>
      <c r="C54" s="88" t="s">
        <v>42</v>
      </c>
      <c r="D54" s="88">
        <v>553.72619999999995</v>
      </c>
      <c r="E54" s="88">
        <v>770</v>
      </c>
      <c r="F54" s="88">
        <v>345</v>
      </c>
      <c r="G54" s="88">
        <v>305</v>
      </c>
      <c r="H54" s="88">
        <v>1.390578954002899</v>
      </c>
      <c r="I54" s="88">
        <v>0.6230516092610392</v>
      </c>
      <c r="J54" s="88">
        <v>345</v>
      </c>
      <c r="K54" s="88">
        <v>300</v>
      </c>
      <c r="L54" s="88">
        <v>0</v>
      </c>
      <c r="M54" s="88">
        <v>0</v>
      </c>
      <c r="N54" s="151">
        <v>0</v>
      </c>
      <c r="O54" s="88">
        <v>25</v>
      </c>
      <c r="P54" s="88">
        <v>10</v>
      </c>
      <c r="Q54" s="88">
        <v>35</v>
      </c>
      <c r="R54" s="151">
        <v>0.10144927536231885</v>
      </c>
      <c r="S54" s="88">
        <v>0</v>
      </c>
      <c r="T54" s="88">
        <v>0</v>
      </c>
      <c r="U54" s="88">
        <v>0</v>
      </c>
      <c r="V54" s="92" t="s">
        <v>3</v>
      </c>
    </row>
  </sheetData>
  <sortState xmlns:xlrd2="http://schemas.microsoft.com/office/spreadsheetml/2017/richdata2" ref="A2:V55">
    <sortCondition ref="A2:A5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1"/>
  <sheetViews>
    <sheetView workbookViewId="0">
      <selection sqref="A1:N1"/>
    </sheetView>
  </sheetViews>
  <sheetFormatPr defaultRowHeight="15"/>
  <sheetData>
    <row r="1" spans="1:14">
      <c r="A1" s="2" t="s">
        <v>23</v>
      </c>
      <c r="B1" t="s">
        <v>24</v>
      </c>
      <c r="C1" t="s">
        <v>25</v>
      </c>
      <c r="D1" t="s">
        <v>26</v>
      </c>
      <c r="E1" t="s">
        <v>27</v>
      </c>
      <c r="F1" t="s">
        <v>28</v>
      </c>
      <c r="G1" t="s">
        <v>29</v>
      </c>
      <c r="H1" t="s">
        <v>30</v>
      </c>
      <c r="I1" t="s">
        <v>10</v>
      </c>
      <c r="J1" t="s">
        <v>11</v>
      </c>
      <c r="K1" t="s">
        <v>31</v>
      </c>
      <c r="L1" t="s">
        <v>12</v>
      </c>
      <c r="M1" t="s">
        <v>13</v>
      </c>
      <c r="N1" t="s">
        <v>14</v>
      </c>
    </row>
    <row r="2" spans="1:14">
      <c r="A2">
        <v>7250000</v>
      </c>
      <c r="B2">
        <v>295095</v>
      </c>
      <c r="C2">
        <v>262215</v>
      </c>
      <c r="D2">
        <v>124766</v>
      </c>
      <c r="E2">
        <v>115283</v>
      </c>
      <c r="F2">
        <v>50.1</v>
      </c>
      <c r="G2">
        <v>5890.71</v>
      </c>
      <c r="H2">
        <v>145810</v>
      </c>
      <c r="I2">
        <v>119765</v>
      </c>
      <c r="J2">
        <v>8515</v>
      </c>
      <c r="K2">
        <v>6325</v>
      </c>
      <c r="L2">
        <v>6095</v>
      </c>
      <c r="M2">
        <v>2850</v>
      </c>
      <c r="N2">
        <v>2270</v>
      </c>
    </row>
    <row r="3" spans="1:14">
      <c r="A3">
        <v>7250001</v>
      </c>
      <c r="B3">
        <v>12779</v>
      </c>
      <c r="C3">
        <v>8017</v>
      </c>
      <c r="D3">
        <v>5772</v>
      </c>
      <c r="E3">
        <v>5329</v>
      </c>
      <c r="F3">
        <v>2817.2</v>
      </c>
      <c r="G3">
        <v>4.54</v>
      </c>
      <c r="H3">
        <v>5255</v>
      </c>
      <c r="I3">
        <v>4490</v>
      </c>
      <c r="J3">
        <v>280</v>
      </c>
      <c r="K3">
        <v>255</v>
      </c>
      <c r="L3">
        <v>105</v>
      </c>
      <c r="M3">
        <v>65</v>
      </c>
      <c r="N3">
        <v>55</v>
      </c>
    </row>
    <row r="4" spans="1:14">
      <c r="A4">
        <v>7250002.0099999998</v>
      </c>
      <c r="B4">
        <v>2933</v>
      </c>
      <c r="C4">
        <v>2834</v>
      </c>
      <c r="D4">
        <v>1204</v>
      </c>
      <c r="E4">
        <v>1168</v>
      </c>
      <c r="F4">
        <v>2251</v>
      </c>
      <c r="G4">
        <v>1.3</v>
      </c>
      <c r="H4">
        <v>1480</v>
      </c>
      <c r="I4">
        <v>1185</v>
      </c>
      <c r="J4">
        <v>85</v>
      </c>
      <c r="K4">
        <v>75</v>
      </c>
      <c r="L4">
        <v>65</v>
      </c>
      <c r="M4">
        <v>45</v>
      </c>
      <c r="N4">
        <v>25</v>
      </c>
    </row>
    <row r="5" spans="1:14">
      <c r="A5">
        <v>7250002.0199999996</v>
      </c>
      <c r="B5">
        <v>9867</v>
      </c>
      <c r="C5">
        <v>7280</v>
      </c>
      <c r="D5">
        <v>4053</v>
      </c>
      <c r="E5">
        <v>3736</v>
      </c>
      <c r="F5">
        <v>2502.6999999999998</v>
      </c>
      <c r="G5">
        <v>3.94</v>
      </c>
      <c r="H5">
        <v>5055</v>
      </c>
      <c r="I5">
        <v>4300</v>
      </c>
      <c r="J5">
        <v>310</v>
      </c>
      <c r="K5">
        <v>170</v>
      </c>
      <c r="L5">
        <v>105</v>
      </c>
      <c r="M5">
        <v>115</v>
      </c>
      <c r="N5">
        <v>60</v>
      </c>
    </row>
    <row r="6" spans="1:14">
      <c r="A6">
        <v>7250003</v>
      </c>
      <c r="B6">
        <v>5543</v>
      </c>
      <c r="C6">
        <v>5386</v>
      </c>
      <c r="D6">
        <v>2456</v>
      </c>
      <c r="E6">
        <v>2314</v>
      </c>
      <c r="F6">
        <v>760.1</v>
      </c>
      <c r="G6">
        <v>7.29</v>
      </c>
      <c r="H6">
        <v>2870</v>
      </c>
      <c r="I6">
        <v>2330</v>
      </c>
      <c r="J6">
        <v>150</v>
      </c>
      <c r="K6">
        <v>180</v>
      </c>
      <c r="L6">
        <v>90</v>
      </c>
      <c r="M6">
        <v>95</v>
      </c>
      <c r="N6">
        <v>25</v>
      </c>
    </row>
    <row r="7" spans="1:14">
      <c r="A7">
        <v>7250004</v>
      </c>
      <c r="B7">
        <v>5338</v>
      </c>
      <c r="C7">
        <v>5208</v>
      </c>
      <c r="D7">
        <v>2525</v>
      </c>
      <c r="E7">
        <v>2395</v>
      </c>
      <c r="F7">
        <v>2682.4</v>
      </c>
      <c r="G7">
        <v>1.99</v>
      </c>
      <c r="H7">
        <v>2905</v>
      </c>
      <c r="I7">
        <v>2275</v>
      </c>
      <c r="J7">
        <v>150</v>
      </c>
      <c r="K7">
        <v>150</v>
      </c>
      <c r="L7">
        <v>150</v>
      </c>
      <c r="M7">
        <v>125</v>
      </c>
      <c r="N7">
        <v>50</v>
      </c>
    </row>
    <row r="8" spans="1:14">
      <c r="A8">
        <v>7250005</v>
      </c>
      <c r="B8">
        <v>6833</v>
      </c>
      <c r="C8">
        <v>6420</v>
      </c>
      <c r="D8">
        <v>3134</v>
      </c>
      <c r="E8">
        <v>2843</v>
      </c>
      <c r="F8">
        <v>498.2</v>
      </c>
      <c r="G8">
        <v>13.72</v>
      </c>
      <c r="H8">
        <v>3275</v>
      </c>
      <c r="I8">
        <v>2670</v>
      </c>
      <c r="J8">
        <v>220</v>
      </c>
      <c r="K8">
        <v>145</v>
      </c>
      <c r="L8">
        <v>70</v>
      </c>
      <c r="M8">
        <v>95</v>
      </c>
      <c r="N8">
        <v>80</v>
      </c>
    </row>
    <row r="9" spans="1:14">
      <c r="A9">
        <v>7250006.0099999998</v>
      </c>
      <c r="B9">
        <v>5311</v>
      </c>
      <c r="C9">
        <v>5257</v>
      </c>
      <c r="D9">
        <v>2375</v>
      </c>
      <c r="E9">
        <v>2048</v>
      </c>
      <c r="F9">
        <v>3363.3</v>
      </c>
      <c r="G9">
        <v>1.58</v>
      </c>
      <c r="H9">
        <v>2000</v>
      </c>
      <c r="I9">
        <v>1490</v>
      </c>
      <c r="J9">
        <v>205</v>
      </c>
      <c r="K9">
        <v>205</v>
      </c>
      <c r="L9">
        <v>65</v>
      </c>
      <c r="M9">
        <v>15</v>
      </c>
      <c r="N9">
        <v>20</v>
      </c>
    </row>
    <row r="10" spans="1:14">
      <c r="A10">
        <v>7250006.0199999996</v>
      </c>
      <c r="B10">
        <v>4129</v>
      </c>
      <c r="C10">
        <v>4050</v>
      </c>
      <c r="D10">
        <v>1883</v>
      </c>
      <c r="E10">
        <v>1601</v>
      </c>
      <c r="F10">
        <v>2528.9</v>
      </c>
      <c r="G10">
        <v>1.63</v>
      </c>
      <c r="H10">
        <v>1650</v>
      </c>
      <c r="I10">
        <v>1200</v>
      </c>
      <c r="J10">
        <v>160</v>
      </c>
      <c r="K10">
        <v>175</v>
      </c>
      <c r="L10">
        <v>90</v>
      </c>
      <c r="M10">
        <v>0</v>
      </c>
      <c r="N10">
        <v>15</v>
      </c>
    </row>
    <row r="11" spans="1:14">
      <c r="A11">
        <v>7250006.0300000003</v>
      </c>
      <c r="B11">
        <v>5183</v>
      </c>
      <c r="C11">
        <v>5546</v>
      </c>
      <c r="D11">
        <v>2256</v>
      </c>
      <c r="E11">
        <v>2012</v>
      </c>
      <c r="F11">
        <v>3037.2</v>
      </c>
      <c r="G11">
        <v>1.71</v>
      </c>
      <c r="H11">
        <v>2525</v>
      </c>
      <c r="I11">
        <v>1995</v>
      </c>
      <c r="J11">
        <v>225</v>
      </c>
      <c r="K11">
        <v>190</v>
      </c>
      <c r="L11">
        <v>80</v>
      </c>
      <c r="M11">
        <v>10</v>
      </c>
      <c r="N11">
        <v>25</v>
      </c>
    </row>
    <row r="12" spans="1:14">
      <c r="A12">
        <v>7250006.04</v>
      </c>
      <c r="B12">
        <v>4578</v>
      </c>
      <c r="C12">
        <v>4893</v>
      </c>
      <c r="D12">
        <v>1502</v>
      </c>
      <c r="E12">
        <v>1477</v>
      </c>
      <c r="F12">
        <v>2366.1</v>
      </c>
      <c r="G12">
        <v>1.93</v>
      </c>
      <c r="H12">
        <v>2230</v>
      </c>
      <c r="I12">
        <v>1915</v>
      </c>
      <c r="J12">
        <v>130</v>
      </c>
      <c r="K12">
        <v>65</v>
      </c>
      <c r="L12">
        <v>30</v>
      </c>
      <c r="M12">
        <v>10</v>
      </c>
      <c r="N12">
        <v>75</v>
      </c>
    </row>
    <row r="13" spans="1:14">
      <c r="A13">
        <v>7250007</v>
      </c>
      <c r="B13">
        <v>1653</v>
      </c>
      <c r="C13">
        <v>1689</v>
      </c>
      <c r="D13">
        <v>785</v>
      </c>
      <c r="E13">
        <v>670</v>
      </c>
      <c r="F13">
        <v>1897.4</v>
      </c>
      <c r="G13">
        <v>0.87</v>
      </c>
      <c r="H13">
        <v>560</v>
      </c>
      <c r="I13">
        <v>320</v>
      </c>
      <c r="J13">
        <v>25</v>
      </c>
      <c r="K13">
        <v>35</v>
      </c>
      <c r="L13">
        <v>125</v>
      </c>
      <c r="M13">
        <v>45</v>
      </c>
      <c r="N13">
        <v>15</v>
      </c>
    </row>
    <row r="14" spans="1:14">
      <c r="A14">
        <v>7250008</v>
      </c>
      <c r="B14">
        <v>2791</v>
      </c>
      <c r="C14">
        <v>2817</v>
      </c>
      <c r="D14">
        <v>2091</v>
      </c>
      <c r="E14">
        <v>1765</v>
      </c>
      <c r="F14">
        <v>2404.8000000000002</v>
      </c>
      <c r="G14">
        <v>1.1599999999999999</v>
      </c>
      <c r="H14">
        <v>1225</v>
      </c>
      <c r="I14">
        <v>530</v>
      </c>
      <c r="J14">
        <v>25</v>
      </c>
      <c r="K14">
        <v>150</v>
      </c>
      <c r="L14">
        <v>430</v>
      </c>
      <c r="M14">
        <v>55</v>
      </c>
      <c r="N14">
        <v>35</v>
      </c>
    </row>
    <row r="15" spans="1:14">
      <c r="A15">
        <v>7250009</v>
      </c>
      <c r="B15">
        <v>4522</v>
      </c>
      <c r="C15">
        <v>4530</v>
      </c>
      <c r="D15">
        <v>2554</v>
      </c>
      <c r="E15">
        <v>2335</v>
      </c>
      <c r="F15">
        <v>2972.1</v>
      </c>
      <c r="G15">
        <v>1.52</v>
      </c>
      <c r="H15">
        <v>2500</v>
      </c>
      <c r="I15">
        <v>1730</v>
      </c>
      <c r="J15">
        <v>110</v>
      </c>
      <c r="K15">
        <v>90</v>
      </c>
      <c r="L15">
        <v>320</v>
      </c>
      <c r="M15">
        <v>215</v>
      </c>
      <c r="N15">
        <v>30</v>
      </c>
    </row>
    <row r="16" spans="1:14">
      <c r="A16">
        <v>7250010</v>
      </c>
      <c r="B16">
        <v>6011</v>
      </c>
      <c r="C16">
        <v>6001</v>
      </c>
      <c r="D16">
        <v>3249</v>
      </c>
      <c r="E16">
        <v>2912</v>
      </c>
      <c r="F16">
        <v>2913.7</v>
      </c>
      <c r="G16">
        <v>2.06</v>
      </c>
      <c r="H16">
        <v>3485</v>
      </c>
      <c r="I16">
        <v>2300</v>
      </c>
      <c r="J16">
        <v>170</v>
      </c>
      <c r="K16">
        <v>240</v>
      </c>
      <c r="L16">
        <v>425</v>
      </c>
      <c r="M16">
        <v>310</v>
      </c>
      <c r="N16">
        <v>40</v>
      </c>
    </row>
    <row r="17" spans="1:14">
      <c r="A17">
        <v>7250011.0099999998</v>
      </c>
      <c r="B17">
        <v>3453</v>
      </c>
      <c r="C17">
        <v>3433</v>
      </c>
      <c r="D17">
        <v>1501</v>
      </c>
      <c r="E17">
        <v>1379</v>
      </c>
      <c r="F17">
        <v>2828.7</v>
      </c>
      <c r="G17">
        <v>1.22</v>
      </c>
      <c r="H17">
        <v>1650</v>
      </c>
      <c r="I17">
        <v>1180</v>
      </c>
      <c r="J17">
        <v>110</v>
      </c>
      <c r="K17">
        <v>110</v>
      </c>
      <c r="L17">
        <v>165</v>
      </c>
      <c r="M17">
        <v>50</v>
      </c>
      <c r="N17">
        <v>40</v>
      </c>
    </row>
    <row r="18" spans="1:14">
      <c r="A18">
        <v>7250011.0199999996</v>
      </c>
      <c r="B18">
        <v>3240</v>
      </c>
      <c r="C18">
        <v>3318</v>
      </c>
      <c r="D18">
        <v>1613</v>
      </c>
      <c r="E18">
        <v>1465</v>
      </c>
      <c r="F18">
        <v>2392.9</v>
      </c>
      <c r="G18">
        <v>1.35</v>
      </c>
      <c r="H18">
        <v>1730</v>
      </c>
      <c r="I18">
        <v>1260</v>
      </c>
      <c r="J18">
        <v>120</v>
      </c>
      <c r="K18">
        <v>155</v>
      </c>
      <c r="L18">
        <v>105</v>
      </c>
      <c r="M18">
        <v>80</v>
      </c>
      <c r="N18">
        <v>10</v>
      </c>
    </row>
    <row r="19" spans="1:14">
      <c r="A19">
        <v>7250011.0300000003</v>
      </c>
      <c r="B19">
        <v>2535</v>
      </c>
      <c r="C19">
        <v>3195</v>
      </c>
      <c r="D19">
        <v>1095</v>
      </c>
      <c r="E19">
        <v>1006</v>
      </c>
      <c r="F19">
        <v>950.4</v>
      </c>
      <c r="G19">
        <v>2.67</v>
      </c>
      <c r="H19">
        <v>1210</v>
      </c>
      <c r="I19">
        <v>910</v>
      </c>
      <c r="J19">
        <v>85</v>
      </c>
      <c r="K19">
        <v>85</v>
      </c>
      <c r="L19">
        <v>80</v>
      </c>
      <c r="M19">
        <v>40</v>
      </c>
      <c r="N19">
        <v>10</v>
      </c>
    </row>
    <row r="20" spans="1:14">
      <c r="A20">
        <v>7250012.0099999998</v>
      </c>
      <c r="B20">
        <v>5221</v>
      </c>
      <c r="C20">
        <v>5381</v>
      </c>
      <c r="D20">
        <v>2134</v>
      </c>
      <c r="E20">
        <v>1959</v>
      </c>
      <c r="F20">
        <v>2943.1</v>
      </c>
      <c r="G20">
        <v>1.77</v>
      </c>
      <c r="H20">
        <v>2435</v>
      </c>
      <c r="I20">
        <v>1885</v>
      </c>
      <c r="J20">
        <v>185</v>
      </c>
      <c r="K20">
        <v>200</v>
      </c>
      <c r="L20">
        <v>105</v>
      </c>
      <c r="M20">
        <v>25</v>
      </c>
      <c r="N20">
        <v>40</v>
      </c>
    </row>
    <row r="21" spans="1:14">
      <c r="A21">
        <v>7250012.0199999996</v>
      </c>
      <c r="B21">
        <v>4342</v>
      </c>
      <c r="C21">
        <v>4509</v>
      </c>
      <c r="D21">
        <v>1812</v>
      </c>
      <c r="E21">
        <v>1705</v>
      </c>
      <c r="F21">
        <v>2634.4</v>
      </c>
      <c r="G21">
        <v>1.65</v>
      </c>
      <c r="H21">
        <v>2375</v>
      </c>
      <c r="I21">
        <v>1970</v>
      </c>
      <c r="J21">
        <v>115</v>
      </c>
      <c r="K21">
        <v>180</v>
      </c>
      <c r="L21">
        <v>30</v>
      </c>
      <c r="M21">
        <v>55</v>
      </c>
      <c r="N21">
        <v>30</v>
      </c>
    </row>
    <row r="22" spans="1:14">
      <c r="A22">
        <v>7250012.0300000003</v>
      </c>
      <c r="B22">
        <v>4025</v>
      </c>
      <c r="C22">
        <v>3872</v>
      </c>
      <c r="D22">
        <v>1863</v>
      </c>
      <c r="E22">
        <v>1799</v>
      </c>
      <c r="F22">
        <v>2792</v>
      </c>
      <c r="G22">
        <v>1.44</v>
      </c>
      <c r="H22">
        <v>1900</v>
      </c>
      <c r="I22">
        <v>1440</v>
      </c>
      <c r="J22">
        <v>160</v>
      </c>
      <c r="K22">
        <v>150</v>
      </c>
      <c r="L22">
        <v>95</v>
      </c>
      <c r="M22">
        <v>25</v>
      </c>
      <c r="N22">
        <v>15</v>
      </c>
    </row>
    <row r="23" spans="1:14">
      <c r="A23">
        <v>7250012.0599999996</v>
      </c>
      <c r="B23">
        <v>8479</v>
      </c>
      <c r="C23">
        <v>8519</v>
      </c>
      <c r="D23">
        <v>3874</v>
      </c>
      <c r="E23">
        <v>3691</v>
      </c>
      <c r="F23">
        <v>2294.9</v>
      </c>
      <c r="G23">
        <v>3.69</v>
      </c>
      <c r="H23">
        <v>3805</v>
      </c>
      <c r="I23">
        <v>3215</v>
      </c>
      <c r="J23">
        <v>185</v>
      </c>
      <c r="K23">
        <v>175</v>
      </c>
      <c r="L23">
        <v>105</v>
      </c>
      <c r="M23">
        <v>40</v>
      </c>
      <c r="N23">
        <v>80</v>
      </c>
    </row>
    <row r="24" spans="1:14">
      <c r="A24">
        <v>7250012.0700000003</v>
      </c>
      <c r="B24">
        <v>9041</v>
      </c>
      <c r="C24">
        <v>5603</v>
      </c>
      <c r="D24">
        <v>3705</v>
      </c>
      <c r="E24">
        <v>3386</v>
      </c>
      <c r="F24">
        <v>1488.2</v>
      </c>
      <c r="G24">
        <v>6.08</v>
      </c>
      <c r="H24">
        <v>4890</v>
      </c>
      <c r="I24">
        <v>4315</v>
      </c>
      <c r="J24">
        <v>275</v>
      </c>
      <c r="K24">
        <v>150</v>
      </c>
      <c r="L24">
        <v>80</v>
      </c>
      <c r="M24">
        <v>15</v>
      </c>
      <c r="N24">
        <v>40</v>
      </c>
    </row>
    <row r="25" spans="1:14">
      <c r="A25">
        <v>7250012.0800000001</v>
      </c>
      <c r="B25">
        <v>3915</v>
      </c>
      <c r="C25">
        <v>4025</v>
      </c>
      <c r="D25">
        <v>1635</v>
      </c>
      <c r="E25">
        <v>1553</v>
      </c>
      <c r="F25">
        <v>3309.1</v>
      </c>
      <c r="G25">
        <v>1.18</v>
      </c>
      <c r="H25">
        <v>2040</v>
      </c>
      <c r="I25">
        <v>1720</v>
      </c>
      <c r="J25">
        <v>130</v>
      </c>
      <c r="K25">
        <v>85</v>
      </c>
      <c r="L25">
        <v>35</v>
      </c>
      <c r="M25">
        <v>25</v>
      </c>
      <c r="N25">
        <v>40</v>
      </c>
    </row>
    <row r="26" spans="1:14">
      <c r="A26">
        <v>7250012.0899999999</v>
      </c>
      <c r="B26">
        <v>3311</v>
      </c>
      <c r="C26">
        <v>3437</v>
      </c>
      <c r="D26">
        <v>1299</v>
      </c>
      <c r="E26">
        <v>1256</v>
      </c>
      <c r="F26">
        <v>2606.1</v>
      </c>
      <c r="G26">
        <v>1.27</v>
      </c>
      <c r="H26">
        <v>1720</v>
      </c>
      <c r="I26">
        <v>1485</v>
      </c>
      <c r="J26">
        <v>115</v>
      </c>
      <c r="K26">
        <v>80</v>
      </c>
      <c r="L26">
        <v>10</v>
      </c>
      <c r="M26">
        <v>15</v>
      </c>
      <c r="N26">
        <v>20</v>
      </c>
    </row>
    <row r="27" spans="1:14">
      <c r="A27">
        <v>7250013.0099999998</v>
      </c>
      <c r="B27">
        <v>5135</v>
      </c>
      <c r="C27">
        <v>5334</v>
      </c>
      <c r="D27">
        <v>2507</v>
      </c>
      <c r="E27">
        <v>2217</v>
      </c>
      <c r="F27">
        <v>908.6</v>
      </c>
      <c r="G27">
        <v>5.65</v>
      </c>
      <c r="H27">
        <v>2705</v>
      </c>
      <c r="I27">
        <v>2185</v>
      </c>
      <c r="J27">
        <v>195</v>
      </c>
      <c r="K27">
        <v>120</v>
      </c>
      <c r="L27">
        <v>80</v>
      </c>
      <c r="M27">
        <v>80</v>
      </c>
      <c r="N27">
        <v>45</v>
      </c>
    </row>
    <row r="28" spans="1:14">
      <c r="A28">
        <v>7250013.0199999996</v>
      </c>
      <c r="B28">
        <v>5844</v>
      </c>
      <c r="C28">
        <v>6016</v>
      </c>
      <c r="D28">
        <v>2466</v>
      </c>
      <c r="E28">
        <v>2250</v>
      </c>
      <c r="F28">
        <v>1945.1</v>
      </c>
      <c r="G28">
        <v>3</v>
      </c>
      <c r="H28">
        <v>3150</v>
      </c>
      <c r="I28">
        <v>2620</v>
      </c>
      <c r="J28">
        <v>180</v>
      </c>
      <c r="K28">
        <v>170</v>
      </c>
      <c r="L28">
        <v>105</v>
      </c>
      <c r="M28">
        <v>40</v>
      </c>
      <c r="N28">
        <v>35</v>
      </c>
    </row>
    <row r="29" spans="1:14">
      <c r="A29">
        <v>7250013.04</v>
      </c>
      <c r="B29">
        <v>9802</v>
      </c>
      <c r="C29">
        <v>5309</v>
      </c>
      <c r="D29">
        <v>3549</v>
      </c>
      <c r="E29">
        <v>3236</v>
      </c>
      <c r="F29">
        <v>721.8</v>
      </c>
      <c r="G29">
        <v>13.58</v>
      </c>
      <c r="H29">
        <v>5400</v>
      </c>
      <c r="I29">
        <v>4840</v>
      </c>
      <c r="J29">
        <v>280</v>
      </c>
      <c r="K29">
        <v>95</v>
      </c>
      <c r="L29">
        <v>45</v>
      </c>
      <c r="M29">
        <v>40</v>
      </c>
      <c r="N29">
        <v>105</v>
      </c>
    </row>
    <row r="30" spans="1:14">
      <c r="A30">
        <v>7250013.0499999998</v>
      </c>
      <c r="B30">
        <v>12289</v>
      </c>
      <c r="C30">
        <v>8648</v>
      </c>
      <c r="D30">
        <v>5196</v>
      </c>
      <c r="E30">
        <v>4680</v>
      </c>
      <c r="F30">
        <v>2351.8000000000002</v>
      </c>
      <c r="G30">
        <v>5.23</v>
      </c>
      <c r="H30">
        <v>6205</v>
      </c>
      <c r="I30">
        <v>5520</v>
      </c>
      <c r="J30">
        <v>330</v>
      </c>
      <c r="K30">
        <v>140</v>
      </c>
      <c r="L30">
        <v>95</v>
      </c>
      <c r="M30">
        <v>0</v>
      </c>
      <c r="N30">
        <v>120</v>
      </c>
    </row>
    <row r="31" spans="1:14">
      <c r="A31">
        <v>7250013.0599999996</v>
      </c>
      <c r="B31">
        <v>3876</v>
      </c>
      <c r="C31">
        <v>4017</v>
      </c>
      <c r="D31">
        <v>1290</v>
      </c>
      <c r="E31">
        <v>1273</v>
      </c>
      <c r="F31">
        <v>3185.9</v>
      </c>
      <c r="G31">
        <v>1.22</v>
      </c>
      <c r="H31">
        <v>2000</v>
      </c>
      <c r="I31">
        <v>1775</v>
      </c>
      <c r="J31">
        <v>90</v>
      </c>
      <c r="K31">
        <v>55</v>
      </c>
      <c r="L31">
        <v>40</v>
      </c>
      <c r="M31">
        <v>20</v>
      </c>
      <c r="N31">
        <v>20</v>
      </c>
    </row>
    <row r="32" spans="1:14">
      <c r="A32">
        <v>7250013.0700000003</v>
      </c>
      <c r="B32">
        <v>3299</v>
      </c>
      <c r="C32">
        <v>3334</v>
      </c>
      <c r="D32">
        <v>1088</v>
      </c>
      <c r="E32">
        <v>1065</v>
      </c>
      <c r="F32">
        <v>3081.2</v>
      </c>
      <c r="G32">
        <v>1.07</v>
      </c>
      <c r="H32">
        <v>1665</v>
      </c>
      <c r="I32">
        <v>1465</v>
      </c>
      <c r="J32">
        <v>70</v>
      </c>
      <c r="K32">
        <v>55</v>
      </c>
      <c r="L32">
        <v>10</v>
      </c>
      <c r="M32">
        <v>25</v>
      </c>
      <c r="N32">
        <v>40</v>
      </c>
    </row>
    <row r="33" spans="1:14">
      <c r="A33">
        <v>7250014</v>
      </c>
      <c r="B33">
        <v>4510</v>
      </c>
      <c r="C33">
        <v>4437</v>
      </c>
      <c r="D33">
        <v>2507</v>
      </c>
      <c r="E33">
        <v>2144</v>
      </c>
      <c r="F33">
        <v>1622.1</v>
      </c>
      <c r="G33">
        <v>2.78</v>
      </c>
      <c r="H33">
        <v>2260</v>
      </c>
      <c r="I33">
        <v>1295</v>
      </c>
      <c r="J33">
        <v>80</v>
      </c>
      <c r="K33">
        <v>150</v>
      </c>
      <c r="L33">
        <v>455</v>
      </c>
      <c r="M33">
        <v>245</v>
      </c>
      <c r="N33">
        <v>35</v>
      </c>
    </row>
    <row r="34" spans="1:14">
      <c r="A34">
        <v>7250015</v>
      </c>
      <c r="B34">
        <v>4492</v>
      </c>
      <c r="C34">
        <v>4632</v>
      </c>
      <c r="D34">
        <v>3099</v>
      </c>
      <c r="E34">
        <v>2709</v>
      </c>
      <c r="F34">
        <v>2124</v>
      </c>
      <c r="G34">
        <v>2.11</v>
      </c>
      <c r="H34">
        <v>2640</v>
      </c>
      <c r="I34">
        <v>1420</v>
      </c>
      <c r="J34">
        <v>155</v>
      </c>
      <c r="K34">
        <v>220</v>
      </c>
      <c r="L34">
        <v>660</v>
      </c>
      <c r="M34">
        <v>165</v>
      </c>
      <c r="N34">
        <v>30</v>
      </c>
    </row>
    <row r="35" spans="1:14">
      <c r="A35">
        <v>7250016</v>
      </c>
      <c r="B35">
        <v>1645</v>
      </c>
      <c r="C35">
        <v>1813</v>
      </c>
      <c r="D35">
        <v>882</v>
      </c>
      <c r="E35">
        <v>765</v>
      </c>
      <c r="F35">
        <v>2490.5</v>
      </c>
      <c r="G35">
        <v>0.66</v>
      </c>
      <c r="H35">
        <v>820</v>
      </c>
      <c r="I35">
        <v>610</v>
      </c>
      <c r="J35">
        <v>50</v>
      </c>
      <c r="K35">
        <v>30</v>
      </c>
      <c r="L35">
        <v>80</v>
      </c>
      <c r="M35">
        <v>45</v>
      </c>
      <c r="N35">
        <v>10</v>
      </c>
    </row>
    <row r="36" spans="1:14">
      <c r="A36">
        <v>7250017</v>
      </c>
      <c r="B36">
        <v>3983</v>
      </c>
      <c r="C36">
        <v>4267</v>
      </c>
      <c r="D36">
        <v>1951</v>
      </c>
      <c r="E36">
        <v>1631</v>
      </c>
      <c r="F36">
        <v>3046.3</v>
      </c>
      <c r="G36">
        <v>1.31</v>
      </c>
      <c r="H36">
        <v>1580</v>
      </c>
      <c r="I36">
        <v>1165</v>
      </c>
      <c r="J36">
        <v>125</v>
      </c>
      <c r="K36">
        <v>160</v>
      </c>
      <c r="L36">
        <v>95</v>
      </c>
      <c r="M36">
        <v>20</v>
      </c>
      <c r="N36">
        <v>10</v>
      </c>
    </row>
    <row r="37" spans="1:14">
      <c r="A37">
        <v>7250018.0099999998</v>
      </c>
      <c r="B37">
        <v>3744</v>
      </c>
      <c r="C37">
        <v>3961</v>
      </c>
      <c r="D37">
        <v>1553</v>
      </c>
      <c r="E37">
        <v>1384</v>
      </c>
      <c r="F37">
        <v>2229.5</v>
      </c>
      <c r="G37">
        <v>1.68</v>
      </c>
      <c r="H37">
        <v>1525</v>
      </c>
      <c r="I37">
        <v>1160</v>
      </c>
      <c r="J37">
        <v>160</v>
      </c>
      <c r="K37">
        <v>105</v>
      </c>
      <c r="L37">
        <v>55</v>
      </c>
      <c r="M37">
        <v>20</v>
      </c>
      <c r="N37">
        <v>30</v>
      </c>
    </row>
    <row r="38" spans="1:14">
      <c r="A38">
        <v>7250018.0199999996</v>
      </c>
      <c r="B38">
        <v>4156</v>
      </c>
      <c r="C38">
        <v>3923</v>
      </c>
      <c r="D38">
        <v>1424</v>
      </c>
      <c r="E38">
        <v>1396</v>
      </c>
      <c r="F38">
        <v>3092</v>
      </c>
      <c r="G38">
        <v>1.34</v>
      </c>
      <c r="H38">
        <v>2030</v>
      </c>
      <c r="I38">
        <v>1660</v>
      </c>
      <c r="J38">
        <v>155</v>
      </c>
      <c r="K38">
        <v>110</v>
      </c>
      <c r="L38">
        <v>40</v>
      </c>
      <c r="M38">
        <v>15</v>
      </c>
      <c r="N38">
        <v>60</v>
      </c>
    </row>
    <row r="39" spans="1:14">
      <c r="A39">
        <v>7250018.0300000003</v>
      </c>
      <c r="B39">
        <v>6691</v>
      </c>
      <c r="C39">
        <v>6682</v>
      </c>
      <c r="D39">
        <v>2389</v>
      </c>
      <c r="E39">
        <v>2259</v>
      </c>
      <c r="F39">
        <v>4201.6000000000004</v>
      </c>
      <c r="G39">
        <v>1.59</v>
      </c>
      <c r="H39">
        <v>3420</v>
      </c>
      <c r="I39">
        <v>2740</v>
      </c>
      <c r="J39">
        <v>280</v>
      </c>
      <c r="K39">
        <v>265</v>
      </c>
      <c r="L39">
        <v>70</v>
      </c>
      <c r="M39">
        <v>10</v>
      </c>
      <c r="N39">
        <v>50</v>
      </c>
    </row>
    <row r="40" spans="1:14">
      <c r="A40">
        <v>7250018.04</v>
      </c>
      <c r="B40">
        <v>9483</v>
      </c>
      <c r="C40">
        <v>6611</v>
      </c>
      <c r="D40">
        <v>3220</v>
      </c>
      <c r="E40">
        <v>3155</v>
      </c>
      <c r="F40">
        <v>2896.1</v>
      </c>
      <c r="G40">
        <v>3.27</v>
      </c>
      <c r="H40">
        <v>4980</v>
      </c>
      <c r="I40">
        <v>4300</v>
      </c>
      <c r="J40">
        <v>345</v>
      </c>
      <c r="K40">
        <v>180</v>
      </c>
      <c r="L40">
        <v>45</v>
      </c>
      <c r="M40">
        <v>20</v>
      </c>
      <c r="N40">
        <v>90</v>
      </c>
    </row>
    <row r="41" spans="1:14">
      <c r="A41">
        <v>7250018.0499999998</v>
      </c>
      <c r="B41">
        <v>7763</v>
      </c>
      <c r="C41">
        <v>4995</v>
      </c>
      <c r="D41">
        <v>2677</v>
      </c>
      <c r="E41">
        <v>2597</v>
      </c>
      <c r="F41">
        <v>2387.1</v>
      </c>
      <c r="G41">
        <v>3.25</v>
      </c>
      <c r="H41">
        <v>3990</v>
      </c>
      <c r="I41">
        <v>3415</v>
      </c>
      <c r="J41">
        <v>285</v>
      </c>
      <c r="K41">
        <v>190</v>
      </c>
      <c r="L41">
        <v>20</v>
      </c>
      <c r="M41">
        <v>20</v>
      </c>
      <c r="N41">
        <v>60</v>
      </c>
    </row>
    <row r="42" spans="1:14">
      <c r="A42">
        <v>7250019</v>
      </c>
      <c r="B42">
        <v>3719</v>
      </c>
      <c r="C42">
        <v>3533</v>
      </c>
      <c r="D42">
        <v>1646</v>
      </c>
      <c r="E42">
        <v>1536</v>
      </c>
      <c r="F42">
        <v>1946.9</v>
      </c>
      <c r="G42">
        <v>1.91</v>
      </c>
      <c r="H42">
        <v>1445</v>
      </c>
      <c r="I42">
        <v>1205</v>
      </c>
      <c r="J42">
        <v>105</v>
      </c>
      <c r="K42">
        <v>50</v>
      </c>
      <c r="L42">
        <v>35</v>
      </c>
      <c r="M42">
        <v>25</v>
      </c>
      <c r="N42">
        <v>30</v>
      </c>
    </row>
    <row r="43" spans="1:14">
      <c r="A43">
        <v>7250020</v>
      </c>
      <c r="B43">
        <v>4429</v>
      </c>
      <c r="C43">
        <v>4309</v>
      </c>
      <c r="D43">
        <v>2103</v>
      </c>
      <c r="E43">
        <v>1893</v>
      </c>
      <c r="F43">
        <v>1516</v>
      </c>
      <c r="G43">
        <v>2.92</v>
      </c>
      <c r="H43">
        <v>2150</v>
      </c>
      <c r="I43">
        <v>1630</v>
      </c>
      <c r="J43">
        <v>160</v>
      </c>
      <c r="K43">
        <v>105</v>
      </c>
      <c r="L43">
        <v>170</v>
      </c>
      <c r="M43">
        <v>55</v>
      </c>
      <c r="N43">
        <v>35</v>
      </c>
    </row>
    <row r="44" spans="1:14">
      <c r="A44">
        <v>7250021.0099999998</v>
      </c>
      <c r="B44">
        <v>4013</v>
      </c>
      <c r="C44">
        <v>4072</v>
      </c>
      <c r="D44">
        <v>1793</v>
      </c>
      <c r="E44">
        <v>1614</v>
      </c>
      <c r="F44">
        <v>133.4</v>
      </c>
      <c r="G44">
        <v>30.09</v>
      </c>
      <c r="H44">
        <v>1865</v>
      </c>
      <c r="I44">
        <v>1475</v>
      </c>
      <c r="J44">
        <v>100</v>
      </c>
      <c r="K44">
        <v>50</v>
      </c>
      <c r="L44">
        <v>125</v>
      </c>
      <c r="M44">
        <v>70</v>
      </c>
      <c r="N44">
        <v>40</v>
      </c>
    </row>
    <row r="45" spans="1:14">
      <c r="A45">
        <v>7250021.0199999996</v>
      </c>
      <c r="B45">
        <v>5524</v>
      </c>
      <c r="C45">
        <v>5525</v>
      </c>
      <c r="D45">
        <v>2576</v>
      </c>
      <c r="E45">
        <v>2496</v>
      </c>
      <c r="F45">
        <v>2335.5</v>
      </c>
      <c r="G45">
        <v>2.37</v>
      </c>
      <c r="H45">
        <v>2590</v>
      </c>
      <c r="I45">
        <v>2080</v>
      </c>
      <c r="J45">
        <v>165</v>
      </c>
      <c r="K45">
        <v>110</v>
      </c>
      <c r="L45">
        <v>125</v>
      </c>
      <c r="M45">
        <v>80</v>
      </c>
      <c r="N45">
        <v>20</v>
      </c>
    </row>
    <row r="46" spans="1:14">
      <c r="A46">
        <v>7250021.0300000003</v>
      </c>
      <c r="B46">
        <v>4770</v>
      </c>
      <c r="C46">
        <v>5070</v>
      </c>
      <c r="D46">
        <v>2120</v>
      </c>
      <c r="E46">
        <v>1940</v>
      </c>
      <c r="F46">
        <v>2633.3</v>
      </c>
      <c r="G46">
        <v>1.81</v>
      </c>
      <c r="H46">
        <v>2660</v>
      </c>
      <c r="I46">
        <v>2195</v>
      </c>
      <c r="J46">
        <v>160</v>
      </c>
      <c r="K46">
        <v>135</v>
      </c>
      <c r="L46">
        <v>75</v>
      </c>
      <c r="M46">
        <v>60</v>
      </c>
      <c r="N46">
        <v>35</v>
      </c>
    </row>
    <row r="47" spans="1:14">
      <c r="A47">
        <v>7250021.04</v>
      </c>
      <c r="B47">
        <v>4490</v>
      </c>
      <c r="C47">
        <v>4429</v>
      </c>
      <c r="D47">
        <v>1730</v>
      </c>
      <c r="E47">
        <v>1706</v>
      </c>
      <c r="F47">
        <v>2894.3</v>
      </c>
      <c r="G47">
        <v>1.55</v>
      </c>
      <c r="H47">
        <v>2510</v>
      </c>
      <c r="I47">
        <v>2155</v>
      </c>
      <c r="J47">
        <v>150</v>
      </c>
      <c r="K47">
        <v>70</v>
      </c>
      <c r="L47">
        <v>65</v>
      </c>
      <c r="M47">
        <v>35</v>
      </c>
      <c r="N47">
        <v>25</v>
      </c>
    </row>
    <row r="48" spans="1:14">
      <c r="A48">
        <v>7250021.0499999998</v>
      </c>
      <c r="B48">
        <v>5537</v>
      </c>
      <c r="C48">
        <v>5714</v>
      </c>
      <c r="D48">
        <v>1943</v>
      </c>
      <c r="E48">
        <v>1907</v>
      </c>
      <c r="F48">
        <v>1147.3</v>
      </c>
      <c r="G48">
        <v>4.83</v>
      </c>
      <c r="H48">
        <v>2670</v>
      </c>
      <c r="I48">
        <v>2315</v>
      </c>
      <c r="J48">
        <v>125</v>
      </c>
      <c r="K48">
        <v>85</v>
      </c>
      <c r="L48">
        <v>45</v>
      </c>
      <c r="M48">
        <v>55</v>
      </c>
      <c r="N48">
        <v>35</v>
      </c>
    </row>
    <row r="49" spans="1:14">
      <c r="A49">
        <v>7250022</v>
      </c>
      <c r="B49">
        <v>52</v>
      </c>
      <c r="C49">
        <v>55</v>
      </c>
      <c r="D49">
        <v>72</v>
      </c>
      <c r="E49">
        <v>51</v>
      </c>
      <c r="F49">
        <v>6.1</v>
      </c>
      <c r="G49">
        <v>8.57</v>
      </c>
      <c r="H49">
        <v>25</v>
      </c>
      <c r="I49">
        <v>15</v>
      </c>
      <c r="J49">
        <v>0</v>
      </c>
      <c r="K49">
        <v>0</v>
      </c>
      <c r="L49">
        <v>0</v>
      </c>
      <c r="M49">
        <v>0</v>
      </c>
      <c r="N49">
        <v>0</v>
      </c>
    </row>
    <row r="50" spans="1:14">
      <c r="A50">
        <v>7250100.0199999996</v>
      </c>
      <c r="B50">
        <v>2055</v>
      </c>
      <c r="C50">
        <v>285</v>
      </c>
      <c r="D50">
        <v>930</v>
      </c>
      <c r="E50">
        <v>840</v>
      </c>
      <c r="F50">
        <v>96</v>
      </c>
      <c r="G50">
        <v>21.4</v>
      </c>
      <c r="H50">
        <v>1230</v>
      </c>
      <c r="I50">
        <v>1015</v>
      </c>
      <c r="J50">
        <v>75</v>
      </c>
      <c r="K50">
        <v>65</v>
      </c>
      <c r="L50">
        <v>65</v>
      </c>
      <c r="M50">
        <v>10</v>
      </c>
      <c r="N50">
        <v>10</v>
      </c>
    </row>
    <row r="51" spans="1:14">
      <c r="A51">
        <v>7250100.0300000003</v>
      </c>
      <c r="B51">
        <v>42</v>
      </c>
      <c r="C51">
        <v>55</v>
      </c>
      <c r="D51">
        <v>17</v>
      </c>
      <c r="E51">
        <v>17</v>
      </c>
      <c r="F51">
        <v>1.1000000000000001</v>
      </c>
      <c r="G51">
        <v>37.35</v>
      </c>
    </row>
    <row r="52" spans="1:14">
      <c r="A52">
        <v>7250100.04</v>
      </c>
      <c r="B52">
        <v>4300</v>
      </c>
      <c r="C52">
        <v>4076</v>
      </c>
      <c r="D52">
        <v>1526</v>
      </c>
      <c r="E52">
        <v>1478</v>
      </c>
      <c r="F52">
        <v>7</v>
      </c>
      <c r="G52">
        <v>618.27</v>
      </c>
      <c r="H52">
        <v>2055</v>
      </c>
      <c r="I52">
        <v>1905</v>
      </c>
      <c r="J52">
        <v>95</v>
      </c>
      <c r="K52">
        <v>10</v>
      </c>
      <c r="L52">
        <v>15</v>
      </c>
      <c r="M52">
        <v>20</v>
      </c>
      <c r="N52">
        <v>15</v>
      </c>
    </row>
    <row r="53" spans="1:14">
      <c r="A53">
        <v>7250101</v>
      </c>
      <c r="B53">
        <v>5680</v>
      </c>
      <c r="C53">
        <v>5434</v>
      </c>
      <c r="D53">
        <v>2080</v>
      </c>
      <c r="E53">
        <v>2014</v>
      </c>
      <c r="F53">
        <v>5.9</v>
      </c>
      <c r="G53">
        <v>969.41</v>
      </c>
      <c r="H53">
        <v>2740</v>
      </c>
      <c r="I53">
        <v>2465</v>
      </c>
      <c r="J53">
        <v>85</v>
      </c>
      <c r="K53">
        <v>30</v>
      </c>
      <c r="L53">
        <v>95</v>
      </c>
      <c r="M53">
        <v>20</v>
      </c>
      <c r="N53">
        <v>50</v>
      </c>
    </row>
    <row r="54" spans="1:14">
      <c r="A54">
        <v>7250102.0099999998</v>
      </c>
      <c r="B54">
        <v>11538</v>
      </c>
      <c r="C54">
        <v>9453</v>
      </c>
      <c r="D54">
        <v>3966</v>
      </c>
      <c r="E54">
        <v>3855</v>
      </c>
      <c r="F54">
        <v>86.5</v>
      </c>
      <c r="G54">
        <v>133.43</v>
      </c>
      <c r="H54">
        <v>5975</v>
      </c>
      <c r="I54">
        <v>5400</v>
      </c>
      <c r="J54">
        <v>240</v>
      </c>
      <c r="K54">
        <v>20</v>
      </c>
      <c r="L54">
        <v>125</v>
      </c>
      <c r="M54">
        <v>35</v>
      </c>
      <c r="N54">
        <v>155</v>
      </c>
    </row>
    <row r="55" spans="1:14">
      <c r="A55">
        <v>7250102.0199999996</v>
      </c>
      <c r="B55">
        <v>12274</v>
      </c>
      <c r="C55">
        <v>8214</v>
      </c>
      <c r="D55">
        <v>4265</v>
      </c>
      <c r="E55">
        <v>4134</v>
      </c>
      <c r="F55">
        <v>56.3</v>
      </c>
      <c r="G55">
        <v>217.89</v>
      </c>
      <c r="H55">
        <v>6130</v>
      </c>
      <c r="I55">
        <v>5605</v>
      </c>
      <c r="J55">
        <v>260</v>
      </c>
      <c r="K55">
        <v>10</v>
      </c>
      <c r="L55">
        <v>120</v>
      </c>
      <c r="M55">
        <v>20</v>
      </c>
      <c r="N55">
        <v>120</v>
      </c>
    </row>
    <row r="56" spans="1:14">
      <c r="A56">
        <v>7250103</v>
      </c>
      <c r="B56">
        <v>3226</v>
      </c>
      <c r="C56">
        <v>3140</v>
      </c>
      <c r="D56">
        <v>1291</v>
      </c>
      <c r="E56">
        <v>1218</v>
      </c>
      <c r="F56">
        <v>4.0999999999999996</v>
      </c>
      <c r="G56">
        <v>792.69</v>
      </c>
      <c r="H56">
        <v>1425</v>
      </c>
      <c r="I56">
        <v>1320</v>
      </c>
      <c r="J56">
        <v>45</v>
      </c>
      <c r="K56">
        <v>10</v>
      </c>
      <c r="L56">
        <v>20</v>
      </c>
      <c r="M56">
        <v>0</v>
      </c>
      <c r="N56">
        <v>35</v>
      </c>
    </row>
    <row r="57" spans="1:14">
      <c r="A57">
        <v>7250104.0099999998</v>
      </c>
      <c r="B57">
        <v>451</v>
      </c>
      <c r="C57">
        <v>351</v>
      </c>
      <c r="D57">
        <v>166</v>
      </c>
      <c r="E57">
        <v>145</v>
      </c>
      <c r="F57">
        <v>23.4</v>
      </c>
      <c r="G57">
        <v>19.29</v>
      </c>
      <c r="H57">
        <v>165</v>
      </c>
      <c r="I57">
        <v>135</v>
      </c>
      <c r="J57">
        <v>20</v>
      </c>
      <c r="K57">
        <v>0</v>
      </c>
      <c r="L57">
        <v>10</v>
      </c>
      <c r="M57">
        <v>0</v>
      </c>
      <c r="N57">
        <v>0</v>
      </c>
    </row>
    <row r="58" spans="1:14">
      <c r="A58">
        <v>7250104.0199999996</v>
      </c>
      <c r="B58">
        <v>3451</v>
      </c>
      <c r="C58">
        <v>2218</v>
      </c>
      <c r="D58">
        <v>1061</v>
      </c>
      <c r="E58">
        <v>891</v>
      </c>
      <c r="F58">
        <v>4.3</v>
      </c>
      <c r="G58">
        <v>810.76</v>
      </c>
      <c r="H58">
        <v>1280</v>
      </c>
      <c r="I58">
        <v>1150</v>
      </c>
      <c r="J58">
        <v>65</v>
      </c>
      <c r="K58">
        <v>20</v>
      </c>
      <c r="L58">
        <v>30</v>
      </c>
      <c r="M58">
        <v>10</v>
      </c>
      <c r="N58">
        <v>15</v>
      </c>
    </row>
    <row r="59" spans="1:14">
      <c r="A59">
        <v>7250105</v>
      </c>
      <c r="B59">
        <v>4979</v>
      </c>
      <c r="C59">
        <v>4669</v>
      </c>
      <c r="D59">
        <v>2118</v>
      </c>
      <c r="E59">
        <v>1951</v>
      </c>
      <c r="F59">
        <v>5.7</v>
      </c>
      <c r="G59">
        <v>871.74</v>
      </c>
      <c r="H59">
        <v>2490</v>
      </c>
      <c r="I59">
        <v>2275</v>
      </c>
      <c r="J59">
        <v>95</v>
      </c>
      <c r="K59">
        <v>10</v>
      </c>
      <c r="L59">
        <v>80</v>
      </c>
      <c r="M59">
        <v>10</v>
      </c>
      <c r="N59">
        <v>20</v>
      </c>
    </row>
    <row r="60" spans="1:14">
      <c r="A60">
        <v>7250110</v>
      </c>
      <c r="B60">
        <v>819</v>
      </c>
      <c r="C60">
        <v>799</v>
      </c>
      <c r="D60">
        <v>383</v>
      </c>
      <c r="E60">
        <v>334</v>
      </c>
      <c r="F60">
        <v>1.5</v>
      </c>
      <c r="G60">
        <v>553.73</v>
      </c>
      <c r="H60">
        <v>325</v>
      </c>
      <c r="I60">
        <v>270</v>
      </c>
      <c r="J60">
        <v>25</v>
      </c>
      <c r="K60">
        <v>0</v>
      </c>
      <c r="L60">
        <v>20</v>
      </c>
      <c r="M60">
        <v>0</v>
      </c>
      <c r="N60">
        <v>10</v>
      </c>
    </row>
    <row r="61" spans="1:14">
      <c r="A61">
        <v>7250200</v>
      </c>
      <c r="B61">
        <v>2001</v>
      </c>
      <c r="C61">
        <v>1615</v>
      </c>
      <c r="D61">
        <v>812</v>
      </c>
      <c r="E61">
        <v>698</v>
      </c>
      <c r="F61">
        <v>3</v>
      </c>
      <c r="G61">
        <v>675.37</v>
      </c>
      <c r="H61">
        <v>920</v>
      </c>
      <c r="I61">
        <v>840</v>
      </c>
      <c r="J61">
        <v>55</v>
      </c>
      <c r="K61">
        <v>0</v>
      </c>
      <c r="L61">
        <v>25</v>
      </c>
      <c r="M61">
        <v>0</v>
      </c>
      <c r="N61">
        <v>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89F37-9B4D-4C6A-A277-2AEFD1CEF49B}">
  <dimension ref="A1:O84"/>
  <sheetViews>
    <sheetView workbookViewId="0">
      <selection activeCell="A2" sqref="A2"/>
    </sheetView>
  </sheetViews>
  <sheetFormatPr defaultRowHeight="15"/>
  <cols>
    <col min="1" max="1" width="8.85546875" style="28"/>
    <col min="2" max="4" width="8.85546875" style="17"/>
    <col min="5" max="5" width="8.85546875" style="22"/>
    <col min="6" max="6" width="8.85546875" style="129"/>
    <col min="7" max="7" width="8.85546875" style="29"/>
    <col min="8" max="8" width="8.85546875" style="22"/>
    <col min="9" max="9" width="8.85546875" style="129"/>
    <col min="10" max="10" width="8.85546875" style="29"/>
    <col min="11" max="12" width="8.85546875" style="17"/>
    <col min="13" max="13" width="8.85546875" style="22"/>
    <col min="14" max="14" width="8.85546875" style="129"/>
    <col min="15" max="15" width="8.85546875" style="29"/>
  </cols>
  <sheetData>
    <row r="1" spans="1:15" ht="52.5" thickTop="1" thickBot="1">
      <c r="A1" s="10" t="s">
        <v>190</v>
      </c>
      <c r="B1" s="11" t="s">
        <v>191</v>
      </c>
      <c r="C1" s="10" t="s">
        <v>192</v>
      </c>
      <c r="D1" s="10" t="s">
        <v>193</v>
      </c>
      <c r="E1" s="12" t="s">
        <v>194</v>
      </c>
      <c r="F1" s="13" t="s">
        <v>195</v>
      </c>
      <c r="G1" s="11" t="s">
        <v>196</v>
      </c>
      <c r="H1" s="12" t="s">
        <v>197</v>
      </c>
      <c r="I1" s="13" t="s">
        <v>198</v>
      </c>
      <c r="J1" s="10" t="s">
        <v>199</v>
      </c>
      <c r="K1" s="10" t="s">
        <v>200</v>
      </c>
      <c r="L1" s="10" t="s">
        <v>201</v>
      </c>
      <c r="M1" s="12" t="s">
        <v>202</v>
      </c>
      <c r="N1" s="12" t="s">
        <v>203</v>
      </c>
      <c r="O1" s="14" t="s">
        <v>204</v>
      </c>
    </row>
    <row r="2" spans="1:15" ht="15.75" thickTop="1">
      <c r="A2" s="125">
        <v>145810</v>
      </c>
      <c r="B2" s="122">
        <v>119765</v>
      </c>
      <c r="C2" s="122">
        <v>8515</v>
      </c>
      <c r="D2" s="123">
        <v>128280</v>
      </c>
      <c r="E2" s="124">
        <v>0.8797750497222413</v>
      </c>
      <c r="F2" s="126">
        <v>1.0000000565169973</v>
      </c>
      <c r="G2" s="122">
        <v>6325</v>
      </c>
      <c r="H2" s="124">
        <v>4.3378369110486252E-2</v>
      </c>
      <c r="I2" s="127">
        <v>1.0000085091633144</v>
      </c>
      <c r="J2" s="122">
        <v>6095</v>
      </c>
      <c r="K2" s="122">
        <v>2850</v>
      </c>
      <c r="L2" s="123">
        <v>8945</v>
      </c>
      <c r="M2" s="124">
        <v>6.1346958370482131E-2</v>
      </c>
      <c r="N2" s="127">
        <v>0.99999932140906866</v>
      </c>
      <c r="O2" s="122">
        <v>2270</v>
      </c>
    </row>
    <row r="3" spans="1:15">
      <c r="A3" s="85">
        <v>5255</v>
      </c>
      <c r="B3" s="82">
        <v>4490</v>
      </c>
      <c r="C3" s="82">
        <v>280</v>
      </c>
      <c r="D3" s="83">
        <v>4770</v>
      </c>
      <c r="E3" s="84">
        <v>0.90770694576593725</v>
      </c>
      <c r="F3" s="86">
        <v>1.0317489650944132</v>
      </c>
      <c r="G3" s="82">
        <v>255</v>
      </c>
      <c r="H3" s="84">
        <v>4.8525214081826834E-2</v>
      </c>
      <c r="I3" s="87">
        <v>1.118659552810799</v>
      </c>
      <c r="J3" s="82">
        <v>105</v>
      </c>
      <c r="K3" s="82">
        <v>65</v>
      </c>
      <c r="L3" s="83">
        <v>170</v>
      </c>
      <c r="M3" s="84">
        <v>3.2350142721217889E-2</v>
      </c>
      <c r="N3" s="87">
        <v>0.52733047616375517</v>
      </c>
      <c r="O3" s="82">
        <v>55</v>
      </c>
    </row>
    <row r="4" spans="1:15">
      <c r="A4" s="85">
        <v>1480</v>
      </c>
      <c r="B4" s="82">
        <v>1185</v>
      </c>
      <c r="C4" s="82">
        <v>85</v>
      </c>
      <c r="D4" s="83">
        <v>1270</v>
      </c>
      <c r="E4" s="84">
        <v>0.85810810810810811</v>
      </c>
      <c r="F4" s="86">
        <v>0.9753722350693167</v>
      </c>
      <c r="G4" s="82">
        <v>75</v>
      </c>
      <c r="H4" s="84">
        <v>5.0675675675675678E-2</v>
      </c>
      <c r="I4" s="87">
        <v>1.1682344892728036</v>
      </c>
      <c r="J4" s="82">
        <v>65</v>
      </c>
      <c r="K4" s="82">
        <v>45</v>
      </c>
      <c r="L4" s="83">
        <v>110</v>
      </c>
      <c r="M4" s="84">
        <v>7.4324324324324328E-2</v>
      </c>
      <c r="N4" s="87">
        <v>1.2115396730781347</v>
      </c>
      <c r="O4" s="82">
        <v>25</v>
      </c>
    </row>
    <row r="5" spans="1:15">
      <c r="A5" s="85">
        <v>5055</v>
      </c>
      <c r="B5" s="82">
        <v>4300</v>
      </c>
      <c r="C5" s="82">
        <v>310</v>
      </c>
      <c r="D5" s="83">
        <v>4610</v>
      </c>
      <c r="E5" s="84">
        <v>0.91196834817012862</v>
      </c>
      <c r="F5" s="86">
        <v>1.0365927062830027</v>
      </c>
      <c r="G5" s="82">
        <v>170</v>
      </c>
      <c r="H5" s="84">
        <v>3.3630069238377844E-2</v>
      </c>
      <c r="I5" s="87">
        <v>0.77527938674853247</v>
      </c>
      <c r="J5" s="82">
        <v>105</v>
      </c>
      <c r="K5" s="82">
        <v>115</v>
      </c>
      <c r="L5" s="83">
        <v>220</v>
      </c>
      <c r="M5" s="84">
        <v>4.3521266073194856E-2</v>
      </c>
      <c r="N5" s="87">
        <v>0.70942778087265645</v>
      </c>
      <c r="O5" s="82">
        <v>60</v>
      </c>
    </row>
    <row r="6" spans="1:15">
      <c r="A6" s="85">
        <v>2870</v>
      </c>
      <c r="B6" s="82">
        <v>2330</v>
      </c>
      <c r="C6" s="82">
        <v>150</v>
      </c>
      <c r="D6" s="83">
        <v>2480</v>
      </c>
      <c r="E6" s="84">
        <v>0.86411149825783973</v>
      </c>
      <c r="F6" s="86">
        <v>0.98219601404659118</v>
      </c>
      <c r="G6" s="82">
        <v>180</v>
      </c>
      <c r="H6" s="84">
        <v>6.2717770034843204E-2</v>
      </c>
      <c r="I6" s="87">
        <v>1.4458428243543548</v>
      </c>
      <c r="J6" s="82">
        <v>90</v>
      </c>
      <c r="K6" s="82">
        <v>95</v>
      </c>
      <c r="L6" s="83">
        <v>185</v>
      </c>
      <c r="M6" s="84">
        <v>6.4459930313588848E-2</v>
      </c>
      <c r="N6" s="87">
        <v>1.0507429917288351</v>
      </c>
      <c r="O6" s="82">
        <v>25</v>
      </c>
    </row>
    <row r="7" spans="1:15">
      <c r="A7" s="85">
        <v>2905</v>
      </c>
      <c r="B7" s="82">
        <v>2275</v>
      </c>
      <c r="C7" s="82">
        <v>150</v>
      </c>
      <c r="D7" s="83">
        <v>2425</v>
      </c>
      <c r="E7" s="84">
        <v>0.83476764199655762</v>
      </c>
      <c r="F7" s="86">
        <v>0.94884219487545984</v>
      </c>
      <c r="G7" s="82">
        <v>150</v>
      </c>
      <c r="H7" s="84">
        <v>5.163511187607573E-2</v>
      </c>
      <c r="I7" s="87">
        <v>1.1903525260748704</v>
      </c>
      <c r="J7" s="82">
        <v>150</v>
      </c>
      <c r="K7" s="82">
        <v>125</v>
      </c>
      <c r="L7" s="83">
        <v>275</v>
      </c>
      <c r="M7" s="84">
        <v>9.4664371772805511E-2</v>
      </c>
      <c r="N7" s="87">
        <v>1.5430970018551113</v>
      </c>
      <c r="O7" s="82">
        <v>50</v>
      </c>
    </row>
    <row r="8" spans="1:15">
      <c r="A8" s="85">
        <v>3275</v>
      </c>
      <c r="B8" s="82">
        <v>2670</v>
      </c>
      <c r="C8" s="82">
        <v>220</v>
      </c>
      <c r="D8" s="83">
        <v>2890</v>
      </c>
      <c r="E8" s="84">
        <v>0.88244274809160306</v>
      </c>
      <c r="F8" s="86">
        <v>1.0030323072281015</v>
      </c>
      <c r="G8" s="82">
        <v>145</v>
      </c>
      <c r="H8" s="84">
        <v>4.4274809160305344E-2</v>
      </c>
      <c r="I8" s="87">
        <v>1.0206742855895925</v>
      </c>
      <c r="J8" s="82">
        <v>70</v>
      </c>
      <c r="K8" s="82">
        <v>95</v>
      </c>
      <c r="L8" s="83">
        <v>165</v>
      </c>
      <c r="M8" s="84">
        <v>5.0381679389312976E-2</v>
      </c>
      <c r="N8" s="87">
        <v>0.82125742724685769</v>
      </c>
      <c r="O8" s="82">
        <v>80</v>
      </c>
    </row>
    <row r="9" spans="1:15">
      <c r="A9" s="79">
        <v>2000</v>
      </c>
      <c r="B9" s="76">
        <v>1490</v>
      </c>
      <c r="C9" s="76">
        <v>205</v>
      </c>
      <c r="D9" s="77">
        <v>1695</v>
      </c>
      <c r="E9" s="78">
        <v>0.84750000000000003</v>
      </c>
      <c r="F9" s="80">
        <v>0.96331448381688511</v>
      </c>
      <c r="G9" s="76">
        <v>205</v>
      </c>
      <c r="H9" s="78">
        <v>0.10249999999999999</v>
      </c>
      <c r="I9" s="81">
        <v>2.3629489603024574</v>
      </c>
      <c r="J9" s="76">
        <v>65</v>
      </c>
      <c r="K9" s="76">
        <v>15</v>
      </c>
      <c r="L9" s="77">
        <v>80</v>
      </c>
      <c r="M9" s="78">
        <v>0.04</v>
      </c>
      <c r="N9" s="81">
        <v>0.65202862405659612</v>
      </c>
      <c r="O9" s="76">
        <v>20</v>
      </c>
    </row>
    <row r="10" spans="1:15">
      <c r="A10" s="79">
        <v>1650</v>
      </c>
      <c r="B10" s="76">
        <v>1200</v>
      </c>
      <c r="C10" s="76">
        <v>160</v>
      </c>
      <c r="D10" s="77">
        <v>1360</v>
      </c>
      <c r="E10" s="78">
        <v>0.82424242424242422</v>
      </c>
      <c r="F10" s="80">
        <v>0.93687866129683639</v>
      </c>
      <c r="G10" s="76">
        <v>175</v>
      </c>
      <c r="H10" s="78">
        <v>0.10606060606060606</v>
      </c>
      <c r="I10" s="81">
        <v>2.4450321836093427</v>
      </c>
      <c r="J10" s="76">
        <v>90</v>
      </c>
      <c r="K10" s="76">
        <v>0</v>
      </c>
      <c r="L10" s="77">
        <v>90</v>
      </c>
      <c r="M10" s="78">
        <v>5.4545454545454543E-2</v>
      </c>
      <c r="N10" s="81">
        <v>0.88912994189535832</v>
      </c>
      <c r="O10" s="76">
        <v>15</v>
      </c>
    </row>
    <row r="11" spans="1:15">
      <c r="A11" s="85">
        <v>2525</v>
      </c>
      <c r="B11" s="82">
        <v>1995</v>
      </c>
      <c r="C11" s="82">
        <v>225</v>
      </c>
      <c r="D11" s="83">
        <v>2220</v>
      </c>
      <c r="E11" s="84">
        <v>0.87920792079207921</v>
      </c>
      <c r="F11" s="86">
        <v>0.99935542700358526</v>
      </c>
      <c r="G11" s="82">
        <v>190</v>
      </c>
      <c r="H11" s="84">
        <v>7.5247524752475245E-2</v>
      </c>
      <c r="I11" s="87">
        <v>1.7346932719921446</v>
      </c>
      <c r="J11" s="82">
        <v>80</v>
      </c>
      <c r="K11" s="82">
        <v>10</v>
      </c>
      <c r="L11" s="83">
        <v>90</v>
      </c>
      <c r="M11" s="84">
        <v>3.5643564356435641E-2</v>
      </c>
      <c r="N11" s="87">
        <v>0.58101560559498655</v>
      </c>
      <c r="O11" s="82">
        <v>25</v>
      </c>
    </row>
    <row r="12" spans="1:15">
      <c r="A12" s="85">
        <v>2230</v>
      </c>
      <c r="B12" s="82">
        <v>1915</v>
      </c>
      <c r="C12" s="82">
        <v>130</v>
      </c>
      <c r="D12" s="83">
        <v>2045</v>
      </c>
      <c r="E12" s="84">
        <v>0.9170403587443946</v>
      </c>
      <c r="F12" s="86">
        <v>1.0423578286998318</v>
      </c>
      <c r="G12" s="82">
        <v>65</v>
      </c>
      <c r="H12" s="84">
        <v>2.914798206278027E-2</v>
      </c>
      <c r="I12" s="87">
        <v>0.67195311131864699</v>
      </c>
      <c r="J12" s="82">
        <v>30</v>
      </c>
      <c r="K12" s="82">
        <v>10</v>
      </c>
      <c r="L12" s="83">
        <v>40</v>
      </c>
      <c r="M12" s="84">
        <v>1.7937219730941704E-2</v>
      </c>
      <c r="N12" s="87">
        <v>0.29238951751416864</v>
      </c>
      <c r="O12" s="82">
        <v>75</v>
      </c>
    </row>
    <row r="13" spans="1:15">
      <c r="A13" s="73">
        <v>560</v>
      </c>
      <c r="B13" s="70">
        <v>320</v>
      </c>
      <c r="C13" s="70">
        <v>25</v>
      </c>
      <c r="D13" s="71">
        <v>345</v>
      </c>
      <c r="E13" s="72">
        <v>0.6160714285714286</v>
      </c>
      <c r="F13" s="74">
        <v>0.70026021263553595</v>
      </c>
      <c r="G13" s="70">
        <v>35</v>
      </c>
      <c r="H13" s="72">
        <v>6.25E-2</v>
      </c>
      <c r="I13" s="75">
        <v>1.4408225367697911</v>
      </c>
      <c r="J13" s="70">
        <v>125</v>
      </c>
      <c r="K13" s="70">
        <v>45</v>
      </c>
      <c r="L13" s="71">
        <v>170</v>
      </c>
      <c r="M13" s="72">
        <v>0.30357142857142855</v>
      </c>
      <c r="N13" s="75">
        <v>4.9484315218580948</v>
      </c>
      <c r="O13" s="70">
        <v>15</v>
      </c>
    </row>
    <row r="14" spans="1:15">
      <c r="A14" s="73">
        <v>1225</v>
      </c>
      <c r="B14" s="70">
        <v>530</v>
      </c>
      <c r="C14" s="70">
        <v>25</v>
      </c>
      <c r="D14" s="71">
        <v>555</v>
      </c>
      <c r="E14" s="72">
        <v>0.45306122448979591</v>
      </c>
      <c r="F14" s="74">
        <v>0.51497397003756185</v>
      </c>
      <c r="G14" s="70">
        <v>150</v>
      </c>
      <c r="H14" s="72">
        <v>0.12244897959183673</v>
      </c>
      <c r="I14" s="75">
        <v>2.8228359904061215</v>
      </c>
      <c r="J14" s="70">
        <v>430</v>
      </c>
      <c r="K14" s="70">
        <v>55</v>
      </c>
      <c r="L14" s="71">
        <v>485</v>
      </c>
      <c r="M14" s="72">
        <v>0.39591836734693875</v>
      </c>
      <c r="N14" s="75">
        <v>6.4537527074989613</v>
      </c>
      <c r="O14" s="70">
        <v>35</v>
      </c>
    </row>
    <row r="15" spans="1:15">
      <c r="A15" s="73">
        <v>2500</v>
      </c>
      <c r="B15" s="70">
        <v>1730</v>
      </c>
      <c r="C15" s="70">
        <v>110</v>
      </c>
      <c r="D15" s="71">
        <v>1840</v>
      </c>
      <c r="E15" s="72">
        <v>0.73599999999999999</v>
      </c>
      <c r="F15" s="74">
        <v>0.83657753402858681</v>
      </c>
      <c r="G15" s="70">
        <v>90</v>
      </c>
      <c r="H15" s="72">
        <v>3.5999999999999997E-2</v>
      </c>
      <c r="I15" s="75">
        <v>0.82991378117939962</v>
      </c>
      <c r="J15" s="70">
        <v>320</v>
      </c>
      <c r="K15" s="70">
        <v>215</v>
      </c>
      <c r="L15" s="71">
        <v>535</v>
      </c>
      <c r="M15" s="72">
        <v>0.214</v>
      </c>
      <c r="N15" s="75">
        <v>3.4883531387027888</v>
      </c>
      <c r="O15" s="70">
        <v>30</v>
      </c>
    </row>
    <row r="16" spans="1:15">
      <c r="A16" s="73">
        <v>3485</v>
      </c>
      <c r="B16" s="70">
        <v>2300</v>
      </c>
      <c r="C16" s="70">
        <v>170</v>
      </c>
      <c r="D16" s="71">
        <v>2470</v>
      </c>
      <c r="E16" s="72">
        <v>0.70875179340028693</v>
      </c>
      <c r="F16" s="74">
        <v>0.80560574396895446</v>
      </c>
      <c r="G16" s="70">
        <v>240</v>
      </c>
      <c r="H16" s="72">
        <v>6.886657101865136E-2</v>
      </c>
      <c r="I16" s="75">
        <v>1.5875921208596837</v>
      </c>
      <c r="J16" s="70">
        <v>425</v>
      </c>
      <c r="K16" s="70">
        <v>310</v>
      </c>
      <c r="L16" s="71">
        <v>735</v>
      </c>
      <c r="M16" s="72">
        <v>0.2109038737446198</v>
      </c>
      <c r="N16" s="75">
        <v>3.4378840651477627</v>
      </c>
      <c r="O16" s="70">
        <v>40</v>
      </c>
    </row>
    <row r="17" spans="1:15">
      <c r="A17" s="73">
        <v>1650</v>
      </c>
      <c r="B17" s="70">
        <v>1180</v>
      </c>
      <c r="C17" s="70">
        <v>110</v>
      </c>
      <c r="D17" s="71">
        <v>1290</v>
      </c>
      <c r="E17" s="72">
        <v>0.78181818181818186</v>
      </c>
      <c r="F17" s="74">
        <v>0.88865696549479345</v>
      </c>
      <c r="G17" s="70">
        <v>110</v>
      </c>
      <c r="H17" s="72">
        <v>6.6666666666666666E-2</v>
      </c>
      <c r="I17" s="75">
        <v>1.5368773725544438</v>
      </c>
      <c r="J17" s="70">
        <v>165</v>
      </c>
      <c r="K17" s="70">
        <v>50</v>
      </c>
      <c r="L17" s="71">
        <v>215</v>
      </c>
      <c r="M17" s="72">
        <v>0.13030303030303031</v>
      </c>
      <c r="N17" s="75">
        <v>2.124032638972245</v>
      </c>
      <c r="O17" s="70">
        <v>40</v>
      </c>
    </row>
    <row r="18" spans="1:15">
      <c r="A18" s="73">
        <v>1730</v>
      </c>
      <c r="B18" s="70">
        <v>1260</v>
      </c>
      <c r="C18" s="70">
        <v>120</v>
      </c>
      <c r="D18" s="71">
        <v>1380</v>
      </c>
      <c r="E18" s="72">
        <v>0.79768786127167635</v>
      </c>
      <c r="F18" s="74">
        <v>0.90669530422173439</v>
      </c>
      <c r="G18" s="70">
        <v>155</v>
      </c>
      <c r="H18" s="72">
        <v>8.9595375722543349E-2</v>
      </c>
      <c r="I18" s="75">
        <v>2.0654565845023596</v>
      </c>
      <c r="J18" s="70">
        <v>105</v>
      </c>
      <c r="K18" s="70">
        <v>80</v>
      </c>
      <c r="L18" s="71">
        <v>185</v>
      </c>
      <c r="M18" s="72">
        <v>0.1069364161849711</v>
      </c>
      <c r="N18" s="75">
        <v>1.7431401076657556</v>
      </c>
      <c r="O18" s="70">
        <v>10</v>
      </c>
    </row>
    <row r="19" spans="1:15">
      <c r="A19" s="85">
        <v>1210</v>
      </c>
      <c r="B19" s="82">
        <v>910</v>
      </c>
      <c r="C19" s="82">
        <v>85</v>
      </c>
      <c r="D19" s="83">
        <v>995</v>
      </c>
      <c r="E19" s="84">
        <v>0.8223140495867769</v>
      </c>
      <c r="F19" s="86">
        <v>0.93468676603310719</v>
      </c>
      <c r="G19" s="82">
        <v>85</v>
      </c>
      <c r="H19" s="84">
        <v>7.0247933884297523E-2</v>
      </c>
      <c r="I19" s="87">
        <v>1.6194369008321621</v>
      </c>
      <c r="J19" s="82">
        <v>80</v>
      </c>
      <c r="K19" s="82">
        <v>40</v>
      </c>
      <c r="L19" s="83">
        <v>120</v>
      </c>
      <c r="M19" s="84">
        <v>9.9173553719008267E-2</v>
      </c>
      <c r="N19" s="87">
        <v>1.6165998943551969</v>
      </c>
      <c r="O19" s="82">
        <v>10</v>
      </c>
    </row>
    <row r="20" spans="1:15">
      <c r="A20" s="79">
        <v>2435</v>
      </c>
      <c r="B20" s="76">
        <v>1885</v>
      </c>
      <c r="C20" s="76">
        <v>185</v>
      </c>
      <c r="D20" s="77">
        <v>2070</v>
      </c>
      <c r="E20" s="78">
        <v>0.85010266940451751</v>
      </c>
      <c r="F20" s="80">
        <v>0.96627281907819329</v>
      </c>
      <c r="G20" s="76">
        <v>200</v>
      </c>
      <c r="H20" s="78">
        <v>8.2135523613963035E-2</v>
      </c>
      <c r="I20" s="81">
        <v>1.8934834158781648</v>
      </c>
      <c r="J20" s="76">
        <v>105</v>
      </c>
      <c r="K20" s="76">
        <v>25</v>
      </c>
      <c r="L20" s="77">
        <v>130</v>
      </c>
      <c r="M20" s="78">
        <v>5.3388090349075976E-2</v>
      </c>
      <c r="N20" s="81">
        <v>0.87026407728293109</v>
      </c>
      <c r="O20" s="76">
        <v>40</v>
      </c>
    </row>
    <row r="21" spans="1:15">
      <c r="A21" s="85">
        <v>2375</v>
      </c>
      <c r="B21" s="82">
        <v>1970</v>
      </c>
      <c r="C21" s="82">
        <v>115</v>
      </c>
      <c r="D21" s="83">
        <v>2085</v>
      </c>
      <c r="E21" s="84">
        <v>0.87789473684210528</v>
      </c>
      <c r="F21" s="86">
        <v>0.99786279087505936</v>
      </c>
      <c r="G21" s="82">
        <v>180</v>
      </c>
      <c r="H21" s="84">
        <v>7.5789473684210532E-2</v>
      </c>
      <c r="I21" s="87">
        <v>1.7471869077461049</v>
      </c>
      <c r="J21" s="82">
        <v>30</v>
      </c>
      <c r="K21" s="82">
        <v>55</v>
      </c>
      <c r="L21" s="83">
        <v>85</v>
      </c>
      <c r="M21" s="84">
        <v>3.5789473684210524E-2</v>
      </c>
      <c r="N21" s="87">
        <v>0.58339403205063856</v>
      </c>
      <c r="O21" s="82">
        <v>30</v>
      </c>
    </row>
    <row r="22" spans="1:15">
      <c r="A22" s="85">
        <v>1900</v>
      </c>
      <c r="B22" s="82">
        <v>1440</v>
      </c>
      <c r="C22" s="82">
        <v>160</v>
      </c>
      <c r="D22" s="83">
        <v>1600</v>
      </c>
      <c r="E22" s="84">
        <v>0.84210526315789469</v>
      </c>
      <c r="F22" s="86">
        <v>0.95718253321348612</v>
      </c>
      <c r="G22" s="82">
        <v>150</v>
      </c>
      <c r="H22" s="84">
        <v>7.8947368421052627E-2</v>
      </c>
      <c r="I22" s="87">
        <v>1.8199863622355255</v>
      </c>
      <c r="J22" s="82">
        <v>95</v>
      </c>
      <c r="K22" s="82">
        <v>25</v>
      </c>
      <c r="L22" s="83">
        <v>120</v>
      </c>
      <c r="M22" s="84">
        <v>6.3157894736842107E-2</v>
      </c>
      <c r="N22" s="87">
        <v>1.0295188800893622</v>
      </c>
      <c r="O22" s="82">
        <v>15</v>
      </c>
    </row>
    <row r="23" spans="1:15">
      <c r="A23" s="85">
        <v>3805</v>
      </c>
      <c r="B23" s="82">
        <v>3215</v>
      </c>
      <c r="C23" s="82">
        <v>185</v>
      </c>
      <c r="D23" s="83">
        <v>3400</v>
      </c>
      <c r="E23" s="84">
        <v>0.89356110381077525</v>
      </c>
      <c r="F23" s="86">
        <v>1.015670033600381</v>
      </c>
      <c r="G23" s="82">
        <v>175</v>
      </c>
      <c r="H23" s="84">
        <v>4.5992115637319315E-2</v>
      </c>
      <c r="I23" s="87">
        <v>1.060263627583552</v>
      </c>
      <c r="J23" s="82">
        <v>105</v>
      </c>
      <c r="K23" s="82">
        <v>40</v>
      </c>
      <c r="L23" s="83">
        <v>145</v>
      </c>
      <c r="M23" s="84">
        <v>3.8107752956636008E-2</v>
      </c>
      <c r="N23" s="87">
        <v>0.62118364315510144</v>
      </c>
      <c r="O23" s="82">
        <v>80</v>
      </c>
    </row>
    <row r="24" spans="1:15">
      <c r="A24" s="85">
        <v>4890</v>
      </c>
      <c r="B24" s="82">
        <v>4315</v>
      </c>
      <c r="C24" s="82">
        <v>275</v>
      </c>
      <c r="D24" s="83">
        <v>4590</v>
      </c>
      <c r="E24" s="84">
        <v>0.93865030674846628</v>
      </c>
      <c r="F24" s="86">
        <v>1.0669208681179465</v>
      </c>
      <c r="G24" s="82">
        <v>150</v>
      </c>
      <c r="H24" s="84">
        <v>3.0674846625766871E-2</v>
      </c>
      <c r="I24" s="87">
        <v>0.70715216528578706</v>
      </c>
      <c r="J24" s="82">
        <v>80</v>
      </c>
      <c r="K24" s="82">
        <v>15</v>
      </c>
      <c r="L24" s="83">
        <v>95</v>
      </c>
      <c r="M24" s="84">
        <v>1.9427402862985686E-2</v>
      </c>
      <c r="N24" s="87">
        <v>0.31668056894364333</v>
      </c>
      <c r="O24" s="82">
        <v>40</v>
      </c>
    </row>
    <row r="25" spans="1:15">
      <c r="A25" s="85">
        <v>2040</v>
      </c>
      <c r="B25" s="82">
        <v>1720</v>
      </c>
      <c r="C25" s="82">
        <v>130</v>
      </c>
      <c r="D25" s="83">
        <v>1850</v>
      </c>
      <c r="E25" s="84">
        <v>0.90686274509803921</v>
      </c>
      <c r="F25" s="86">
        <v>1.030789400810479</v>
      </c>
      <c r="G25" s="82">
        <v>85</v>
      </c>
      <c r="H25" s="84">
        <v>4.1666666666666664E-2</v>
      </c>
      <c r="I25" s="87">
        <v>0.96054835784652737</v>
      </c>
      <c r="J25" s="82">
        <v>35</v>
      </c>
      <c r="K25" s="82">
        <v>25</v>
      </c>
      <c r="L25" s="83">
        <v>60</v>
      </c>
      <c r="M25" s="84">
        <v>2.9411764705882353E-2</v>
      </c>
      <c r="N25" s="87">
        <v>0.47943281180632064</v>
      </c>
      <c r="O25" s="82">
        <v>40</v>
      </c>
    </row>
    <row r="26" spans="1:15">
      <c r="A26" s="85">
        <v>1720</v>
      </c>
      <c r="B26" s="82">
        <v>1485</v>
      </c>
      <c r="C26" s="82">
        <v>115</v>
      </c>
      <c r="D26" s="83">
        <v>1600</v>
      </c>
      <c r="E26" s="84">
        <v>0.93023255813953487</v>
      </c>
      <c r="F26" s="86">
        <v>1.0573527983172231</v>
      </c>
      <c r="G26" s="82">
        <v>80</v>
      </c>
      <c r="H26" s="84">
        <v>4.6511627906976744E-2</v>
      </c>
      <c r="I26" s="87">
        <v>1.0722400273635655</v>
      </c>
      <c r="J26" s="82">
        <v>10</v>
      </c>
      <c r="K26" s="82">
        <v>15</v>
      </c>
      <c r="L26" s="83">
        <v>25</v>
      </c>
      <c r="M26" s="84">
        <v>1.4534883720930232E-2</v>
      </c>
      <c r="N26" s="87">
        <v>0.23692900583451892</v>
      </c>
      <c r="O26" s="82">
        <v>20</v>
      </c>
    </row>
    <row r="27" spans="1:15">
      <c r="A27" s="85">
        <v>2705</v>
      </c>
      <c r="B27" s="82">
        <v>2185</v>
      </c>
      <c r="C27" s="82">
        <v>195</v>
      </c>
      <c r="D27" s="83">
        <v>2380</v>
      </c>
      <c r="E27" s="84">
        <v>0.87985212569316085</v>
      </c>
      <c r="F27" s="86">
        <v>1.0000876652475472</v>
      </c>
      <c r="G27" s="82">
        <v>120</v>
      </c>
      <c r="H27" s="84">
        <v>4.4362292051756007E-2</v>
      </c>
      <c r="I27" s="87">
        <v>1.0226910427349349</v>
      </c>
      <c r="J27" s="82">
        <v>80</v>
      </c>
      <c r="K27" s="82">
        <v>80</v>
      </c>
      <c r="L27" s="83">
        <v>160</v>
      </c>
      <c r="M27" s="84">
        <v>5.9149722735674676E-2</v>
      </c>
      <c r="N27" s="87">
        <v>0.96418280821677793</v>
      </c>
      <c r="O27" s="82">
        <v>45</v>
      </c>
    </row>
    <row r="28" spans="1:15">
      <c r="A28" s="85">
        <v>3150</v>
      </c>
      <c r="B28" s="82">
        <v>2620</v>
      </c>
      <c r="C28" s="82">
        <v>180</v>
      </c>
      <c r="D28" s="83">
        <v>2800</v>
      </c>
      <c r="E28" s="84">
        <v>0.88888888888888884</v>
      </c>
      <c r="F28" s="86">
        <v>1.0103593406142353</v>
      </c>
      <c r="G28" s="82">
        <v>170</v>
      </c>
      <c r="H28" s="84">
        <v>5.3968253968253971E-2</v>
      </c>
      <c r="I28" s="87">
        <v>1.2441388254012165</v>
      </c>
      <c r="J28" s="82">
        <v>105</v>
      </c>
      <c r="K28" s="82">
        <v>40</v>
      </c>
      <c r="L28" s="83">
        <v>145</v>
      </c>
      <c r="M28" s="84">
        <v>4.6031746031746035E-2</v>
      </c>
      <c r="N28" s="87">
        <v>0.7503504007000511</v>
      </c>
      <c r="O28" s="82">
        <v>35</v>
      </c>
    </row>
    <row r="29" spans="1:15">
      <c r="A29" s="85">
        <v>5400</v>
      </c>
      <c r="B29" s="82">
        <v>4840</v>
      </c>
      <c r="C29" s="82">
        <v>280</v>
      </c>
      <c r="D29" s="83">
        <v>5120</v>
      </c>
      <c r="E29" s="84">
        <v>0.94814814814814818</v>
      </c>
      <c r="F29" s="86">
        <v>1.0777166299885177</v>
      </c>
      <c r="G29" s="82">
        <v>95</v>
      </c>
      <c r="H29" s="84">
        <v>1.7592592592592594E-2</v>
      </c>
      <c r="I29" s="87">
        <v>0.40556486220186716</v>
      </c>
      <c r="J29" s="82">
        <v>45</v>
      </c>
      <c r="K29" s="82">
        <v>40</v>
      </c>
      <c r="L29" s="83">
        <v>85</v>
      </c>
      <c r="M29" s="84">
        <v>1.5740740740740739E-2</v>
      </c>
      <c r="N29" s="87">
        <v>0.25658533817041973</v>
      </c>
      <c r="O29" s="82">
        <v>105</v>
      </c>
    </row>
    <row r="30" spans="1:15">
      <c r="A30" s="85">
        <v>6205</v>
      </c>
      <c r="B30" s="82">
        <v>5520</v>
      </c>
      <c r="C30" s="82">
        <v>330</v>
      </c>
      <c r="D30" s="83">
        <v>5850</v>
      </c>
      <c r="E30" s="84">
        <v>0.94278807413376309</v>
      </c>
      <c r="F30" s="86">
        <v>1.071624079035848</v>
      </c>
      <c r="G30" s="82">
        <v>140</v>
      </c>
      <c r="H30" s="84">
        <v>2.2562449637389202E-2</v>
      </c>
      <c r="I30" s="87">
        <v>0.52013577475654027</v>
      </c>
      <c r="J30" s="82">
        <v>95</v>
      </c>
      <c r="K30" s="82">
        <v>0</v>
      </c>
      <c r="L30" s="83">
        <v>95</v>
      </c>
      <c r="M30" s="84">
        <v>1.5310233682514102E-2</v>
      </c>
      <c r="N30" s="87">
        <v>0.24956776504986555</v>
      </c>
      <c r="O30" s="82">
        <v>120</v>
      </c>
    </row>
    <row r="31" spans="1:15">
      <c r="A31" s="85">
        <v>2000</v>
      </c>
      <c r="B31" s="82">
        <v>1775</v>
      </c>
      <c r="C31" s="82">
        <v>90</v>
      </c>
      <c r="D31" s="83">
        <v>1865</v>
      </c>
      <c r="E31" s="84">
        <v>0.9325</v>
      </c>
      <c r="F31" s="86">
        <v>1.0599300957631212</v>
      </c>
      <c r="G31" s="82">
        <v>55</v>
      </c>
      <c r="H31" s="84">
        <v>2.75E-2</v>
      </c>
      <c r="I31" s="87">
        <v>0.63396191617870812</v>
      </c>
      <c r="J31" s="82">
        <v>40</v>
      </c>
      <c r="K31" s="82">
        <v>20</v>
      </c>
      <c r="L31" s="83">
        <v>60</v>
      </c>
      <c r="M31" s="84">
        <v>0.03</v>
      </c>
      <c r="N31" s="87">
        <v>0.48902146804244706</v>
      </c>
      <c r="O31" s="82">
        <v>20</v>
      </c>
    </row>
    <row r="32" spans="1:15">
      <c r="A32" s="85">
        <v>1665</v>
      </c>
      <c r="B32" s="82">
        <v>1465</v>
      </c>
      <c r="C32" s="82">
        <v>70</v>
      </c>
      <c r="D32" s="83">
        <v>1535</v>
      </c>
      <c r="E32" s="84">
        <v>0.92192192192192191</v>
      </c>
      <c r="F32" s="86">
        <v>1.0479064782721967</v>
      </c>
      <c r="G32" s="82">
        <v>55</v>
      </c>
      <c r="H32" s="84">
        <v>3.3033033033033031E-2</v>
      </c>
      <c r="I32" s="87">
        <v>0.76151581522967937</v>
      </c>
      <c r="J32" s="82">
        <v>10</v>
      </c>
      <c r="K32" s="82">
        <v>25</v>
      </c>
      <c r="L32" s="83">
        <v>35</v>
      </c>
      <c r="M32" s="84">
        <v>2.1021021021021023E-2</v>
      </c>
      <c r="N32" s="87">
        <v>0.34265768531502799</v>
      </c>
      <c r="O32" s="82">
        <v>40</v>
      </c>
    </row>
    <row r="33" spans="1:15">
      <c r="A33" s="73">
        <v>2260</v>
      </c>
      <c r="B33" s="70">
        <v>1295</v>
      </c>
      <c r="C33" s="70">
        <v>80</v>
      </c>
      <c r="D33" s="71">
        <v>1375</v>
      </c>
      <c r="E33" s="72">
        <v>0.6084070796460177</v>
      </c>
      <c r="F33" s="74">
        <v>0.69154849779320593</v>
      </c>
      <c r="G33" s="70">
        <v>150</v>
      </c>
      <c r="H33" s="72">
        <v>6.637168141592921E-2</v>
      </c>
      <c r="I33" s="75">
        <v>1.5300770301980084</v>
      </c>
      <c r="J33" s="70">
        <v>455</v>
      </c>
      <c r="K33" s="70">
        <v>245</v>
      </c>
      <c r="L33" s="71">
        <v>700</v>
      </c>
      <c r="M33" s="72">
        <v>0.30973451327433627</v>
      </c>
      <c r="N33" s="75">
        <v>5.0488942128276246</v>
      </c>
      <c r="O33" s="70">
        <v>35</v>
      </c>
    </row>
    <row r="34" spans="1:15">
      <c r="A34" s="73">
        <v>2640</v>
      </c>
      <c r="B34" s="70">
        <v>1420</v>
      </c>
      <c r="C34" s="70">
        <v>155</v>
      </c>
      <c r="D34" s="71">
        <v>1575</v>
      </c>
      <c r="E34" s="72">
        <v>0.59659090909090906</v>
      </c>
      <c r="F34" s="74">
        <v>0.67811759721623033</v>
      </c>
      <c r="G34" s="70">
        <v>220</v>
      </c>
      <c r="H34" s="72">
        <v>8.3333333333333329E-2</v>
      </c>
      <c r="I34" s="75">
        <v>1.9210967156930547</v>
      </c>
      <c r="J34" s="70">
        <v>660</v>
      </c>
      <c r="K34" s="70">
        <v>165</v>
      </c>
      <c r="L34" s="71">
        <v>825</v>
      </c>
      <c r="M34" s="72">
        <v>0.3125</v>
      </c>
      <c r="N34" s="75">
        <v>5.0939736254421568</v>
      </c>
      <c r="O34" s="70">
        <v>30</v>
      </c>
    </row>
    <row r="35" spans="1:15">
      <c r="A35" s="73">
        <v>820</v>
      </c>
      <c r="B35" s="70">
        <v>610</v>
      </c>
      <c r="C35" s="70">
        <v>50</v>
      </c>
      <c r="D35" s="71">
        <v>660</v>
      </c>
      <c r="E35" s="72">
        <v>0.80487804878048785</v>
      </c>
      <c r="F35" s="74">
        <v>0.91486806147081678</v>
      </c>
      <c r="G35" s="70">
        <v>30</v>
      </c>
      <c r="H35" s="72">
        <v>3.6585365853658534E-2</v>
      </c>
      <c r="I35" s="75">
        <v>0.84340831420670692</v>
      </c>
      <c r="J35" s="70">
        <v>80</v>
      </c>
      <c r="K35" s="70">
        <v>45</v>
      </c>
      <c r="L35" s="71">
        <v>125</v>
      </c>
      <c r="M35" s="72">
        <v>0.1524390243902439</v>
      </c>
      <c r="N35" s="75">
        <v>2.4848651831425155</v>
      </c>
      <c r="O35" s="70">
        <v>10</v>
      </c>
    </row>
    <row r="36" spans="1:15">
      <c r="A36" s="79">
        <v>1580</v>
      </c>
      <c r="B36" s="76">
        <v>1165</v>
      </c>
      <c r="C36" s="76">
        <v>125</v>
      </c>
      <c r="D36" s="77">
        <v>1290</v>
      </c>
      <c r="E36" s="78">
        <v>0.81645569620253167</v>
      </c>
      <c r="F36" s="80">
        <v>0.92802784371291713</v>
      </c>
      <c r="G36" s="76">
        <v>160</v>
      </c>
      <c r="H36" s="78">
        <v>0.10126582278481013</v>
      </c>
      <c r="I36" s="81">
        <v>2.3344972747662438</v>
      </c>
      <c r="J36" s="76">
        <v>95</v>
      </c>
      <c r="K36" s="76">
        <v>20</v>
      </c>
      <c r="L36" s="77">
        <v>115</v>
      </c>
      <c r="M36" s="78">
        <v>7.2784810126582278E-2</v>
      </c>
      <c r="N36" s="81">
        <v>1.1864444899764011</v>
      </c>
      <c r="O36" s="76">
        <v>10</v>
      </c>
    </row>
    <row r="37" spans="1:15">
      <c r="A37" s="85">
        <v>1525</v>
      </c>
      <c r="B37" s="82">
        <v>1160</v>
      </c>
      <c r="C37" s="82">
        <v>160</v>
      </c>
      <c r="D37" s="83">
        <v>1320</v>
      </c>
      <c r="E37" s="84">
        <v>0.86557377049180328</v>
      </c>
      <c r="F37" s="86">
        <v>0.98385811200796036</v>
      </c>
      <c r="G37" s="82">
        <v>105</v>
      </c>
      <c r="H37" s="84">
        <v>6.8852459016393447E-2</v>
      </c>
      <c r="I37" s="87">
        <v>1.5872667946054093</v>
      </c>
      <c r="J37" s="82">
        <v>55</v>
      </c>
      <c r="K37" s="82">
        <v>20</v>
      </c>
      <c r="L37" s="83">
        <v>75</v>
      </c>
      <c r="M37" s="84">
        <v>4.9180327868852458E-2</v>
      </c>
      <c r="N37" s="87">
        <v>0.80167453777450337</v>
      </c>
      <c r="O37" s="82">
        <v>30</v>
      </c>
    </row>
    <row r="38" spans="1:15">
      <c r="A38" s="85">
        <v>2030</v>
      </c>
      <c r="B38" s="82">
        <v>1660</v>
      </c>
      <c r="C38" s="82">
        <v>155</v>
      </c>
      <c r="D38" s="83">
        <v>1815</v>
      </c>
      <c r="E38" s="84">
        <v>0.89408866995073888</v>
      </c>
      <c r="F38" s="86">
        <v>1.0162696938998481</v>
      </c>
      <c r="G38" s="82">
        <v>110</v>
      </c>
      <c r="H38" s="84">
        <v>5.4187192118226604E-2</v>
      </c>
      <c r="I38" s="87">
        <v>1.2491860417314447</v>
      </c>
      <c r="J38" s="82">
        <v>40</v>
      </c>
      <c r="K38" s="82">
        <v>15</v>
      </c>
      <c r="L38" s="83">
        <v>55</v>
      </c>
      <c r="M38" s="84">
        <v>2.7093596059113302E-2</v>
      </c>
      <c r="N38" s="87">
        <v>0.44164500397922152</v>
      </c>
      <c r="O38" s="82">
        <v>60</v>
      </c>
    </row>
    <row r="39" spans="1:15">
      <c r="A39" s="85">
        <v>3420</v>
      </c>
      <c r="B39" s="82">
        <v>2740</v>
      </c>
      <c r="C39" s="82">
        <v>280</v>
      </c>
      <c r="D39" s="83">
        <v>3020</v>
      </c>
      <c r="E39" s="84">
        <v>0.88304093567251463</v>
      </c>
      <c r="F39" s="86">
        <v>1.0037122396891418</v>
      </c>
      <c r="G39" s="82">
        <v>265</v>
      </c>
      <c r="H39" s="84">
        <v>7.748538011695906E-2</v>
      </c>
      <c r="I39" s="87">
        <v>1.7862829110830158</v>
      </c>
      <c r="J39" s="82">
        <v>70</v>
      </c>
      <c r="K39" s="82">
        <v>10</v>
      </c>
      <c r="L39" s="83">
        <v>80</v>
      </c>
      <c r="M39" s="84">
        <v>2.3391812865497075E-2</v>
      </c>
      <c r="N39" s="87">
        <v>0.38130328892198601</v>
      </c>
      <c r="O39" s="82">
        <v>50</v>
      </c>
    </row>
    <row r="40" spans="1:15">
      <c r="A40" s="85">
        <v>4980</v>
      </c>
      <c r="B40" s="82">
        <v>4300</v>
      </c>
      <c r="C40" s="82">
        <v>345</v>
      </c>
      <c r="D40" s="83">
        <v>4645</v>
      </c>
      <c r="E40" s="84">
        <v>0.93273092369477917</v>
      </c>
      <c r="F40" s="86">
        <v>1.0601925761641093</v>
      </c>
      <c r="G40" s="82">
        <v>180</v>
      </c>
      <c r="H40" s="84">
        <v>3.614457831325301E-2</v>
      </c>
      <c r="I40" s="87">
        <v>0.83324676825240929</v>
      </c>
      <c r="J40" s="82">
        <v>45</v>
      </c>
      <c r="K40" s="82">
        <v>20</v>
      </c>
      <c r="L40" s="83">
        <v>65</v>
      </c>
      <c r="M40" s="84">
        <v>1.3052208835341365E-2</v>
      </c>
      <c r="N40" s="87">
        <v>0.21276034419517442</v>
      </c>
      <c r="O40" s="82">
        <v>90</v>
      </c>
    </row>
    <row r="41" spans="1:15">
      <c r="A41" s="85">
        <v>3990</v>
      </c>
      <c r="B41" s="82">
        <v>3415</v>
      </c>
      <c r="C41" s="82">
        <v>285</v>
      </c>
      <c r="D41" s="83">
        <v>3700</v>
      </c>
      <c r="E41" s="84">
        <v>0.92731829573934832</v>
      </c>
      <c r="F41" s="86">
        <v>1.0540402895505649</v>
      </c>
      <c r="G41" s="82">
        <v>190</v>
      </c>
      <c r="H41" s="84">
        <v>4.7619047619047616E-2</v>
      </c>
      <c r="I41" s="87">
        <v>1.0977695518246027</v>
      </c>
      <c r="J41" s="82">
        <v>20</v>
      </c>
      <c r="K41" s="82">
        <v>20</v>
      </c>
      <c r="L41" s="83">
        <v>40</v>
      </c>
      <c r="M41" s="84">
        <v>1.0025062656641603E-2</v>
      </c>
      <c r="N41" s="87">
        <v>0.16341569525227972</v>
      </c>
      <c r="O41" s="82">
        <v>60</v>
      </c>
    </row>
    <row r="42" spans="1:15">
      <c r="A42" s="85">
        <v>1445</v>
      </c>
      <c r="B42" s="82">
        <v>1205</v>
      </c>
      <c r="C42" s="82">
        <v>105</v>
      </c>
      <c r="D42" s="83">
        <v>1310</v>
      </c>
      <c r="E42" s="84">
        <v>0.90657439446366783</v>
      </c>
      <c r="F42" s="86">
        <v>1.0304616458340687</v>
      </c>
      <c r="G42" s="82">
        <v>50</v>
      </c>
      <c r="H42" s="84">
        <v>3.4602076124567477E-2</v>
      </c>
      <c r="I42" s="87">
        <v>0.79768721758881178</v>
      </c>
      <c r="J42" s="82">
        <v>35</v>
      </c>
      <c r="K42" s="82">
        <v>25</v>
      </c>
      <c r="L42" s="83">
        <v>60</v>
      </c>
      <c r="M42" s="84">
        <v>4.1522491349480967E-2</v>
      </c>
      <c r="N42" s="87">
        <v>0.67684632255009969</v>
      </c>
      <c r="O42" s="82">
        <v>30</v>
      </c>
    </row>
    <row r="43" spans="1:15">
      <c r="A43" s="73">
        <v>2150</v>
      </c>
      <c r="B43" s="70">
        <v>1630</v>
      </c>
      <c r="C43" s="70">
        <v>160</v>
      </c>
      <c r="D43" s="71">
        <v>1790</v>
      </c>
      <c r="E43" s="72">
        <v>0.83255813953488367</v>
      </c>
      <c r="F43" s="74">
        <v>0.94633075449391457</v>
      </c>
      <c r="G43" s="70">
        <v>105</v>
      </c>
      <c r="H43" s="72">
        <v>4.8837209302325581E-2</v>
      </c>
      <c r="I43" s="75">
        <v>1.1258520287317437</v>
      </c>
      <c r="J43" s="70">
        <v>170</v>
      </c>
      <c r="K43" s="70">
        <v>55</v>
      </c>
      <c r="L43" s="71">
        <v>225</v>
      </c>
      <c r="M43" s="72">
        <v>0.10465116279069768</v>
      </c>
      <c r="N43" s="75">
        <v>1.7058888420085363</v>
      </c>
      <c r="O43" s="70">
        <v>35</v>
      </c>
    </row>
    <row r="44" spans="1:15">
      <c r="A44" s="66">
        <v>1865</v>
      </c>
      <c r="B44" s="17">
        <v>1475</v>
      </c>
      <c r="C44" s="17">
        <v>100</v>
      </c>
      <c r="D44" s="20">
        <v>1575</v>
      </c>
      <c r="E44" s="21">
        <v>0.84450402144772119</v>
      </c>
      <c r="F44" s="3">
        <v>0.95990909203798835</v>
      </c>
      <c r="G44" s="17">
        <v>50</v>
      </c>
      <c r="H44" s="21">
        <v>2.6809651474530832E-2</v>
      </c>
      <c r="I44" s="4">
        <v>0.61804720075915975</v>
      </c>
      <c r="J44" s="17">
        <v>125</v>
      </c>
      <c r="K44" s="17">
        <v>70</v>
      </c>
      <c r="L44" s="20">
        <v>195</v>
      </c>
      <c r="M44" s="21">
        <v>0.10455764075067024</v>
      </c>
      <c r="N44" s="4">
        <v>1.704364365831585</v>
      </c>
      <c r="O44" s="17">
        <v>40</v>
      </c>
    </row>
    <row r="45" spans="1:15">
      <c r="A45" s="85">
        <v>2590</v>
      </c>
      <c r="B45" s="82">
        <v>2080</v>
      </c>
      <c r="C45" s="82">
        <v>165</v>
      </c>
      <c r="D45" s="83">
        <v>2245</v>
      </c>
      <c r="E45" s="84">
        <v>0.86679536679536684</v>
      </c>
      <c r="F45" s="86">
        <v>0.98524664464819622</v>
      </c>
      <c r="G45" s="82">
        <v>110</v>
      </c>
      <c r="H45" s="84">
        <v>4.2471042471042469E-2</v>
      </c>
      <c r="I45" s="87">
        <v>0.97909176243815921</v>
      </c>
      <c r="J45" s="82">
        <v>125</v>
      </c>
      <c r="K45" s="82">
        <v>80</v>
      </c>
      <c r="L45" s="83">
        <v>205</v>
      </c>
      <c r="M45" s="84">
        <v>7.9150579150579145E-2</v>
      </c>
      <c r="N45" s="87">
        <v>1.2902110804208706</v>
      </c>
      <c r="O45" s="82">
        <v>20</v>
      </c>
    </row>
    <row r="46" spans="1:15">
      <c r="A46" s="85">
        <v>2660</v>
      </c>
      <c r="B46" s="82">
        <v>2195</v>
      </c>
      <c r="C46" s="82">
        <v>160</v>
      </c>
      <c r="D46" s="83">
        <v>2355</v>
      </c>
      <c r="E46" s="84">
        <v>0.88533834586466165</v>
      </c>
      <c r="F46" s="86">
        <v>1.006323600766857</v>
      </c>
      <c r="G46" s="82">
        <v>135</v>
      </c>
      <c r="H46" s="84">
        <v>5.0751879699248117E-2</v>
      </c>
      <c r="I46" s="87">
        <v>1.169991232865695</v>
      </c>
      <c r="J46" s="82">
        <v>75</v>
      </c>
      <c r="K46" s="82">
        <v>60</v>
      </c>
      <c r="L46" s="83">
        <v>135</v>
      </c>
      <c r="M46" s="84">
        <v>5.0751879699248117E-2</v>
      </c>
      <c r="N46" s="87">
        <v>0.82729195721466608</v>
      </c>
      <c r="O46" s="82">
        <v>35</v>
      </c>
    </row>
    <row r="47" spans="1:15">
      <c r="A47" s="85">
        <v>2510</v>
      </c>
      <c r="B47" s="82">
        <v>2155</v>
      </c>
      <c r="C47" s="82">
        <v>150</v>
      </c>
      <c r="D47" s="83">
        <v>2305</v>
      </c>
      <c r="E47" s="84">
        <v>0.91832669322709159</v>
      </c>
      <c r="F47" s="86">
        <v>1.0438199462670474</v>
      </c>
      <c r="G47" s="82">
        <v>70</v>
      </c>
      <c r="H47" s="84">
        <v>2.7888446215139442E-2</v>
      </c>
      <c r="I47" s="87">
        <v>0.64291682915624149</v>
      </c>
      <c r="J47" s="82">
        <v>65</v>
      </c>
      <c r="K47" s="82">
        <v>35</v>
      </c>
      <c r="L47" s="83">
        <v>100</v>
      </c>
      <c r="M47" s="84">
        <v>3.9840637450199202E-2</v>
      </c>
      <c r="N47" s="87">
        <v>0.64943090045477703</v>
      </c>
      <c r="O47" s="82">
        <v>25</v>
      </c>
    </row>
    <row r="48" spans="1:15">
      <c r="A48" s="85">
        <v>2670</v>
      </c>
      <c r="B48" s="82">
        <v>2315</v>
      </c>
      <c r="C48" s="82">
        <v>125</v>
      </c>
      <c r="D48" s="83">
        <v>2440</v>
      </c>
      <c r="E48" s="84">
        <v>0.91385767790262173</v>
      </c>
      <c r="F48" s="86">
        <v>1.0387402209685679</v>
      </c>
      <c r="G48" s="82">
        <v>85</v>
      </c>
      <c r="H48" s="84">
        <v>3.1835205992509365E-2</v>
      </c>
      <c r="I48" s="87">
        <v>0.73390211610745915</v>
      </c>
      <c r="J48" s="82">
        <v>45</v>
      </c>
      <c r="K48" s="82">
        <v>55</v>
      </c>
      <c r="L48" s="83">
        <v>100</v>
      </c>
      <c r="M48" s="84">
        <v>3.7453183520599252E-2</v>
      </c>
      <c r="N48" s="87">
        <v>0.61051369293688773</v>
      </c>
      <c r="O48" s="82">
        <v>35</v>
      </c>
    </row>
    <row r="49" spans="1:15">
      <c r="A49" s="66">
        <v>25</v>
      </c>
      <c r="B49" s="17">
        <v>15</v>
      </c>
      <c r="C49" s="17">
        <v>0</v>
      </c>
      <c r="D49" s="20">
        <v>15</v>
      </c>
      <c r="E49" s="21">
        <v>0.6</v>
      </c>
      <c r="F49" s="3">
        <v>0.68199255491460886</v>
      </c>
      <c r="G49" s="17">
        <v>0</v>
      </c>
      <c r="H49" s="21">
        <v>0</v>
      </c>
      <c r="I49" s="4">
        <v>0</v>
      </c>
      <c r="J49" s="17">
        <v>0</v>
      </c>
      <c r="K49" s="17">
        <v>0</v>
      </c>
      <c r="L49" s="20">
        <v>0</v>
      </c>
      <c r="M49" s="21">
        <v>0</v>
      </c>
      <c r="N49" s="4">
        <v>0</v>
      </c>
      <c r="O49" s="17">
        <v>0</v>
      </c>
    </row>
    <row r="50" spans="1:15">
      <c r="A50" s="66">
        <v>1230</v>
      </c>
      <c r="B50" s="17">
        <v>1015</v>
      </c>
      <c r="C50" s="17">
        <v>75</v>
      </c>
      <c r="D50" s="20">
        <v>1090</v>
      </c>
      <c r="E50" s="21">
        <v>0.88617886178861793</v>
      </c>
      <c r="F50" s="3">
        <v>1.0072789767708994</v>
      </c>
      <c r="G50" s="17">
        <v>65</v>
      </c>
      <c r="H50" s="21">
        <v>5.2845528455284556E-2</v>
      </c>
      <c r="I50" s="4">
        <v>1.2182564538541325</v>
      </c>
      <c r="J50" s="17">
        <v>65</v>
      </c>
      <c r="K50" s="17">
        <v>10</v>
      </c>
      <c r="L50" s="20">
        <v>75</v>
      </c>
      <c r="M50" s="21">
        <v>6.097560975609756E-2</v>
      </c>
      <c r="N50" s="4">
        <v>0.99394607325700624</v>
      </c>
      <c r="O50" s="17">
        <v>10</v>
      </c>
    </row>
    <row r="51" spans="1:15">
      <c r="A51" s="66"/>
      <c r="D51" s="20"/>
      <c r="E51" s="21"/>
      <c r="F51" s="3"/>
      <c r="G51" s="17"/>
      <c r="H51" s="21"/>
      <c r="I51" s="4"/>
      <c r="J51" s="17"/>
      <c r="L51" s="20"/>
      <c r="M51" s="21"/>
      <c r="N51" s="4"/>
      <c r="O51" s="17"/>
    </row>
    <row r="52" spans="1:15">
      <c r="A52" s="66">
        <v>2055</v>
      </c>
      <c r="B52" s="17">
        <v>1905</v>
      </c>
      <c r="C52" s="17">
        <v>95</v>
      </c>
      <c r="D52" s="20">
        <v>2000</v>
      </c>
      <c r="E52" s="21">
        <v>0.97323600973236013</v>
      </c>
      <c r="F52" s="3">
        <v>1.106232854687119</v>
      </c>
      <c r="G52" s="17">
        <v>10</v>
      </c>
      <c r="H52" s="21">
        <v>4.8661800486618006E-3</v>
      </c>
      <c r="I52" s="4">
        <v>0.11218083011346305</v>
      </c>
      <c r="J52" s="17">
        <v>15</v>
      </c>
      <c r="K52" s="17">
        <v>20</v>
      </c>
      <c r="L52" s="20">
        <v>35</v>
      </c>
      <c r="M52" s="21">
        <v>1.7031630170316302E-2</v>
      </c>
      <c r="N52" s="4">
        <v>0.27762775963480368</v>
      </c>
      <c r="O52" s="17">
        <v>15</v>
      </c>
    </row>
    <row r="53" spans="1:15">
      <c r="A53" s="66">
        <v>2740</v>
      </c>
      <c r="B53" s="17">
        <v>2465</v>
      </c>
      <c r="C53" s="17">
        <v>85</v>
      </c>
      <c r="D53" s="20">
        <v>2550</v>
      </c>
      <c r="E53" s="21">
        <v>0.93065693430656937</v>
      </c>
      <c r="F53" s="3">
        <v>1.0578351672945576</v>
      </c>
      <c r="G53" s="17">
        <v>30</v>
      </c>
      <c r="H53" s="21">
        <v>1.0948905109489052E-2</v>
      </c>
      <c r="I53" s="4">
        <v>0.25240686775529186</v>
      </c>
      <c r="J53" s="17">
        <v>95</v>
      </c>
      <c r="K53" s="17">
        <v>20</v>
      </c>
      <c r="L53" s="20">
        <v>115</v>
      </c>
      <c r="M53" s="21">
        <v>4.1970802919708027E-2</v>
      </c>
      <c r="N53" s="4">
        <v>0.68415412195719472</v>
      </c>
      <c r="O53" s="17">
        <v>50</v>
      </c>
    </row>
    <row r="54" spans="1:15">
      <c r="A54" s="66">
        <v>5975</v>
      </c>
      <c r="B54" s="17">
        <v>5400</v>
      </c>
      <c r="C54" s="17">
        <v>240</v>
      </c>
      <c r="D54" s="20">
        <v>5640</v>
      </c>
      <c r="E54" s="21">
        <v>0.94393305439330544</v>
      </c>
      <c r="F54" s="3">
        <v>1.0729255257234014</v>
      </c>
      <c r="G54" s="17">
        <v>20</v>
      </c>
      <c r="H54" s="21">
        <v>3.3472803347280333E-3</v>
      </c>
      <c r="I54" s="4">
        <v>7.7165391090599694E-2</v>
      </c>
      <c r="J54" s="17">
        <v>125</v>
      </c>
      <c r="K54" s="17">
        <v>35</v>
      </c>
      <c r="L54" s="20">
        <v>160</v>
      </c>
      <c r="M54" s="21">
        <v>2.6778242677824266E-2</v>
      </c>
      <c r="N54" s="4">
        <v>0.43650451819688441</v>
      </c>
      <c r="O54" s="17">
        <v>155</v>
      </c>
    </row>
    <row r="55" spans="1:15">
      <c r="A55" s="66">
        <v>6130</v>
      </c>
      <c r="B55" s="17">
        <v>5605</v>
      </c>
      <c r="C55" s="17">
        <v>260</v>
      </c>
      <c r="D55" s="20">
        <v>5865</v>
      </c>
      <c r="E55" s="21">
        <v>0.95676998368678634</v>
      </c>
      <c r="F55" s="3">
        <v>1.0875166760669335</v>
      </c>
      <c r="G55" s="17">
        <v>10</v>
      </c>
      <c r="H55" s="21">
        <v>1.6313213703099511E-3</v>
      </c>
      <c r="I55" s="4">
        <v>3.7607113520908092E-2</v>
      </c>
      <c r="J55" s="17">
        <v>120</v>
      </c>
      <c r="K55" s="17">
        <v>20</v>
      </c>
      <c r="L55" s="20">
        <v>140</v>
      </c>
      <c r="M55" s="21">
        <v>2.2838499184339316E-2</v>
      </c>
      <c r="N55" s="4">
        <v>0.37228387996706142</v>
      </c>
      <c r="O55" s="17">
        <v>120</v>
      </c>
    </row>
    <row r="56" spans="1:15">
      <c r="A56" s="66">
        <v>1425</v>
      </c>
      <c r="B56" s="17">
        <v>1320</v>
      </c>
      <c r="C56" s="17">
        <v>45</v>
      </c>
      <c r="D56" s="20">
        <v>1365</v>
      </c>
      <c r="E56" s="21">
        <v>0.95789473684210524</v>
      </c>
      <c r="F56" s="3">
        <v>1.0887951315303404</v>
      </c>
      <c r="G56" s="17">
        <v>10</v>
      </c>
      <c r="H56" s="21">
        <v>7.0175438596491229E-3</v>
      </c>
      <c r="I56" s="4">
        <v>0.16177656553204672</v>
      </c>
      <c r="J56" s="17">
        <v>20</v>
      </c>
      <c r="K56" s="17">
        <v>0</v>
      </c>
      <c r="L56" s="20">
        <v>20</v>
      </c>
      <c r="M56" s="21">
        <v>1.4035087719298246E-2</v>
      </c>
      <c r="N56" s="4">
        <v>0.22878197335319161</v>
      </c>
      <c r="O56" s="17">
        <v>35</v>
      </c>
    </row>
    <row r="57" spans="1:15">
      <c r="A57" s="66">
        <v>165</v>
      </c>
      <c r="B57" s="17">
        <v>135</v>
      </c>
      <c r="C57" s="17">
        <v>20</v>
      </c>
      <c r="D57" s="20">
        <v>155</v>
      </c>
      <c r="E57" s="21">
        <v>0.93939393939393945</v>
      </c>
      <c r="F57" s="3">
        <v>1.0677661213309533</v>
      </c>
      <c r="G57" s="17">
        <v>0</v>
      </c>
      <c r="H57" s="21">
        <v>0</v>
      </c>
      <c r="I57" s="4">
        <v>0</v>
      </c>
      <c r="J57" s="17">
        <v>10</v>
      </c>
      <c r="K57" s="17">
        <v>0</v>
      </c>
      <c r="L57" s="20">
        <v>10</v>
      </c>
      <c r="M57" s="21">
        <v>6.0606060606060608E-2</v>
      </c>
      <c r="N57" s="4">
        <v>0.98792215766150926</v>
      </c>
      <c r="O57" s="17">
        <v>0</v>
      </c>
    </row>
    <row r="58" spans="1:15">
      <c r="A58" s="66">
        <v>1280</v>
      </c>
      <c r="B58" s="17">
        <v>1150</v>
      </c>
      <c r="C58" s="17">
        <v>65</v>
      </c>
      <c r="D58" s="20">
        <v>1215</v>
      </c>
      <c r="E58" s="21">
        <v>0.94921875</v>
      </c>
      <c r="F58" s="3">
        <v>1.0789335341422523</v>
      </c>
      <c r="G58" s="17">
        <v>20</v>
      </c>
      <c r="H58" s="21">
        <v>1.5625E-2</v>
      </c>
      <c r="I58" s="4">
        <v>0.36020563419244778</v>
      </c>
      <c r="J58" s="17">
        <v>30</v>
      </c>
      <c r="K58" s="17">
        <v>10</v>
      </c>
      <c r="L58" s="20">
        <v>40</v>
      </c>
      <c r="M58" s="21">
        <v>3.125E-2</v>
      </c>
      <c r="N58" s="4">
        <v>0.50939736254421575</v>
      </c>
      <c r="O58" s="17">
        <v>15</v>
      </c>
    </row>
    <row r="59" spans="1:15">
      <c r="A59" s="66">
        <v>2490</v>
      </c>
      <c r="B59" s="17">
        <v>2275</v>
      </c>
      <c r="C59" s="17">
        <v>95</v>
      </c>
      <c r="D59" s="20">
        <v>2370</v>
      </c>
      <c r="E59" s="21">
        <v>0.95180722891566261</v>
      </c>
      <c r="F59" s="3">
        <v>1.0818757397239778</v>
      </c>
      <c r="G59" s="17">
        <v>10</v>
      </c>
      <c r="H59" s="21">
        <v>4.0160642570281121E-3</v>
      </c>
      <c r="I59" s="4">
        <v>9.2582974250267694E-2</v>
      </c>
      <c r="J59" s="17">
        <v>80</v>
      </c>
      <c r="K59" s="17">
        <v>10</v>
      </c>
      <c r="L59" s="20">
        <v>90</v>
      </c>
      <c r="M59" s="21">
        <v>3.614457831325301E-2</v>
      </c>
      <c r="N59" s="4">
        <v>0.5891824916174061</v>
      </c>
      <c r="O59" s="17">
        <v>20</v>
      </c>
    </row>
    <row r="60" spans="1:15">
      <c r="A60" s="66">
        <v>325</v>
      </c>
      <c r="B60" s="17">
        <v>270</v>
      </c>
      <c r="C60" s="17">
        <v>25</v>
      </c>
      <c r="D60" s="20">
        <v>295</v>
      </c>
      <c r="E60" s="21">
        <v>0.90769230769230769</v>
      </c>
      <c r="F60" s="3">
        <v>1.0317323266656904</v>
      </c>
      <c r="G60" s="17">
        <v>0</v>
      </c>
      <c r="H60" s="21">
        <v>0</v>
      </c>
      <c r="I60" s="4">
        <v>0</v>
      </c>
      <c r="J60" s="17">
        <v>20</v>
      </c>
      <c r="K60" s="17">
        <v>0</v>
      </c>
      <c r="L60" s="20">
        <v>20</v>
      </c>
      <c r="M60" s="21">
        <v>6.1538461538461542E-2</v>
      </c>
      <c r="N60" s="4">
        <v>1.003120960087071</v>
      </c>
      <c r="O60" s="17">
        <v>10</v>
      </c>
    </row>
    <row r="61" spans="1:15">
      <c r="A61" s="66">
        <v>920</v>
      </c>
      <c r="B61" s="17">
        <v>840</v>
      </c>
      <c r="C61" s="17">
        <v>55</v>
      </c>
      <c r="D61" s="20">
        <v>895</v>
      </c>
      <c r="E61" s="21">
        <v>0.97282608695652173</v>
      </c>
      <c r="F61" s="3">
        <v>1.1057669142184328</v>
      </c>
      <c r="G61" s="17">
        <v>0</v>
      </c>
      <c r="H61" s="21">
        <v>0</v>
      </c>
      <c r="I61" s="4">
        <v>0</v>
      </c>
      <c r="J61" s="17">
        <v>25</v>
      </c>
      <c r="K61" s="17">
        <v>0</v>
      </c>
      <c r="L61" s="20">
        <v>25</v>
      </c>
      <c r="M61" s="21">
        <v>2.717391304347826E-2</v>
      </c>
      <c r="N61" s="4">
        <v>0.44295422829931796</v>
      </c>
      <c r="O61" s="17">
        <v>10</v>
      </c>
    </row>
    <row r="62" spans="1:15">
      <c r="F62" s="8"/>
      <c r="I62" s="8"/>
      <c r="N62" s="8"/>
    </row>
    <row r="63" spans="1:15">
      <c r="F63" s="8"/>
      <c r="I63" s="8"/>
      <c r="N63" s="8"/>
    </row>
    <row r="64" spans="1:15">
      <c r="F64" s="8"/>
      <c r="I64" s="8"/>
      <c r="N64" s="8"/>
    </row>
    <row r="65" spans="6:14">
      <c r="F65" s="8"/>
      <c r="I65" s="8"/>
      <c r="N65" s="8"/>
    </row>
    <row r="66" spans="6:14">
      <c r="F66" s="8"/>
      <c r="I66" s="8"/>
      <c r="N66" s="8"/>
    </row>
    <row r="67" spans="6:14">
      <c r="F67" s="8"/>
      <c r="I67" s="8"/>
      <c r="N67" s="8"/>
    </row>
    <row r="68" spans="6:14">
      <c r="F68" s="8"/>
      <c r="I68" s="8"/>
      <c r="N68" s="8"/>
    </row>
    <row r="69" spans="6:14">
      <c r="F69" s="8"/>
      <c r="I69" s="8"/>
      <c r="N69" s="8"/>
    </row>
    <row r="70" spans="6:14">
      <c r="F70" s="8"/>
      <c r="I70" s="8"/>
      <c r="N70" s="8"/>
    </row>
    <row r="71" spans="6:14">
      <c r="F71" s="8"/>
      <c r="I71" s="8"/>
      <c r="N71" s="8"/>
    </row>
    <row r="72" spans="6:14">
      <c r="F72" s="8"/>
      <c r="I72" s="8"/>
      <c r="N72" s="8"/>
    </row>
    <row r="73" spans="6:14">
      <c r="F73" s="8"/>
      <c r="I73" s="8"/>
      <c r="N73" s="8"/>
    </row>
    <row r="74" spans="6:14">
      <c r="F74" s="8"/>
      <c r="I74" s="8"/>
      <c r="N74" s="8"/>
    </row>
    <row r="75" spans="6:14">
      <c r="F75" s="8"/>
      <c r="I75" s="8"/>
      <c r="N75" s="8"/>
    </row>
    <row r="76" spans="6:14">
      <c r="F76" s="8"/>
      <c r="I76" s="8"/>
      <c r="N76" s="8"/>
    </row>
    <row r="77" spans="6:14">
      <c r="F77" s="8"/>
      <c r="I77" s="8"/>
      <c r="N77" s="8"/>
    </row>
    <row r="78" spans="6:14">
      <c r="F78" s="8"/>
      <c r="I78" s="8"/>
      <c r="N78" s="8"/>
    </row>
    <row r="79" spans="6:14">
      <c r="F79" s="8"/>
      <c r="I79" s="8"/>
      <c r="N79" s="8"/>
    </row>
    <row r="80" spans="6:14">
      <c r="F80" s="8"/>
      <c r="I80" s="8"/>
      <c r="N80" s="8"/>
    </row>
    <row r="81" spans="6:14">
      <c r="F81" s="8"/>
      <c r="I81" s="8"/>
      <c r="N81" s="8"/>
    </row>
    <row r="82" spans="6:14">
      <c r="F82" s="8"/>
      <c r="I82" s="8"/>
      <c r="N82" s="8"/>
    </row>
    <row r="83" spans="6:14">
      <c r="F83" s="8"/>
      <c r="I83" s="8"/>
      <c r="N83" s="8"/>
    </row>
    <row r="84" spans="6:14">
      <c r="F84" s="8"/>
      <c r="I84" s="8"/>
      <c r="N84" s="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88C40-9FFD-42B5-9727-8CCC395128F5}">
  <dimension ref="A1:N67"/>
  <sheetViews>
    <sheetView workbookViewId="0">
      <selection activeCell="A3" sqref="A3:A67"/>
    </sheetView>
  </sheetViews>
  <sheetFormatPr defaultRowHeight="15"/>
  <cols>
    <col min="1" max="1" width="16" customWidth="1"/>
  </cols>
  <sheetData>
    <row r="1" spans="1:14">
      <c r="A1" t="s">
        <v>279</v>
      </c>
      <c r="B1" t="s">
        <v>280</v>
      </c>
      <c r="C1" t="s">
        <v>281</v>
      </c>
      <c r="D1" t="s">
        <v>282</v>
      </c>
      <c r="E1" t="s">
        <v>283</v>
      </c>
      <c r="F1" t="s">
        <v>284</v>
      </c>
      <c r="G1" t="s">
        <v>285</v>
      </c>
      <c r="H1" t="s">
        <v>286</v>
      </c>
      <c r="I1" t="s">
        <v>287</v>
      </c>
      <c r="J1" t="s">
        <v>288</v>
      </c>
      <c r="K1" t="s">
        <v>289</v>
      </c>
      <c r="L1" t="s">
        <v>290</v>
      </c>
      <c r="M1" t="s">
        <v>291</v>
      </c>
      <c r="N1" t="s">
        <v>292</v>
      </c>
    </row>
    <row r="2" spans="1:14">
      <c r="A2" s="6" t="s">
        <v>42</v>
      </c>
      <c r="B2" s="6">
        <v>317480</v>
      </c>
      <c r="C2" s="6">
        <v>295095</v>
      </c>
      <c r="D2" s="6">
        <v>134720</v>
      </c>
      <c r="E2" s="6">
        <v>125100</v>
      </c>
      <c r="F2" s="6">
        <v>54.1</v>
      </c>
      <c r="G2" s="6">
        <v>5864.48</v>
      </c>
      <c r="H2" s="6">
        <v>130600</v>
      </c>
      <c r="I2" s="6">
        <v>109735</v>
      </c>
      <c r="J2" s="6">
        <v>7945</v>
      </c>
      <c r="K2" s="6">
        <v>3730</v>
      </c>
      <c r="L2" s="6">
        <v>4985</v>
      </c>
      <c r="M2" s="6">
        <v>1535</v>
      </c>
      <c r="N2" s="6">
        <v>2675</v>
      </c>
    </row>
    <row r="3" spans="1:14">
      <c r="A3" s="6" t="s">
        <v>213</v>
      </c>
      <c r="B3" s="6">
        <v>6899</v>
      </c>
      <c r="C3" s="6">
        <v>6874</v>
      </c>
      <c r="D3" s="6">
        <v>3487</v>
      </c>
      <c r="E3" s="6">
        <v>3311</v>
      </c>
      <c r="F3" s="6">
        <v>3070.9</v>
      </c>
      <c r="G3" s="6">
        <v>2.25</v>
      </c>
      <c r="H3" s="6">
        <v>1550</v>
      </c>
      <c r="I3" s="6">
        <v>1300</v>
      </c>
      <c r="J3" s="6">
        <v>85</v>
      </c>
      <c r="K3" s="6">
        <v>40</v>
      </c>
      <c r="L3" s="6">
        <v>85</v>
      </c>
      <c r="M3" s="6">
        <v>10</v>
      </c>
      <c r="N3" s="6">
        <v>25</v>
      </c>
    </row>
    <row r="4" spans="1:14">
      <c r="A4" s="6" t="s">
        <v>214</v>
      </c>
      <c r="B4" s="6">
        <v>8221</v>
      </c>
      <c r="C4" s="6">
        <v>5905</v>
      </c>
      <c r="D4" s="6">
        <v>3165</v>
      </c>
      <c r="E4" s="6">
        <v>2909</v>
      </c>
      <c r="F4" s="6">
        <v>3508.5</v>
      </c>
      <c r="G4" s="6">
        <v>2.34</v>
      </c>
      <c r="H4" s="6">
        <v>3435</v>
      </c>
      <c r="I4" s="6">
        <v>3060</v>
      </c>
      <c r="J4" s="6">
        <v>220</v>
      </c>
      <c r="K4" s="6">
        <v>55</v>
      </c>
      <c r="L4" s="6">
        <v>40</v>
      </c>
      <c r="M4" s="6">
        <v>15</v>
      </c>
      <c r="N4" s="6">
        <v>45</v>
      </c>
    </row>
    <row r="5" spans="1:14">
      <c r="A5" s="6" t="s">
        <v>215</v>
      </c>
      <c r="B5" s="6">
        <v>2900</v>
      </c>
      <c r="C5" s="6">
        <v>2933</v>
      </c>
      <c r="D5" s="6">
        <v>1204</v>
      </c>
      <c r="E5" s="6">
        <v>1169</v>
      </c>
      <c r="F5" s="6">
        <v>2198.5</v>
      </c>
      <c r="G5" s="6">
        <v>1.32</v>
      </c>
      <c r="H5" s="6">
        <v>1175</v>
      </c>
      <c r="I5" s="6">
        <v>975</v>
      </c>
      <c r="J5" s="6">
        <v>80</v>
      </c>
      <c r="K5" s="6">
        <v>35</v>
      </c>
      <c r="L5" s="6">
        <v>30</v>
      </c>
      <c r="M5" s="6">
        <v>35</v>
      </c>
      <c r="N5" s="6">
        <v>30</v>
      </c>
    </row>
    <row r="6" spans="1:14">
      <c r="A6" s="6" t="s">
        <v>216</v>
      </c>
      <c r="B6" s="6">
        <v>4509</v>
      </c>
      <c r="C6" s="6">
        <v>4601</v>
      </c>
      <c r="D6" s="6">
        <v>1884</v>
      </c>
      <c r="E6" s="6">
        <v>1796</v>
      </c>
      <c r="F6" s="6">
        <v>2422.5</v>
      </c>
      <c r="G6" s="6">
        <v>1.86</v>
      </c>
      <c r="H6" s="6">
        <v>1805</v>
      </c>
      <c r="I6" s="6">
        <v>1530</v>
      </c>
      <c r="J6" s="6">
        <v>90</v>
      </c>
      <c r="K6" s="6">
        <v>30</v>
      </c>
      <c r="L6" s="6">
        <v>55</v>
      </c>
      <c r="M6" s="6">
        <v>45</v>
      </c>
      <c r="N6" s="6">
        <v>55</v>
      </c>
    </row>
    <row r="7" spans="1:14">
      <c r="A7" s="6" t="s">
        <v>217</v>
      </c>
      <c r="B7" s="6">
        <v>7009</v>
      </c>
      <c r="C7" s="6">
        <v>5266</v>
      </c>
      <c r="D7" s="6">
        <v>2855</v>
      </c>
      <c r="E7" s="6">
        <v>2662</v>
      </c>
      <c r="F7" s="6">
        <v>3355.5</v>
      </c>
      <c r="G7" s="6">
        <v>2.09</v>
      </c>
      <c r="H7" s="6">
        <v>2935</v>
      </c>
      <c r="I7" s="6">
        <v>2500</v>
      </c>
      <c r="J7" s="6">
        <v>175</v>
      </c>
      <c r="K7" s="6">
        <v>80</v>
      </c>
      <c r="L7" s="6">
        <v>110</v>
      </c>
      <c r="M7" s="6">
        <v>10</v>
      </c>
      <c r="N7" s="6">
        <v>55</v>
      </c>
    </row>
    <row r="8" spans="1:14">
      <c r="A8" s="6" t="s">
        <v>218</v>
      </c>
      <c r="B8" s="6">
        <v>5500</v>
      </c>
      <c r="C8" s="6">
        <v>5543</v>
      </c>
      <c r="D8" s="6">
        <v>2497</v>
      </c>
      <c r="E8" s="6">
        <v>2344</v>
      </c>
      <c r="F8" s="6">
        <v>743.9</v>
      </c>
      <c r="G8" s="6">
        <v>7.39</v>
      </c>
      <c r="H8" s="6">
        <v>2430</v>
      </c>
      <c r="I8" s="6">
        <v>2030</v>
      </c>
      <c r="J8" s="6">
        <v>180</v>
      </c>
      <c r="K8" s="6">
        <v>90</v>
      </c>
      <c r="L8" s="6">
        <v>50</v>
      </c>
      <c r="M8" s="6">
        <v>45</v>
      </c>
      <c r="N8" s="6">
        <v>25</v>
      </c>
    </row>
    <row r="9" spans="1:14">
      <c r="A9" s="6" t="s">
        <v>219</v>
      </c>
      <c r="B9" s="6">
        <v>5209</v>
      </c>
      <c r="C9" s="6">
        <v>5338</v>
      </c>
      <c r="D9" s="6">
        <v>2623</v>
      </c>
      <c r="E9" s="6">
        <v>2443</v>
      </c>
      <c r="F9" s="6">
        <v>2607.6</v>
      </c>
      <c r="G9" s="6">
        <v>2</v>
      </c>
      <c r="H9" s="6">
        <v>2405</v>
      </c>
      <c r="I9" s="6">
        <v>1985</v>
      </c>
      <c r="J9" s="6">
        <v>145</v>
      </c>
      <c r="K9" s="6">
        <v>55</v>
      </c>
      <c r="L9" s="6">
        <v>110</v>
      </c>
      <c r="M9" s="6">
        <v>90</v>
      </c>
      <c r="N9" s="6">
        <v>30</v>
      </c>
    </row>
    <row r="10" spans="1:14">
      <c r="A10" s="6" t="s">
        <v>220</v>
      </c>
      <c r="B10" s="6">
        <v>6769</v>
      </c>
      <c r="C10" s="6">
        <v>6833</v>
      </c>
      <c r="D10" s="6">
        <v>3127</v>
      </c>
      <c r="E10" s="6">
        <v>2868</v>
      </c>
      <c r="F10" s="6">
        <v>494.5</v>
      </c>
      <c r="G10" s="6">
        <v>13.69</v>
      </c>
      <c r="H10" s="6">
        <v>2725</v>
      </c>
      <c r="I10" s="6">
        <v>2290</v>
      </c>
      <c r="J10" s="6">
        <v>150</v>
      </c>
      <c r="K10" s="6">
        <v>55</v>
      </c>
      <c r="L10" s="6">
        <v>95</v>
      </c>
      <c r="M10" s="6">
        <v>75</v>
      </c>
      <c r="N10" s="6">
        <v>60</v>
      </c>
    </row>
    <row r="11" spans="1:14">
      <c r="A11" s="6" t="s">
        <v>221</v>
      </c>
      <c r="B11" s="6">
        <v>5069</v>
      </c>
      <c r="C11" s="6">
        <v>5311</v>
      </c>
      <c r="D11" s="6">
        <v>2377</v>
      </c>
      <c r="E11" s="6">
        <v>2025</v>
      </c>
      <c r="F11" s="6">
        <v>3180.6</v>
      </c>
      <c r="G11" s="6">
        <v>1.59</v>
      </c>
      <c r="H11" s="6">
        <v>1785</v>
      </c>
      <c r="I11" s="6">
        <v>1445</v>
      </c>
      <c r="J11" s="6">
        <v>125</v>
      </c>
      <c r="K11" s="6">
        <v>90</v>
      </c>
      <c r="L11" s="6">
        <v>60</v>
      </c>
      <c r="M11" s="6">
        <v>25</v>
      </c>
      <c r="N11" s="6">
        <v>40</v>
      </c>
    </row>
    <row r="12" spans="1:14">
      <c r="A12" s="6" t="s">
        <v>222</v>
      </c>
      <c r="B12" s="6">
        <v>3998</v>
      </c>
      <c r="C12" s="6">
        <v>4129</v>
      </c>
      <c r="D12" s="6">
        <v>1881</v>
      </c>
      <c r="E12" s="6">
        <v>1547</v>
      </c>
      <c r="F12" s="6">
        <v>2449</v>
      </c>
      <c r="G12" s="6">
        <v>1.63</v>
      </c>
      <c r="H12" s="6">
        <v>1525</v>
      </c>
      <c r="I12" s="6">
        <v>1095</v>
      </c>
      <c r="J12" s="6">
        <v>200</v>
      </c>
      <c r="K12" s="6">
        <v>120</v>
      </c>
      <c r="L12" s="6">
        <v>50</v>
      </c>
      <c r="M12" s="6">
        <v>10</v>
      </c>
      <c r="N12" s="6">
        <v>50</v>
      </c>
    </row>
    <row r="13" spans="1:14">
      <c r="A13" s="6" t="s">
        <v>223</v>
      </c>
      <c r="B13" s="6">
        <v>5465</v>
      </c>
      <c r="C13" s="6">
        <v>5183</v>
      </c>
      <c r="D13" s="6">
        <v>2262</v>
      </c>
      <c r="E13" s="6">
        <v>2120</v>
      </c>
      <c r="F13" s="6">
        <v>3225.9</v>
      </c>
      <c r="G13" s="6">
        <v>1.69</v>
      </c>
      <c r="H13" s="6">
        <v>2280</v>
      </c>
      <c r="I13" s="6">
        <v>1830</v>
      </c>
      <c r="J13" s="6">
        <v>195</v>
      </c>
      <c r="K13" s="6">
        <v>110</v>
      </c>
      <c r="L13" s="6">
        <v>65</v>
      </c>
      <c r="M13" s="6">
        <v>10</v>
      </c>
      <c r="N13" s="6">
        <v>70</v>
      </c>
    </row>
    <row r="14" spans="1:14">
      <c r="A14" s="6" t="s">
        <v>224</v>
      </c>
      <c r="B14" s="6">
        <v>4599</v>
      </c>
      <c r="C14" s="6">
        <v>4578</v>
      </c>
      <c r="D14" s="6">
        <v>1627</v>
      </c>
      <c r="E14" s="6">
        <v>1588</v>
      </c>
      <c r="F14" s="6">
        <v>2363.1</v>
      </c>
      <c r="G14" s="6">
        <v>1.95</v>
      </c>
      <c r="H14" s="6">
        <v>2010</v>
      </c>
      <c r="I14" s="6">
        <v>1670</v>
      </c>
      <c r="J14" s="6">
        <v>165</v>
      </c>
      <c r="K14" s="6">
        <v>65</v>
      </c>
      <c r="L14" s="6">
        <v>45</v>
      </c>
      <c r="M14" s="6">
        <v>10</v>
      </c>
      <c r="N14" s="6">
        <v>55</v>
      </c>
    </row>
    <row r="15" spans="1:14">
      <c r="A15" s="6" t="s">
        <v>225</v>
      </c>
      <c r="B15" s="6">
        <v>1656</v>
      </c>
      <c r="C15" s="6">
        <v>1653</v>
      </c>
      <c r="D15" s="6">
        <v>948</v>
      </c>
      <c r="E15" s="6">
        <v>823</v>
      </c>
      <c r="F15" s="6">
        <v>1902.1</v>
      </c>
      <c r="G15" s="6">
        <v>0.87</v>
      </c>
      <c r="H15" s="6">
        <v>650</v>
      </c>
      <c r="I15" s="6">
        <v>410</v>
      </c>
      <c r="J15" s="6">
        <v>55</v>
      </c>
      <c r="K15" s="6">
        <v>55</v>
      </c>
      <c r="L15" s="6">
        <v>80</v>
      </c>
      <c r="M15" s="6">
        <v>30</v>
      </c>
      <c r="N15" s="6">
        <v>15</v>
      </c>
    </row>
    <row r="16" spans="1:14">
      <c r="A16" s="6" t="s">
        <v>226</v>
      </c>
      <c r="B16" s="6">
        <v>3032</v>
      </c>
      <c r="C16" s="6">
        <v>2791</v>
      </c>
      <c r="D16" s="6">
        <v>2292</v>
      </c>
      <c r="E16" s="6">
        <v>2024</v>
      </c>
      <c r="F16" s="6">
        <v>2629.4</v>
      </c>
      <c r="G16" s="6">
        <v>1.1499999999999999</v>
      </c>
      <c r="H16" s="6">
        <v>1070</v>
      </c>
      <c r="I16" s="6">
        <v>610</v>
      </c>
      <c r="J16" s="6">
        <v>70</v>
      </c>
      <c r="K16" s="6">
        <v>60</v>
      </c>
      <c r="L16" s="6">
        <v>280</v>
      </c>
      <c r="M16" s="6">
        <v>30</v>
      </c>
      <c r="N16" s="6">
        <v>25</v>
      </c>
    </row>
    <row r="17" spans="1:14">
      <c r="A17" s="6" t="s">
        <v>227</v>
      </c>
      <c r="B17" s="6">
        <v>4556</v>
      </c>
      <c r="C17" s="6">
        <v>4522</v>
      </c>
      <c r="D17" s="6">
        <v>2537</v>
      </c>
      <c r="E17" s="6">
        <v>2337</v>
      </c>
      <c r="F17" s="6">
        <v>2960</v>
      </c>
      <c r="G17" s="6">
        <v>1.54</v>
      </c>
      <c r="H17" s="6">
        <v>1810</v>
      </c>
      <c r="I17" s="6">
        <v>1275</v>
      </c>
      <c r="J17" s="6">
        <v>115</v>
      </c>
      <c r="K17" s="6">
        <v>25</v>
      </c>
      <c r="L17" s="6">
        <v>245</v>
      </c>
      <c r="M17" s="6">
        <v>90</v>
      </c>
      <c r="N17" s="6">
        <v>55</v>
      </c>
    </row>
    <row r="18" spans="1:14">
      <c r="A18" s="6" t="s">
        <v>228</v>
      </c>
      <c r="B18" s="6">
        <v>6062</v>
      </c>
      <c r="C18" s="6">
        <v>6011</v>
      </c>
      <c r="D18" s="6">
        <v>3291</v>
      </c>
      <c r="E18" s="6">
        <v>2987</v>
      </c>
      <c r="F18" s="6">
        <v>2950.3</v>
      </c>
      <c r="G18" s="6">
        <v>2.0499999999999998</v>
      </c>
      <c r="H18" s="6">
        <v>2485</v>
      </c>
      <c r="I18" s="6">
        <v>1820</v>
      </c>
      <c r="J18" s="6">
        <v>160</v>
      </c>
      <c r="K18" s="6">
        <v>130</v>
      </c>
      <c r="L18" s="6">
        <v>235</v>
      </c>
      <c r="M18" s="6">
        <v>85</v>
      </c>
      <c r="N18" s="6">
        <v>55</v>
      </c>
    </row>
    <row r="19" spans="1:14">
      <c r="A19" s="6" t="s">
        <v>229</v>
      </c>
      <c r="B19" s="6">
        <v>3485</v>
      </c>
      <c r="C19" s="6">
        <v>3453</v>
      </c>
      <c r="D19" s="6">
        <v>1501</v>
      </c>
      <c r="E19" s="6">
        <v>1387</v>
      </c>
      <c r="F19" s="6">
        <v>2770.9</v>
      </c>
      <c r="G19" s="6">
        <v>1.26</v>
      </c>
      <c r="H19" s="6">
        <v>1565</v>
      </c>
      <c r="I19" s="6">
        <v>1140</v>
      </c>
      <c r="J19" s="6">
        <v>110</v>
      </c>
      <c r="K19" s="6">
        <v>150</v>
      </c>
      <c r="L19" s="6">
        <v>90</v>
      </c>
      <c r="M19" s="6">
        <v>35</v>
      </c>
      <c r="N19" s="6">
        <v>40</v>
      </c>
    </row>
    <row r="20" spans="1:14">
      <c r="A20" s="6" t="s">
        <v>230</v>
      </c>
      <c r="B20" s="6">
        <v>3471</v>
      </c>
      <c r="C20" s="6">
        <v>3240</v>
      </c>
      <c r="D20" s="6">
        <v>1656</v>
      </c>
      <c r="E20" s="6">
        <v>1510</v>
      </c>
      <c r="F20" s="6">
        <v>2543</v>
      </c>
      <c r="G20" s="6">
        <v>1.36</v>
      </c>
      <c r="H20" s="6">
        <v>1295</v>
      </c>
      <c r="I20" s="6">
        <v>945</v>
      </c>
      <c r="J20" s="6">
        <v>85</v>
      </c>
      <c r="K20" s="6">
        <v>60</v>
      </c>
      <c r="L20" s="6">
        <v>160</v>
      </c>
      <c r="M20" s="6">
        <v>20</v>
      </c>
      <c r="N20" s="6">
        <v>30</v>
      </c>
    </row>
    <row r="21" spans="1:14">
      <c r="A21" s="6" t="s">
        <v>231</v>
      </c>
      <c r="B21" s="6">
        <v>2841</v>
      </c>
      <c r="C21" s="6">
        <v>2535</v>
      </c>
      <c r="D21" s="6">
        <v>1108</v>
      </c>
      <c r="E21" s="6">
        <v>1023</v>
      </c>
      <c r="F21" s="6">
        <v>1062.8</v>
      </c>
      <c r="G21" s="6">
        <v>2.67</v>
      </c>
      <c r="H21" s="6">
        <v>1090</v>
      </c>
      <c r="I21" s="6">
        <v>775</v>
      </c>
      <c r="J21" s="6">
        <v>95</v>
      </c>
      <c r="K21" s="6">
        <v>80</v>
      </c>
      <c r="L21" s="6">
        <v>85</v>
      </c>
      <c r="M21" s="6">
        <v>35</v>
      </c>
      <c r="N21" s="6">
        <v>10</v>
      </c>
    </row>
    <row r="22" spans="1:14">
      <c r="A22" s="6" t="s">
        <v>232</v>
      </c>
      <c r="B22" s="6">
        <v>5575</v>
      </c>
      <c r="C22" s="6">
        <v>5221</v>
      </c>
      <c r="D22" s="6">
        <v>2147</v>
      </c>
      <c r="E22" s="6">
        <v>2046</v>
      </c>
      <c r="F22" s="6">
        <v>3123.6</v>
      </c>
      <c r="G22" s="6">
        <v>1.78</v>
      </c>
      <c r="H22" s="6">
        <v>2250</v>
      </c>
      <c r="I22" s="6">
        <v>1760</v>
      </c>
      <c r="J22" s="6">
        <v>175</v>
      </c>
      <c r="K22" s="6">
        <v>125</v>
      </c>
      <c r="L22" s="6">
        <v>80</v>
      </c>
      <c r="M22" s="6">
        <v>30</v>
      </c>
      <c r="N22" s="6">
        <v>80</v>
      </c>
    </row>
    <row r="23" spans="1:14">
      <c r="A23" s="6" t="s">
        <v>233</v>
      </c>
      <c r="B23" s="6">
        <v>4379</v>
      </c>
      <c r="C23" s="6">
        <v>4342</v>
      </c>
      <c r="D23" s="6">
        <v>1836</v>
      </c>
      <c r="E23" s="6">
        <v>1751</v>
      </c>
      <c r="F23" s="6">
        <v>2706.1</v>
      </c>
      <c r="G23" s="6">
        <v>1.62</v>
      </c>
      <c r="H23" s="6">
        <v>1865</v>
      </c>
      <c r="I23" s="6">
        <v>1505</v>
      </c>
      <c r="J23" s="6">
        <v>145</v>
      </c>
      <c r="K23" s="6">
        <v>95</v>
      </c>
      <c r="L23" s="6">
        <v>45</v>
      </c>
      <c r="M23" s="6">
        <v>20</v>
      </c>
      <c r="N23" s="6">
        <v>55</v>
      </c>
    </row>
    <row r="24" spans="1:14">
      <c r="A24" s="6" t="s">
        <v>234</v>
      </c>
      <c r="B24" s="6">
        <v>4145</v>
      </c>
      <c r="C24" s="6">
        <v>4025</v>
      </c>
      <c r="D24" s="6">
        <v>1985</v>
      </c>
      <c r="E24" s="6">
        <v>1903</v>
      </c>
      <c r="F24" s="6">
        <v>2869.5</v>
      </c>
      <c r="G24" s="6">
        <v>1.44</v>
      </c>
      <c r="H24" s="6">
        <v>1575</v>
      </c>
      <c r="I24" s="6">
        <v>1290</v>
      </c>
      <c r="J24" s="6">
        <v>115</v>
      </c>
      <c r="K24" s="6">
        <v>85</v>
      </c>
      <c r="L24" s="6">
        <v>60</v>
      </c>
      <c r="M24" s="6">
        <v>10</v>
      </c>
      <c r="N24" s="6">
        <v>10</v>
      </c>
    </row>
    <row r="25" spans="1:14">
      <c r="A25" s="6" t="s">
        <v>235</v>
      </c>
      <c r="B25" s="6">
        <v>8378</v>
      </c>
      <c r="C25" s="6">
        <v>8479</v>
      </c>
      <c r="D25" s="6">
        <v>3886</v>
      </c>
      <c r="E25" s="6">
        <v>3659</v>
      </c>
      <c r="F25" s="6">
        <v>2226.9</v>
      </c>
      <c r="G25" s="6">
        <v>3.76</v>
      </c>
      <c r="H25" s="6">
        <v>2750</v>
      </c>
      <c r="I25" s="6">
        <v>2410</v>
      </c>
      <c r="J25" s="6">
        <v>165</v>
      </c>
      <c r="K25" s="6">
        <v>75</v>
      </c>
      <c r="L25" s="6">
        <v>45</v>
      </c>
      <c r="M25" s="6">
        <v>20</v>
      </c>
      <c r="N25" s="6">
        <v>35</v>
      </c>
    </row>
    <row r="26" spans="1:14">
      <c r="A26" s="6" t="s">
        <v>236</v>
      </c>
      <c r="B26" s="6">
        <v>3956</v>
      </c>
      <c r="C26" s="6">
        <v>3915</v>
      </c>
      <c r="D26" s="6">
        <v>1640</v>
      </c>
      <c r="E26" s="6">
        <v>1579</v>
      </c>
      <c r="F26" s="6">
        <v>3472.9</v>
      </c>
      <c r="G26" s="6">
        <v>1.1399999999999999</v>
      </c>
      <c r="H26" s="6">
        <v>1525</v>
      </c>
      <c r="I26" s="6">
        <v>1335</v>
      </c>
      <c r="J26" s="6">
        <v>85</v>
      </c>
      <c r="K26" s="6">
        <v>45</v>
      </c>
      <c r="L26" s="6">
        <v>30</v>
      </c>
      <c r="M26" s="6">
        <v>0</v>
      </c>
      <c r="N26" s="6">
        <v>25</v>
      </c>
    </row>
    <row r="27" spans="1:14">
      <c r="A27" s="6" t="s">
        <v>237</v>
      </c>
      <c r="B27" s="6">
        <v>3170</v>
      </c>
      <c r="C27" s="6">
        <v>3311</v>
      </c>
      <c r="D27" s="6">
        <v>1302</v>
      </c>
      <c r="E27" s="6">
        <v>1244</v>
      </c>
      <c r="F27" s="6">
        <v>2678.3</v>
      </c>
      <c r="G27" s="6">
        <v>1.18</v>
      </c>
      <c r="H27" s="6">
        <v>1395</v>
      </c>
      <c r="I27" s="6">
        <v>1230</v>
      </c>
      <c r="J27" s="6">
        <v>90</v>
      </c>
      <c r="K27" s="6">
        <v>15</v>
      </c>
      <c r="L27" s="6">
        <v>25</v>
      </c>
      <c r="M27" s="6">
        <v>0</v>
      </c>
      <c r="N27" s="6">
        <v>35</v>
      </c>
    </row>
    <row r="28" spans="1:14">
      <c r="A28" s="6" t="s">
        <v>238</v>
      </c>
      <c r="B28" s="6">
        <v>3251</v>
      </c>
      <c r="C28" s="6">
        <v>3339</v>
      </c>
      <c r="D28" s="6">
        <v>1220</v>
      </c>
      <c r="E28" s="6">
        <v>1183</v>
      </c>
      <c r="F28" s="6">
        <v>3037.5</v>
      </c>
      <c r="G28" s="6">
        <v>1.07</v>
      </c>
      <c r="H28" s="6">
        <v>1300</v>
      </c>
      <c r="I28" s="6">
        <v>1190</v>
      </c>
      <c r="J28" s="6">
        <v>35</v>
      </c>
      <c r="K28" s="6">
        <v>20</v>
      </c>
      <c r="L28" s="6">
        <v>25</v>
      </c>
      <c r="M28" s="6">
        <v>10</v>
      </c>
      <c r="N28" s="6">
        <v>15</v>
      </c>
    </row>
    <row r="29" spans="1:14">
      <c r="A29" s="6" t="s">
        <v>239</v>
      </c>
      <c r="B29" s="6">
        <v>9092</v>
      </c>
      <c r="C29" s="6">
        <v>5702</v>
      </c>
      <c r="D29" s="6">
        <v>3694</v>
      </c>
      <c r="E29" s="6">
        <v>3429</v>
      </c>
      <c r="F29" s="6">
        <v>1972.9</v>
      </c>
      <c r="G29" s="6">
        <v>4.6100000000000003</v>
      </c>
      <c r="H29" s="6">
        <v>3855</v>
      </c>
      <c r="I29" s="6">
        <v>3360</v>
      </c>
      <c r="J29" s="6">
        <v>245</v>
      </c>
      <c r="K29" s="6">
        <v>95</v>
      </c>
      <c r="L29" s="6">
        <v>50</v>
      </c>
      <c r="M29" s="6">
        <v>20</v>
      </c>
      <c r="N29" s="6">
        <v>85</v>
      </c>
    </row>
    <row r="30" spans="1:14">
      <c r="A30" s="6" t="s">
        <v>240</v>
      </c>
      <c r="B30" s="6">
        <v>5305</v>
      </c>
      <c r="C30" s="6">
        <v>5135</v>
      </c>
      <c r="D30" s="6">
        <v>2537</v>
      </c>
      <c r="E30" s="6">
        <v>2290</v>
      </c>
      <c r="F30" s="6">
        <v>932.2</v>
      </c>
      <c r="G30" s="6">
        <v>5.69</v>
      </c>
      <c r="H30" s="6">
        <v>2300</v>
      </c>
      <c r="I30" s="6">
        <v>1905</v>
      </c>
      <c r="J30" s="6">
        <v>165</v>
      </c>
      <c r="K30" s="6">
        <v>55</v>
      </c>
      <c r="L30" s="6">
        <v>90</v>
      </c>
      <c r="M30" s="6">
        <v>50</v>
      </c>
      <c r="N30" s="6">
        <v>35</v>
      </c>
    </row>
    <row r="31" spans="1:14">
      <c r="A31" s="6" t="s">
        <v>241</v>
      </c>
      <c r="B31" s="6">
        <v>5859</v>
      </c>
      <c r="C31" s="6">
        <v>5844</v>
      </c>
      <c r="D31" s="6">
        <v>2476</v>
      </c>
      <c r="E31" s="6">
        <v>2282</v>
      </c>
      <c r="F31" s="6">
        <v>1949.9</v>
      </c>
      <c r="G31" s="6">
        <v>3</v>
      </c>
      <c r="H31" s="6">
        <v>2455</v>
      </c>
      <c r="I31" s="6">
        <v>2070</v>
      </c>
      <c r="J31" s="6">
        <v>165</v>
      </c>
      <c r="K31" s="6">
        <v>95</v>
      </c>
      <c r="L31" s="6">
        <v>45</v>
      </c>
      <c r="M31" s="6">
        <v>30</v>
      </c>
      <c r="N31" s="6">
        <v>50</v>
      </c>
    </row>
    <row r="32" spans="1:14">
      <c r="A32" s="6" t="s">
        <v>242</v>
      </c>
      <c r="B32" s="6">
        <v>15742</v>
      </c>
      <c r="C32" s="6">
        <v>10882</v>
      </c>
      <c r="D32" s="6">
        <v>5916</v>
      </c>
      <c r="E32" s="6">
        <v>5486</v>
      </c>
      <c r="F32" s="6">
        <v>966</v>
      </c>
      <c r="G32" s="6">
        <v>16.3</v>
      </c>
      <c r="H32" s="6">
        <v>6945</v>
      </c>
      <c r="I32" s="6">
        <v>6165</v>
      </c>
      <c r="J32" s="6">
        <v>375</v>
      </c>
      <c r="K32" s="6">
        <v>120</v>
      </c>
      <c r="L32" s="6">
        <v>75</v>
      </c>
      <c r="M32" s="6">
        <v>60</v>
      </c>
      <c r="N32" s="6">
        <v>155</v>
      </c>
    </row>
    <row r="33" spans="1:14">
      <c r="A33" s="6" t="s">
        <v>243</v>
      </c>
      <c r="B33" s="6">
        <v>3629</v>
      </c>
      <c r="C33" s="6">
        <v>3876</v>
      </c>
      <c r="D33" s="6">
        <v>1295</v>
      </c>
      <c r="E33" s="6">
        <v>1273</v>
      </c>
      <c r="F33" s="6">
        <v>2871.5</v>
      </c>
      <c r="G33" s="6">
        <v>1.26</v>
      </c>
      <c r="H33" s="6">
        <v>1485</v>
      </c>
      <c r="I33" s="6">
        <v>1375</v>
      </c>
      <c r="J33" s="6">
        <v>55</v>
      </c>
      <c r="K33" s="6">
        <v>15</v>
      </c>
      <c r="L33" s="6">
        <v>25</v>
      </c>
      <c r="M33" s="6">
        <v>0</v>
      </c>
      <c r="N33" s="6">
        <v>25</v>
      </c>
    </row>
    <row r="34" spans="1:14">
      <c r="A34" s="6" t="s">
        <v>244</v>
      </c>
      <c r="B34" s="6">
        <v>3181</v>
      </c>
      <c r="C34" s="6">
        <v>3299</v>
      </c>
      <c r="D34" s="6">
        <v>1086</v>
      </c>
      <c r="E34" s="6">
        <v>1057</v>
      </c>
      <c r="F34" s="6">
        <v>3163</v>
      </c>
      <c r="G34" s="6">
        <v>1.01</v>
      </c>
      <c r="H34" s="6">
        <v>1350</v>
      </c>
      <c r="I34" s="6">
        <v>1220</v>
      </c>
      <c r="J34" s="6">
        <v>50</v>
      </c>
      <c r="K34" s="6">
        <v>20</v>
      </c>
      <c r="L34" s="6">
        <v>10</v>
      </c>
      <c r="M34" s="6">
        <v>30</v>
      </c>
      <c r="N34" s="6">
        <v>25</v>
      </c>
    </row>
    <row r="35" spans="1:14">
      <c r="A35" s="6" t="s">
        <v>245</v>
      </c>
      <c r="B35" s="6">
        <v>3406</v>
      </c>
      <c r="C35" s="6">
        <v>3417</v>
      </c>
      <c r="D35" s="6">
        <v>1802</v>
      </c>
      <c r="E35" s="6">
        <v>1684</v>
      </c>
      <c r="F35" s="6">
        <v>1909.6</v>
      </c>
      <c r="G35" s="6">
        <v>1.78</v>
      </c>
      <c r="H35" s="6">
        <v>1285</v>
      </c>
      <c r="I35" s="6">
        <v>1055</v>
      </c>
      <c r="J35" s="6">
        <v>85</v>
      </c>
      <c r="K35" s="6">
        <v>30</v>
      </c>
      <c r="L35" s="6">
        <v>55</v>
      </c>
      <c r="M35" s="6">
        <v>10</v>
      </c>
      <c r="N35" s="6">
        <v>45</v>
      </c>
    </row>
    <row r="36" spans="1:14">
      <c r="A36" s="6" t="s">
        <v>246</v>
      </c>
      <c r="B36" s="6">
        <v>8310</v>
      </c>
      <c r="C36" s="6">
        <v>7792</v>
      </c>
      <c r="D36" s="6">
        <v>2947</v>
      </c>
      <c r="E36" s="6">
        <v>2803</v>
      </c>
      <c r="F36" s="6">
        <v>2896.8</v>
      </c>
      <c r="G36" s="6">
        <v>2.87</v>
      </c>
      <c r="H36" s="6">
        <v>3465</v>
      </c>
      <c r="I36" s="6">
        <v>3185</v>
      </c>
      <c r="J36" s="6">
        <v>160</v>
      </c>
      <c r="K36" s="6">
        <v>35</v>
      </c>
      <c r="L36" s="6">
        <v>40</v>
      </c>
      <c r="M36" s="6">
        <v>15</v>
      </c>
      <c r="N36" s="6">
        <v>30</v>
      </c>
    </row>
    <row r="37" spans="1:14">
      <c r="A37" s="6" t="s">
        <v>247</v>
      </c>
      <c r="B37" s="6">
        <v>4756</v>
      </c>
      <c r="C37" s="6">
        <v>4510</v>
      </c>
      <c r="D37" s="6">
        <v>2532</v>
      </c>
      <c r="E37" s="6">
        <v>2137</v>
      </c>
      <c r="F37" s="6">
        <v>1717.3</v>
      </c>
      <c r="G37" s="6">
        <v>2.77</v>
      </c>
      <c r="H37" s="6">
        <v>1710</v>
      </c>
      <c r="I37" s="6">
        <v>1025</v>
      </c>
      <c r="J37" s="6">
        <v>90</v>
      </c>
      <c r="K37" s="6">
        <v>70</v>
      </c>
      <c r="L37" s="6">
        <v>375</v>
      </c>
      <c r="M37" s="6">
        <v>105</v>
      </c>
      <c r="N37" s="6">
        <v>45</v>
      </c>
    </row>
    <row r="38" spans="1:14">
      <c r="A38" s="6" t="s">
        <v>248</v>
      </c>
      <c r="B38" s="6">
        <v>4816</v>
      </c>
      <c r="C38" s="6">
        <v>4492</v>
      </c>
      <c r="D38" s="6">
        <v>3194</v>
      </c>
      <c r="E38" s="6">
        <v>2866</v>
      </c>
      <c r="F38" s="6">
        <v>2291.3000000000002</v>
      </c>
      <c r="G38" s="6">
        <v>2.1</v>
      </c>
      <c r="H38" s="6">
        <v>2225</v>
      </c>
      <c r="I38" s="6">
        <v>1350</v>
      </c>
      <c r="J38" s="6">
        <v>180</v>
      </c>
      <c r="K38" s="6">
        <v>155</v>
      </c>
      <c r="L38" s="6">
        <v>450</v>
      </c>
      <c r="M38" s="6">
        <v>50</v>
      </c>
      <c r="N38" s="6">
        <v>40</v>
      </c>
    </row>
    <row r="39" spans="1:14">
      <c r="A39" s="6" t="s">
        <v>249</v>
      </c>
      <c r="B39" s="6">
        <v>1607</v>
      </c>
      <c r="C39" s="6">
        <v>1645</v>
      </c>
      <c r="D39" s="6">
        <v>882</v>
      </c>
      <c r="E39" s="6">
        <v>773</v>
      </c>
      <c r="F39" s="6">
        <v>2412.9</v>
      </c>
      <c r="G39" s="6">
        <v>0.67</v>
      </c>
      <c r="H39" s="6">
        <v>670</v>
      </c>
      <c r="I39" s="6">
        <v>485</v>
      </c>
      <c r="J39" s="6">
        <v>45</v>
      </c>
      <c r="K39" s="6">
        <v>20</v>
      </c>
      <c r="L39" s="6">
        <v>75</v>
      </c>
      <c r="M39" s="6">
        <v>25</v>
      </c>
      <c r="N39" s="6">
        <v>15</v>
      </c>
    </row>
    <row r="40" spans="1:14">
      <c r="A40" s="6" t="s">
        <v>250</v>
      </c>
      <c r="B40" s="6">
        <v>3869</v>
      </c>
      <c r="C40" s="6">
        <v>3983</v>
      </c>
      <c r="D40" s="6">
        <v>1911</v>
      </c>
      <c r="E40" s="6">
        <v>1560</v>
      </c>
      <c r="F40" s="6">
        <v>2930.2</v>
      </c>
      <c r="G40" s="6">
        <v>1.32</v>
      </c>
      <c r="H40" s="6">
        <v>1260</v>
      </c>
      <c r="I40" s="6">
        <v>1005</v>
      </c>
      <c r="J40" s="6">
        <v>105</v>
      </c>
      <c r="K40" s="6">
        <v>75</v>
      </c>
      <c r="L40" s="6">
        <v>50</v>
      </c>
      <c r="M40" s="6">
        <v>15</v>
      </c>
      <c r="N40" s="6">
        <v>10</v>
      </c>
    </row>
    <row r="41" spans="1:14">
      <c r="A41" s="6" t="s">
        <v>251</v>
      </c>
      <c r="B41" s="6">
        <v>3831</v>
      </c>
      <c r="C41" s="6">
        <v>3744</v>
      </c>
      <c r="D41" s="6">
        <v>1556</v>
      </c>
      <c r="E41" s="6">
        <v>1436</v>
      </c>
      <c r="F41" s="6">
        <v>2310.1</v>
      </c>
      <c r="G41" s="6">
        <v>1.66</v>
      </c>
      <c r="H41" s="6">
        <v>1445</v>
      </c>
      <c r="I41" s="6">
        <v>1130</v>
      </c>
      <c r="J41" s="6">
        <v>145</v>
      </c>
      <c r="K41" s="6">
        <v>105</v>
      </c>
      <c r="L41" s="6">
        <v>20</v>
      </c>
      <c r="M41" s="6">
        <v>10</v>
      </c>
      <c r="N41" s="6">
        <v>25</v>
      </c>
    </row>
    <row r="42" spans="1:14">
      <c r="A42" s="6" t="s">
        <v>252</v>
      </c>
      <c r="B42" s="6">
        <v>4039</v>
      </c>
      <c r="C42" s="6">
        <v>4156</v>
      </c>
      <c r="D42" s="6">
        <v>1433</v>
      </c>
      <c r="E42" s="6">
        <v>1380</v>
      </c>
      <c r="F42" s="6">
        <v>2960.5</v>
      </c>
      <c r="G42" s="6">
        <v>1.36</v>
      </c>
      <c r="H42" s="6">
        <v>1640</v>
      </c>
      <c r="I42" s="6">
        <v>1355</v>
      </c>
      <c r="J42" s="6">
        <v>170</v>
      </c>
      <c r="K42" s="6">
        <v>55</v>
      </c>
      <c r="L42" s="6">
        <v>15</v>
      </c>
      <c r="M42" s="6">
        <v>10</v>
      </c>
      <c r="N42" s="6">
        <v>35</v>
      </c>
    </row>
    <row r="43" spans="1:14">
      <c r="A43" s="6" t="s">
        <v>253</v>
      </c>
      <c r="B43" s="6">
        <v>6307</v>
      </c>
      <c r="C43" s="6">
        <v>6691</v>
      </c>
      <c r="D43" s="6">
        <v>2396</v>
      </c>
      <c r="E43" s="6">
        <v>2243</v>
      </c>
      <c r="F43" s="6">
        <v>3894.7</v>
      </c>
      <c r="G43" s="6">
        <v>1.62</v>
      </c>
      <c r="H43" s="6">
        <v>2990</v>
      </c>
      <c r="I43" s="6">
        <v>2465</v>
      </c>
      <c r="J43" s="6">
        <v>305</v>
      </c>
      <c r="K43" s="6">
        <v>140</v>
      </c>
      <c r="L43" s="6">
        <v>35</v>
      </c>
      <c r="M43" s="6">
        <v>0</v>
      </c>
      <c r="N43" s="6">
        <v>30</v>
      </c>
    </row>
    <row r="44" spans="1:14">
      <c r="A44" s="6" t="s">
        <v>254</v>
      </c>
      <c r="B44" s="6">
        <v>4341</v>
      </c>
      <c r="C44" s="6">
        <v>4094</v>
      </c>
      <c r="D44" s="6">
        <v>1428</v>
      </c>
      <c r="E44" s="6">
        <v>1346</v>
      </c>
      <c r="F44" s="6">
        <v>3193.8</v>
      </c>
      <c r="G44" s="6">
        <v>1.36</v>
      </c>
      <c r="H44" s="6">
        <v>1965</v>
      </c>
      <c r="I44" s="6">
        <v>1770</v>
      </c>
      <c r="J44" s="6">
        <v>95</v>
      </c>
      <c r="K44" s="6">
        <v>50</v>
      </c>
      <c r="L44" s="6">
        <v>10</v>
      </c>
      <c r="M44" s="6">
        <v>10</v>
      </c>
      <c r="N44" s="6">
        <v>30</v>
      </c>
    </row>
    <row r="45" spans="1:14">
      <c r="A45" s="6" t="s">
        <v>255</v>
      </c>
      <c r="B45" s="6">
        <v>4665</v>
      </c>
      <c r="C45" s="6">
        <v>4967</v>
      </c>
      <c r="D45" s="6">
        <v>1790</v>
      </c>
      <c r="E45" s="6">
        <v>1708</v>
      </c>
      <c r="F45" s="6">
        <v>3740.7</v>
      </c>
      <c r="G45" s="6">
        <v>1.25</v>
      </c>
      <c r="H45" s="6">
        <v>2175</v>
      </c>
      <c r="I45" s="6">
        <v>1910</v>
      </c>
      <c r="J45" s="6">
        <v>110</v>
      </c>
      <c r="K45" s="6">
        <v>55</v>
      </c>
      <c r="L45" s="6">
        <v>40</v>
      </c>
      <c r="M45" s="6">
        <v>0</v>
      </c>
      <c r="N45" s="6">
        <v>55</v>
      </c>
    </row>
    <row r="46" spans="1:14">
      <c r="A46" s="6" t="s">
        <v>256</v>
      </c>
      <c r="B46" s="6">
        <v>4778</v>
      </c>
      <c r="C46" s="6">
        <v>4452</v>
      </c>
      <c r="D46" s="6">
        <v>1566</v>
      </c>
      <c r="E46" s="6">
        <v>1519</v>
      </c>
      <c r="F46" s="6">
        <v>2380.1999999999998</v>
      </c>
      <c r="G46" s="6">
        <v>2.0099999999999998</v>
      </c>
      <c r="H46" s="6">
        <v>2310</v>
      </c>
      <c r="I46" s="6">
        <v>2060</v>
      </c>
      <c r="J46" s="6">
        <v>145</v>
      </c>
      <c r="K46" s="6">
        <v>50</v>
      </c>
      <c r="L46" s="6">
        <v>25</v>
      </c>
      <c r="M46" s="6">
        <v>0</v>
      </c>
      <c r="N46" s="6">
        <v>35</v>
      </c>
    </row>
    <row r="47" spans="1:14">
      <c r="A47" s="6" t="s">
        <v>257</v>
      </c>
      <c r="B47" s="6">
        <v>3134</v>
      </c>
      <c r="C47" s="6">
        <v>3311</v>
      </c>
      <c r="D47" s="6">
        <v>1179</v>
      </c>
      <c r="E47" s="6">
        <v>1119</v>
      </c>
      <c r="F47" s="6">
        <v>2662.2</v>
      </c>
      <c r="G47" s="6">
        <v>1.18</v>
      </c>
      <c r="H47" s="6">
        <v>1320</v>
      </c>
      <c r="I47" s="6">
        <v>1120</v>
      </c>
      <c r="J47" s="6">
        <v>95</v>
      </c>
      <c r="K47" s="6">
        <v>35</v>
      </c>
      <c r="L47" s="6">
        <v>25</v>
      </c>
      <c r="M47" s="6">
        <v>0</v>
      </c>
      <c r="N47" s="6">
        <v>35</v>
      </c>
    </row>
    <row r="48" spans="1:14">
      <c r="A48" s="6" t="s">
        <v>258</v>
      </c>
      <c r="B48" s="6">
        <v>3590</v>
      </c>
      <c r="C48" s="6">
        <v>3719</v>
      </c>
      <c r="D48" s="6">
        <v>1816</v>
      </c>
      <c r="E48" s="6">
        <v>1521</v>
      </c>
      <c r="F48" s="6">
        <v>1864.4</v>
      </c>
      <c r="G48" s="6">
        <v>1.93</v>
      </c>
      <c r="H48" s="6">
        <v>1275</v>
      </c>
      <c r="I48" s="6">
        <v>1045</v>
      </c>
      <c r="J48" s="6">
        <v>80</v>
      </c>
      <c r="K48" s="6">
        <v>35</v>
      </c>
      <c r="L48" s="6">
        <v>75</v>
      </c>
      <c r="M48" s="6">
        <v>15</v>
      </c>
      <c r="N48" s="6">
        <v>30</v>
      </c>
    </row>
    <row r="49" spans="1:14">
      <c r="A49" s="6" t="s">
        <v>259</v>
      </c>
      <c r="B49" s="6">
        <v>4219</v>
      </c>
      <c r="C49" s="6">
        <v>4429</v>
      </c>
      <c r="D49" s="6">
        <v>2081</v>
      </c>
      <c r="E49" s="6">
        <v>1841</v>
      </c>
      <c r="F49" s="6">
        <v>1437.6</v>
      </c>
      <c r="G49" s="6">
        <v>2.93</v>
      </c>
      <c r="H49" s="6">
        <v>1795</v>
      </c>
      <c r="I49" s="6">
        <v>1410</v>
      </c>
      <c r="J49" s="6">
        <v>130</v>
      </c>
      <c r="K49" s="6">
        <v>85</v>
      </c>
      <c r="L49" s="6">
        <v>80</v>
      </c>
      <c r="M49" s="6">
        <v>55</v>
      </c>
      <c r="N49" s="6">
        <v>40</v>
      </c>
    </row>
    <row r="50" spans="1:14">
      <c r="A50" s="6" t="s">
        <v>260</v>
      </c>
      <c r="B50" s="6">
        <v>4540</v>
      </c>
      <c r="C50" s="6">
        <v>4013</v>
      </c>
      <c r="D50" s="6">
        <v>1842</v>
      </c>
      <c r="E50" s="6">
        <v>1690</v>
      </c>
      <c r="F50" s="6">
        <v>154.19999999999999</v>
      </c>
      <c r="G50" s="6">
        <v>29.44</v>
      </c>
      <c r="H50" s="6">
        <v>1620</v>
      </c>
      <c r="I50" s="6">
        <v>1280</v>
      </c>
      <c r="J50" s="6">
        <v>95</v>
      </c>
      <c r="K50" s="6">
        <v>55</v>
      </c>
      <c r="L50" s="6">
        <v>100</v>
      </c>
      <c r="M50" s="6">
        <v>45</v>
      </c>
      <c r="N50" s="6">
        <v>50</v>
      </c>
    </row>
    <row r="51" spans="1:14">
      <c r="A51" s="6" t="s">
        <v>261</v>
      </c>
      <c r="B51" s="6">
        <v>5440</v>
      </c>
      <c r="C51" s="6">
        <v>5524</v>
      </c>
      <c r="D51" s="6">
        <v>2635</v>
      </c>
      <c r="E51" s="6">
        <v>2522</v>
      </c>
      <c r="F51" s="6">
        <v>2321.9</v>
      </c>
      <c r="G51" s="6">
        <v>2.34</v>
      </c>
      <c r="H51" s="6">
        <v>1955</v>
      </c>
      <c r="I51" s="6">
        <v>1655</v>
      </c>
      <c r="J51" s="6">
        <v>85</v>
      </c>
      <c r="K51" s="6">
        <v>65</v>
      </c>
      <c r="L51" s="6">
        <v>75</v>
      </c>
      <c r="M51" s="6">
        <v>60</v>
      </c>
      <c r="N51" s="6">
        <v>25</v>
      </c>
    </row>
    <row r="52" spans="1:14">
      <c r="A52" s="6" t="s">
        <v>262</v>
      </c>
      <c r="B52" s="6">
        <v>4838</v>
      </c>
      <c r="C52" s="6">
        <v>4770</v>
      </c>
      <c r="D52" s="6">
        <v>2143</v>
      </c>
      <c r="E52" s="6">
        <v>2042</v>
      </c>
      <c r="F52" s="6">
        <v>2652.8</v>
      </c>
      <c r="G52" s="6">
        <v>1.82</v>
      </c>
      <c r="H52" s="6">
        <v>2035</v>
      </c>
      <c r="I52" s="6">
        <v>1625</v>
      </c>
      <c r="J52" s="6">
        <v>155</v>
      </c>
      <c r="K52" s="6">
        <v>95</v>
      </c>
      <c r="L52" s="6">
        <v>90</v>
      </c>
      <c r="M52" s="6">
        <v>15</v>
      </c>
      <c r="N52" s="6">
        <v>60</v>
      </c>
    </row>
    <row r="53" spans="1:14">
      <c r="A53" s="6" t="s">
        <v>263</v>
      </c>
      <c r="B53" s="6">
        <v>4291</v>
      </c>
      <c r="C53" s="6">
        <v>4490</v>
      </c>
      <c r="D53" s="6">
        <v>1734</v>
      </c>
      <c r="E53" s="6">
        <v>1687</v>
      </c>
      <c r="F53" s="6">
        <v>2809.9</v>
      </c>
      <c r="G53" s="6">
        <v>1.53</v>
      </c>
      <c r="H53" s="6">
        <v>1890</v>
      </c>
      <c r="I53" s="6">
        <v>1645</v>
      </c>
      <c r="J53" s="6">
        <v>115</v>
      </c>
      <c r="K53" s="6">
        <v>25</v>
      </c>
      <c r="L53" s="6">
        <v>55</v>
      </c>
      <c r="M53" s="6">
        <v>10</v>
      </c>
      <c r="N53" s="6">
        <v>45</v>
      </c>
    </row>
    <row r="54" spans="1:14">
      <c r="A54" s="6" t="s">
        <v>264</v>
      </c>
      <c r="B54" s="6">
        <v>5364</v>
      </c>
      <c r="C54" s="6">
        <v>5537</v>
      </c>
      <c r="D54" s="6">
        <v>1947</v>
      </c>
      <c r="E54" s="6">
        <v>1898</v>
      </c>
      <c r="F54" s="6">
        <v>1100</v>
      </c>
      <c r="G54" s="6">
        <v>4.88</v>
      </c>
      <c r="H54" s="6">
        <v>2185</v>
      </c>
      <c r="I54" s="6">
        <v>1990</v>
      </c>
      <c r="J54" s="6">
        <v>80</v>
      </c>
      <c r="K54" s="6">
        <v>20</v>
      </c>
      <c r="L54" s="6">
        <v>35</v>
      </c>
      <c r="M54" s="6">
        <v>20</v>
      </c>
      <c r="N54" s="6">
        <v>45</v>
      </c>
    </row>
    <row r="55" spans="1:14">
      <c r="A55" s="6" t="s">
        <v>265</v>
      </c>
      <c r="B55" s="6">
        <v>34</v>
      </c>
      <c r="C55" s="6">
        <v>52</v>
      </c>
      <c r="D55" s="6">
        <v>68</v>
      </c>
      <c r="E55" s="6">
        <v>32</v>
      </c>
      <c r="F55" s="6">
        <v>4</v>
      </c>
      <c r="G55" s="6">
        <v>8.57</v>
      </c>
      <c r="H55" s="6" t="s">
        <v>266</v>
      </c>
      <c r="I55" s="6" t="s">
        <v>266</v>
      </c>
      <c r="J55" s="6" t="s">
        <v>266</v>
      </c>
      <c r="K55" s="6" t="s">
        <v>266</v>
      </c>
      <c r="L55" s="6" t="s">
        <v>266</v>
      </c>
      <c r="M55" s="6" t="s">
        <v>266</v>
      </c>
      <c r="N55" s="6" t="s">
        <v>266</v>
      </c>
    </row>
    <row r="56" spans="1:14">
      <c r="A56" s="6" t="s">
        <v>267</v>
      </c>
      <c r="B56" s="6">
        <v>6532</v>
      </c>
      <c r="C56" s="6">
        <v>2477</v>
      </c>
      <c r="D56" s="6">
        <v>2454</v>
      </c>
      <c r="E56" s="6">
        <v>2283</v>
      </c>
      <c r="F56" s="6">
        <v>300.3</v>
      </c>
      <c r="G56" s="6">
        <v>21.75</v>
      </c>
      <c r="H56" s="6">
        <v>3235</v>
      </c>
      <c r="I56" s="6">
        <v>2670</v>
      </c>
      <c r="J56" s="6">
        <v>320</v>
      </c>
      <c r="K56" s="6">
        <v>135</v>
      </c>
      <c r="L56" s="6">
        <v>65</v>
      </c>
      <c r="M56" s="6">
        <v>0</v>
      </c>
      <c r="N56" s="6">
        <v>40</v>
      </c>
    </row>
    <row r="57" spans="1:14">
      <c r="A57" s="6" t="s">
        <v>268</v>
      </c>
      <c r="B57" s="6">
        <v>2522</v>
      </c>
      <c r="C57" s="6">
        <v>42</v>
      </c>
      <c r="D57" s="6">
        <v>941</v>
      </c>
      <c r="E57" s="6">
        <v>907</v>
      </c>
      <c r="F57" s="6">
        <v>72.400000000000006</v>
      </c>
      <c r="G57" s="6">
        <v>34.840000000000003</v>
      </c>
      <c r="H57" s="6">
        <v>1255</v>
      </c>
      <c r="I57" s="6">
        <v>1160</v>
      </c>
      <c r="J57" s="6">
        <v>45</v>
      </c>
      <c r="K57" s="6">
        <v>10</v>
      </c>
      <c r="L57" s="6">
        <v>20</v>
      </c>
      <c r="M57" s="6">
        <v>0</v>
      </c>
      <c r="N57" s="6">
        <v>30</v>
      </c>
    </row>
    <row r="58" spans="1:14">
      <c r="A58" s="6" t="s">
        <v>269</v>
      </c>
      <c r="B58" s="6">
        <v>4845</v>
      </c>
      <c r="C58" s="6">
        <v>4300</v>
      </c>
      <c r="D58" s="6">
        <v>1706</v>
      </c>
      <c r="E58" s="6">
        <v>1641</v>
      </c>
      <c r="F58" s="6">
        <v>7.9</v>
      </c>
      <c r="G58" s="6">
        <v>616.84</v>
      </c>
      <c r="H58" s="6">
        <v>1710</v>
      </c>
      <c r="I58" s="6">
        <v>1585</v>
      </c>
      <c r="J58" s="6">
        <v>40</v>
      </c>
      <c r="K58" s="6">
        <v>0</v>
      </c>
      <c r="L58" s="6">
        <v>35</v>
      </c>
      <c r="M58" s="6">
        <v>0</v>
      </c>
      <c r="N58" s="6">
        <v>35</v>
      </c>
    </row>
    <row r="59" spans="1:14">
      <c r="A59" s="6" t="s">
        <v>270</v>
      </c>
      <c r="B59" s="6">
        <v>5566</v>
      </c>
      <c r="C59" s="6">
        <v>5675</v>
      </c>
      <c r="D59" s="6">
        <v>2171</v>
      </c>
      <c r="E59" s="6">
        <v>2034</v>
      </c>
      <c r="F59" s="6">
        <v>5.8</v>
      </c>
      <c r="G59" s="6">
        <v>959.88</v>
      </c>
      <c r="H59" s="6">
        <v>2360</v>
      </c>
      <c r="I59" s="6">
        <v>2165</v>
      </c>
      <c r="J59" s="6">
        <v>60</v>
      </c>
      <c r="K59" s="6">
        <v>10</v>
      </c>
      <c r="L59" s="6">
        <v>85</v>
      </c>
      <c r="M59" s="6">
        <v>0</v>
      </c>
      <c r="N59" s="6">
        <v>40</v>
      </c>
    </row>
    <row r="60" spans="1:14">
      <c r="A60" s="6" t="s">
        <v>271</v>
      </c>
      <c r="B60" s="6">
        <v>12395</v>
      </c>
      <c r="C60" s="6">
        <v>11543</v>
      </c>
      <c r="D60" s="6">
        <v>4462</v>
      </c>
      <c r="E60" s="6">
        <v>4273</v>
      </c>
      <c r="F60" s="6">
        <v>91</v>
      </c>
      <c r="G60" s="6">
        <v>136.18</v>
      </c>
      <c r="H60" s="6">
        <v>5765</v>
      </c>
      <c r="I60" s="6">
        <v>5260</v>
      </c>
      <c r="J60" s="6">
        <v>195</v>
      </c>
      <c r="K60" s="6">
        <v>10</v>
      </c>
      <c r="L60" s="6">
        <v>155</v>
      </c>
      <c r="M60" s="6">
        <v>25</v>
      </c>
      <c r="N60" s="6">
        <v>115</v>
      </c>
    </row>
    <row r="61" spans="1:14">
      <c r="A61" s="6" t="s">
        <v>272</v>
      </c>
      <c r="B61" s="6">
        <v>13606</v>
      </c>
      <c r="C61" s="6">
        <v>12274</v>
      </c>
      <c r="D61" s="6">
        <v>4698</v>
      </c>
      <c r="E61" s="6">
        <v>4538</v>
      </c>
      <c r="F61" s="6">
        <v>62.9</v>
      </c>
      <c r="G61" s="6">
        <v>216.19</v>
      </c>
      <c r="H61" s="6">
        <v>5915</v>
      </c>
      <c r="I61" s="6">
        <v>5370</v>
      </c>
      <c r="J61" s="6">
        <v>215</v>
      </c>
      <c r="K61" s="6">
        <v>25</v>
      </c>
      <c r="L61" s="6">
        <v>125</v>
      </c>
      <c r="M61" s="6">
        <v>25</v>
      </c>
      <c r="N61" s="6">
        <v>150</v>
      </c>
    </row>
    <row r="62" spans="1:14">
      <c r="A62" s="6" t="s">
        <v>273</v>
      </c>
      <c r="B62" s="6">
        <v>3223</v>
      </c>
      <c r="C62" s="6">
        <v>3226</v>
      </c>
      <c r="D62" s="6">
        <v>1302</v>
      </c>
      <c r="E62" s="6">
        <v>1231</v>
      </c>
      <c r="F62" s="6">
        <v>4.0999999999999996</v>
      </c>
      <c r="G62" s="6">
        <v>792.47</v>
      </c>
      <c r="H62" s="6">
        <v>1340</v>
      </c>
      <c r="I62" s="6">
        <v>1215</v>
      </c>
      <c r="J62" s="6">
        <v>50</v>
      </c>
      <c r="K62" s="6">
        <v>0</v>
      </c>
      <c r="L62" s="6">
        <v>40</v>
      </c>
      <c r="M62" s="6">
        <v>0</v>
      </c>
      <c r="N62" s="6">
        <v>35</v>
      </c>
    </row>
    <row r="63" spans="1:14">
      <c r="A63" s="6" t="s">
        <v>274</v>
      </c>
      <c r="B63" s="6">
        <v>511</v>
      </c>
      <c r="C63" s="6">
        <v>451</v>
      </c>
      <c r="D63" s="6">
        <v>167</v>
      </c>
      <c r="E63" s="6">
        <v>158</v>
      </c>
      <c r="F63" s="6">
        <v>26.5</v>
      </c>
      <c r="G63" s="6">
        <v>19.29</v>
      </c>
      <c r="H63" s="6">
        <v>140</v>
      </c>
      <c r="I63" s="6">
        <v>120</v>
      </c>
      <c r="J63" s="6">
        <v>20</v>
      </c>
      <c r="K63" s="6">
        <v>0</v>
      </c>
      <c r="L63" s="6">
        <v>10</v>
      </c>
      <c r="M63" s="6">
        <v>0</v>
      </c>
      <c r="N63" s="6">
        <v>0</v>
      </c>
    </row>
    <row r="64" spans="1:14">
      <c r="A64" s="6" t="s">
        <v>275</v>
      </c>
      <c r="B64" s="6">
        <v>3290</v>
      </c>
      <c r="C64" s="6">
        <v>3451</v>
      </c>
      <c r="D64" s="6">
        <v>1237</v>
      </c>
      <c r="E64" s="6">
        <v>1109</v>
      </c>
      <c r="F64" s="6">
        <v>4.0999999999999996</v>
      </c>
      <c r="G64" s="6">
        <v>802.92</v>
      </c>
      <c r="H64" s="6">
        <v>1285</v>
      </c>
      <c r="I64" s="6">
        <v>1155</v>
      </c>
      <c r="J64" s="6">
        <v>55</v>
      </c>
      <c r="K64" s="6">
        <v>0</v>
      </c>
      <c r="L64" s="6">
        <v>40</v>
      </c>
      <c r="M64" s="6">
        <v>0</v>
      </c>
      <c r="N64" s="6">
        <v>35</v>
      </c>
    </row>
    <row r="65" spans="1:14">
      <c r="A65" s="6" t="s">
        <v>276</v>
      </c>
      <c r="B65" s="6">
        <v>4924</v>
      </c>
      <c r="C65" s="6">
        <v>4979</v>
      </c>
      <c r="D65" s="6">
        <v>2204</v>
      </c>
      <c r="E65" s="6">
        <v>1994</v>
      </c>
      <c r="F65" s="6">
        <v>5.7</v>
      </c>
      <c r="G65" s="6">
        <v>868.26</v>
      </c>
      <c r="H65" s="6">
        <v>2085</v>
      </c>
      <c r="I65" s="6">
        <v>1870</v>
      </c>
      <c r="J65" s="6">
        <v>85</v>
      </c>
      <c r="K65" s="6">
        <v>10</v>
      </c>
      <c r="L65" s="6">
        <v>80</v>
      </c>
      <c r="M65" s="6">
        <v>0</v>
      </c>
      <c r="N65" s="6">
        <v>50</v>
      </c>
    </row>
    <row r="66" spans="1:14">
      <c r="A66" s="6" t="s">
        <v>277</v>
      </c>
      <c r="B66" s="6">
        <v>802</v>
      </c>
      <c r="C66" s="6">
        <v>819</v>
      </c>
      <c r="D66" s="6">
        <v>362</v>
      </c>
      <c r="E66" s="6">
        <v>328</v>
      </c>
      <c r="F66" s="6">
        <v>1.5</v>
      </c>
      <c r="G66" s="6">
        <v>552.12</v>
      </c>
      <c r="H66" s="6">
        <v>300</v>
      </c>
      <c r="I66" s="6">
        <v>255</v>
      </c>
      <c r="J66" s="6">
        <v>20</v>
      </c>
      <c r="K66" s="6">
        <v>0</v>
      </c>
      <c r="L66" s="6">
        <v>20</v>
      </c>
      <c r="M66" s="6">
        <v>0</v>
      </c>
      <c r="N66" s="6">
        <v>0</v>
      </c>
    </row>
    <row r="67" spans="1:14">
      <c r="A67" s="6" t="s">
        <v>278</v>
      </c>
      <c r="B67" s="6">
        <v>2177</v>
      </c>
      <c r="C67" s="6">
        <v>2001</v>
      </c>
      <c r="D67" s="6">
        <v>792</v>
      </c>
      <c r="E67" s="6">
        <v>742</v>
      </c>
      <c r="F67" s="6">
        <v>3.2</v>
      </c>
      <c r="G67" s="6">
        <v>673.78</v>
      </c>
      <c r="H67" s="6">
        <v>915</v>
      </c>
      <c r="I67" s="6">
        <v>860</v>
      </c>
      <c r="J67" s="6">
        <v>10</v>
      </c>
      <c r="K67" s="6">
        <v>0</v>
      </c>
      <c r="L67" s="6">
        <v>15</v>
      </c>
      <c r="M67" s="6">
        <v>0</v>
      </c>
      <c r="N67" s="6">
        <v>25</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B7233-3408-4C19-A180-F52A3AC9B9F1}">
  <dimension ref="A1:CL230"/>
  <sheetViews>
    <sheetView tabSelected="1" zoomScaleNormal="100" workbookViewId="0">
      <pane ySplit="1" topLeftCell="A2" activePane="bottomLeft" state="frozen"/>
      <selection pane="bottomLeft" activeCell="I9" sqref="I9"/>
    </sheetView>
  </sheetViews>
  <sheetFormatPr defaultColWidth="18.5703125" defaultRowHeight="12.75"/>
  <cols>
    <col min="1" max="1" width="18.5703125" style="128" customWidth="1"/>
    <col min="2" max="2" width="13.42578125" style="128" customWidth="1"/>
    <col min="3" max="3" width="15.140625" style="68" customWidth="1"/>
    <col min="4" max="4" width="18.5703125" style="67" hidden="1" customWidth="1"/>
    <col min="5" max="5" width="18.5703125" style="16" hidden="1" customWidth="1"/>
    <col min="6" max="7" width="18.5703125" style="17" hidden="1" customWidth="1"/>
    <col min="8" max="8" width="18.5703125" style="18" hidden="1" customWidth="1"/>
    <col min="9" max="9" width="14.7109375" style="91" customWidth="1"/>
    <col min="10" max="10" width="15.5703125" style="91" customWidth="1"/>
    <col min="11" max="11" width="11.5703125" style="91" customWidth="1"/>
    <col min="12" max="12" width="12.5703125" style="91" customWidth="1"/>
    <col min="13" max="13" width="12.140625" style="91" customWidth="1"/>
    <col min="14" max="14" width="13.5703125" style="9" customWidth="1"/>
    <col min="15" max="15" width="9.7109375" style="19" customWidth="1"/>
    <col min="16" max="16" width="12.140625" style="173" customWidth="1"/>
    <col min="17" max="17" width="15" style="173" customWidth="1"/>
    <col min="18" max="19" width="11.28515625" style="17" customWidth="1"/>
    <col min="20" max="20" width="10.42578125" style="17" customWidth="1"/>
    <col min="21" max="21" width="11" style="17" customWidth="1"/>
    <col min="22" max="22" width="10.85546875" style="17" customWidth="1"/>
    <col min="23" max="23" width="15.5703125" style="17" customWidth="1"/>
    <col min="24" max="24" width="11.140625" style="17" customWidth="1"/>
    <col min="25" max="25" width="14.7109375" style="22" customWidth="1"/>
    <col min="26" max="26" width="15.85546875" style="7" customWidth="1"/>
    <col min="27" max="27" width="14.5703125" style="7" customWidth="1"/>
    <col min="28" max="28" width="11.42578125" style="7" customWidth="1"/>
    <col min="29" max="29" width="14" style="7" customWidth="1"/>
    <col min="30" max="30" width="12.28515625" style="23" customWidth="1"/>
    <col min="31" max="31" width="12.140625" style="17" customWidth="1"/>
    <col min="32" max="32" width="14.42578125" style="17" customWidth="1"/>
    <col min="33" max="33" width="18.5703125" style="17" customWidth="1"/>
    <col min="34" max="34" width="18.5703125" style="24" hidden="1" customWidth="1"/>
    <col min="35" max="35" width="18.5703125" style="26" hidden="1" customWidth="1"/>
    <col min="36" max="36" width="15" style="174" customWidth="1"/>
    <col min="37" max="37" width="13" style="174" customWidth="1"/>
    <col min="38" max="38" width="13.140625" style="17" customWidth="1"/>
    <col min="39" max="39" width="13.42578125" style="17" customWidth="1"/>
    <col min="40" max="40" width="10.85546875" style="17" customWidth="1"/>
    <col min="41" max="41" width="11.42578125" style="17" customWidth="1"/>
    <col min="42" max="42" width="12.28515625" style="17" customWidth="1"/>
    <col min="43" max="43" width="11.28515625" style="25" customWidth="1"/>
    <col min="44" max="44" width="12.5703125" style="27" customWidth="1"/>
    <col min="45" max="45" width="16.140625" style="15" customWidth="1"/>
    <col min="46" max="46" width="13" style="28" customWidth="1"/>
    <col min="47" max="47" width="14.5703125" style="17" customWidth="1"/>
    <col min="48" max="48" width="11.5703125" style="17" customWidth="1"/>
    <col min="49" max="49" width="9.140625" style="17" customWidth="1"/>
    <col min="50" max="50" width="9.140625" style="22" customWidth="1"/>
    <col min="51" max="51" width="13.7109375" style="129" customWidth="1"/>
    <col min="52" max="52" width="11.140625" style="29" customWidth="1"/>
    <col min="53" max="53" width="12" style="22" customWidth="1"/>
    <col min="54" max="54" width="12" style="129" customWidth="1"/>
    <col min="55" max="55" width="10.85546875" style="29" customWidth="1"/>
    <col min="56" max="56" width="9" style="17" customWidth="1"/>
    <col min="57" max="57" width="11.7109375" style="17" customWidth="1"/>
    <col min="58" max="58" width="9.5703125" style="22" customWidth="1"/>
    <col min="59" max="59" width="12.42578125" style="129" customWidth="1"/>
    <col min="60" max="60" width="11.5703125" style="29" customWidth="1"/>
    <col min="61" max="61" width="14.85546875" style="17" customWidth="1"/>
    <col min="62" max="62" width="12.85546875" style="65" customWidth="1"/>
    <col min="63" max="63" width="14.5703125" style="65" customWidth="1"/>
    <col min="64" max="64" width="18.5703125" style="254"/>
    <col min="65" max="16384" width="18.5703125" style="6"/>
  </cols>
  <sheetData>
    <row r="1" spans="1:90" s="169" customFormat="1" ht="57" customHeight="1" thickTop="1" thickBot="1">
      <c r="A1" s="454" t="s">
        <v>45</v>
      </c>
      <c r="B1" s="276" t="s">
        <v>293</v>
      </c>
      <c r="C1" s="277" t="s">
        <v>174</v>
      </c>
      <c r="D1" s="278" t="s">
        <v>175</v>
      </c>
      <c r="E1" s="279" t="s">
        <v>176</v>
      </c>
      <c r="F1" s="280" t="s">
        <v>177</v>
      </c>
      <c r="G1" s="280" t="s">
        <v>178</v>
      </c>
      <c r="H1" s="280" t="s">
        <v>179</v>
      </c>
      <c r="I1" s="281" t="s">
        <v>180</v>
      </c>
      <c r="J1" s="282" t="s">
        <v>298</v>
      </c>
      <c r="K1" s="283" t="s">
        <v>299</v>
      </c>
      <c r="L1" s="284" t="s">
        <v>294</v>
      </c>
      <c r="M1" s="285" t="s">
        <v>295</v>
      </c>
      <c r="N1" s="286" t="s">
        <v>181</v>
      </c>
      <c r="O1" s="287" t="s">
        <v>182</v>
      </c>
      <c r="P1" s="288" t="s">
        <v>296</v>
      </c>
      <c r="Q1" s="288" t="s">
        <v>297</v>
      </c>
      <c r="R1" s="289" t="s">
        <v>39</v>
      </c>
      <c r="S1" s="289" t="s">
        <v>183</v>
      </c>
      <c r="T1" s="289" t="s">
        <v>37</v>
      </c>
      <c r="U1" s="290" t="s">
        <v>300</v>
      </c>
      <c r="V1" s="290" t="s">
        <v>301</v>
      </c>
      <c r="W1" s="290" t="s">
        <v>302</v>
      </c>
      <c r="X1" s="291" t="s">
        <v>184</v>
      </c>
      <c r="Y1" s="289" t="s">
        <v>185</v>
      </c>
      <c r="Z1" s="291" t="s">
        <v>186</v>
      </c>
      <c r="AA1" s="292" t="s">
        <v>303</v>
      </c>
      <c r="AB1" s="292" t="s">
        <v>304</v>
      </c>
      <c r="AC1" s="292" t="s">
        <v>305</v>
      </c>
      <c r="AD1" s="293" t="s">
        <v>76</v>
      </c>
      <c r="AE1" s="289" t="s">
        <v>74</v>
      </c>
      <c r="AF1" s="294" t="s">
        <v>306</v>
      </c>
      <c r="AG1" s="295" t="s">
        <v>307</v>
      </c>
      <c r="AH1" s="291" t="s">
        <v>187</v>
      </c>
      <c r="AI1" s="289" t="s">
        <v>188</v>
      </c>
      <c r="AJ1" s="296" t="s">
        <v>308</v>
      </c>
      <c r="AK1" s="297" t="s">
        <v>309</v>
      </c>
      <c r="AL1" s="293" t="s">
        <v>83</v>
      </c>
      <c r="AM1" s="289" t="s">
        <v>81</v>
      </c>
      <c r="AN1" s="294" t="s">
        <v>310</v>
      </c>
      <c r="AO1" s="298" t="s">
        <v>311</v>
      </c>
      <c r="AP1" s="295" t="s">
        <v>312</v>
      </c>
      <c r="AQ1" s="291" t="s">
        <v>401</v>
      </c>
      <c r="AR1" s="299" t="s">
        <v>400</v>
      </c>
      <c r="AS1" s="300" t="s">
        <v>189</v>
      </c>
      <c r="AT1" s="301" t="s">
        <v>313</v>
      </c>
      <c r="AU1" s="302" t="s">
        <v>402</v>
      </c>
      <c r="AV1" s="303" t="s">
        <v>403</v>
      </c>
      <c r="AW1" s="304" t="s">
        <v>404</v>
      </c>
      <c r="AX1" s="302" t="s">
        <v>405</v>
      </c>
      <c r="AY1" s="305" t="s">
        <v>406</v>
      </c>
      <c r="AZ1" s="306" t="s">
        <v>407</v>
      </c>
      <c r="BA1" s="303" t="s">
        <v>408</v>
      </c>
      <c r="BB1" s="305" t="s">
        <v>409</v>
      </c>
      <c r="BC1" s="306" t="s">
        <v>410</v>
      </c>
      <c r="BD1" s="304" t="s">
        <v>411</v>
      </c>
      <c r="BE1" s="304" t="s">
        <v>412</v>
      </c>
      <c r="BF1" s="303" t="s">
        <v>413</v>
      </c>
      <c r="BG1" s="305" t="s">
        <v>414</v>
      </c>
      <c r="BH1" s="307" t="s">
        <v>415</v>
      </c>
      <c r="BI1" s="294" t="s">
        <v>314</v>
      </c>
      <c r="BJ1" s="308" t="s">
        <v>205</v>
      </c>
      <c r="BK1" s="309" t="s">
        <v>206</v>
      </c>
      <c r="BL1" s="309" t="s">
        <v>9</v>
      </c>
      <c r="BM1" s="249"/>
      <c r="BN1" s="249"/>
      <c r="BO1" s="249"/>
      <c r="BP1" s="249"/>
      <c r="BQ1" s="249"/>
      <c r="BR1" s="249"/>
      <c r="BS1" s="249"/>
      <c r="BT1" s="249"/>
      <c r="BU1" s="249"/>
      <c r="BV1" s="249"/>
      <c r="BW1" s="249"/>
      <c r="BX1" s="249"/>
      <c r="BY1" s="249"/>
      <c r="BZ1" s="249"/>
      <c r="CA1" s="249"/>
      <c r="CB1" s="249"/>
      <c r="CC1" s="249"/>
      <c r="CD1" s="249"/>
      <c r="CE1" s="249"/>
      <c r="CF1" s="249"/>
      <c r="CG1" s="249"/>
      <c r="CH1" s="249"/>
      <c r="CI1" s="249"/>
      <c r="CJ1" s="249"/>
      <c r="CK1" s="249"/>
      <c r="CL1" s="249"/>
    </row>
    <row r="2" spans="1:90" s="5" customFormat="1" ht="15.75" thickTop="1">
      <c r="A2" s="455" t="s">
        <v>42</v>
      </c>
      <c r="B2" s="310">
        <v>7250000</v>
      </c>
      <c r="C2" s="310">
        <v>7250000</v>
      </c>
      <c r="D2" s="311"/>
      <c r="E2" s="312"/>
      <c r="F2" s="313"/>
      <c r="G2" s="313"/>
      <c r="H2" s="314"/>
      <c r="I2" s="315">
        <v>477250000</v>
      </c>
      <c r="J2" s="316"/>
      <c r="K2" s="315"/>
      <c r="L2" s="317">
        <v>5864.48</v>
      </c>
      <c r="M2" s="318">
        <v>586448</v>
      </c>
      <c r="N2" s="319">
        <v>5890.71</v>
      </c>
      <c r="O2" s="320">
        <v>589071</v>
      </c>
      <c r="P2" s="321">
        <v>317480</v>
      </c>
      <c r="Q2" s="321">
        <v>295095</v>
      </c>
      <c r="R2" s="313">
        <v>295095</v>
      </c>
      <c r="S2" s="313">
        <v>262215</v>
      </c>
      <c r="T2" s="318">
        <v>233923</v>
      </c>
      <c r="U2" s="318">
        <v>22385</v>
      </c>
      <c r="V2" s="322">
        <v>7.5856927430149615E-2</v>
      </c>
      <c r="W2" s="323">
        <v>54.1</v>
      </c>
      <c r="X2" s="321">
        <v>61172</v>
      </c>
      <c r="Y2" s="324">
        <v>0.26150485416141211</v>
      </c>
      <c r="Z2" s="325">
        <v>50.1</v>
      </c>
      <c r="AA2" s="311">
        <v>1</v>
      </c>
      <c r="AB2" s="313">
        <v>134720</v>
      </c>
      <c r="AC2" s="325">
        <v>124766</v>
      </c>
      <c r="AD2" s="326">
        <v>124766</v>
      </c>
      <c r="AE2" s="318">
        <v>101081</v>
      </c>
      <c r="AF2" s="318">
        <v>9954</v>
      </c>
      <c r="AG2" s="322">
        <v>7.978135068848885E-2</v>
      </c>
      <c r="AH2" s="313">
        <v>23685</v>
      </c>
      <c r="AI2" s="327">
        <v>0.2343170328746253</v>
      </c>
      <c r="AJ2" s="328">
        <v>125100</v>
      </c>
      <c r="AK2" s="328">
        <v>115283</v>
      </c>
      <c r="AL2" s="313">
        <v>115283</v>
      </c>
      <c r="AM2" s="318">
        <v>95309</v>
      </c>
      <c r="AN2" s="318">
        <v>9817</v>
      </c>
      <c r="AO2" s="322">
        <v>8.5155660418275034E-2</v>
      </c>
      <c r="AP2" s="323">
        <v>0.2133181458543639</v>
      </c>
      <c r="AQ2" s="321">
        <v>19974</v>
      </c>
      <c r="AR2" s="324">
        <v>0.20957097440955208</v>
      </c>
      <c r="AS2" s="329">
        <v>0.19570306465604315</v>
      </c>
      <c r="AT2" s="330">
        <v>130600</v>
      </c>
      <c r="AU2" s="313">
        <v>109735</v>
      </c>
      <c r="AV2" s="313">
        <v>7945</v>
      </c>
      <c r="AW2" s="321">
        <v>117680</v>
      </c>
      <c r="AX2" s="324">
        <v>0.9010719754977029</v>
      </c>
      <c r="AY2" s="331">
        <v>1.0000798840152088</v>
      </c>
      <c r="AZ2" s="313">
        <v>3730</v>
      </c>
      <c r="BA2" s="324">
        <v>2.8560490045941807E-2</v>
      </c>
      <c r="BB2" s="332">
        <v>0.99861853307488846</v>
      </c>
      <c r="BC2" s="313">
        <v>4985</v>
      </c>
      <c r="BD2" s="313">
        <v>1535</v>
      </c>
      <c r="BE2" s="321">
        <v>6520</v>
      </c>
      <c r="BF2" s="324">
        <v>4.9923430321592646E-2</v>
      </c>
      <c r="BG2" s="332">
        <v>0.99846860643185287</v>
      </c>
      <c r="BH2" s="313">
        <v>2675</v>
      </c>
      <c r="BI2" s="313" t="s">
        <v>416</v>
      </c>
      <c r="BJ2" s="333" t="s">
        <v>43</v>
      </c>
      <c r="BK2" s="334" t="s">
        <v>43</v>
      </c>
      <c r="BL2" s="335"/>
      <c r="BM2" s="6"/>
      <c r="BN2" s="250"/>
      <c r="BO2" s="250"/>
      <c r="BP2" s="250"/>
      <c r="BQ2" s="250"/>
      <c r="BR2" s="250"/>
      <c r="BS2" s="250"/>
      <c r="BT2" s="250"/>
      <c r="BU2" s="250"/>
      <c r="BV2" s="250"/>
      <c r="BW2" s="250"/>
      <c r="BX2" s="250"/>
      <c r="BY2" s="250"/>
      <c r="BZ2" s="250"/>
      <c r="CA2" s="250"/>
      <c r="CB2" s="250"/>
      <c r="CC2" s="250"/>
      <c r="CD2" s="250"/>
      <c r="CE2" s="250"/>
      <c r="CF2" s="250"/>
      <c r="CG2" s="250"/>
      <c r="CH2" s="250"/>
      <c r="CI2" s="250"/>
      <c r="CJ2" s="250"/>
      <c r="CK2" s="250"/>
      <c r="CL2" s="250"/>
    </row>
    <row r="3" spans="1:90" ht="15">
      <c r="A3" s="456" t="s">
        <v>344</v>
      </c>
      <c r="B3" s="336" t="s">
        <v>213</v>
      </c>
      <c r="C3" s="337">
        <v>7250001</v>
      </c>
      <c r="D3" s="338"/>
      <c r="E3" s="339"/>
      <c r="F3" s="272"/>
      <c r="G3" s="272"/>
      <c r="H3" s="340"/>
      <c r="I3" s="341">
        <v>477250001</v>
      </c>
      <c r="J3" s="342">
        <v>7250001</v>
      </c>
      <c r="K3" s="343">
        <v>0.53690674000000005</v>
      </c>
      <c r="L3" s="344">
        <v>2.25</v>
      </c>
      <c r="M3" s="345">
        <v>225</v>
      </c>
      <c r="N3" s="346">
        <v>4.54</v>
      </c>
      <c r="O3" s="347">
        <v>454</v>
      </c>
      <c r="P3" s="348">
        <v>6899</v>
      </c>
      <c r="Q3" s="348">
        <v>6874</v>
      </c>
      <c r="R3" s="272">
        <v>12779</v>
      </c>
      <c r="S3" s="272">
        <v>8017</v>
      </c>
      <c r="T3" s="345">
        <v>6377</v>
      </c>
      <c r="U3" s="345">
        <v>25</v>
      </c>
      <c r="V3" s="349">
        <v>3.6368926389292989E-3</v>
      </c>
      <c r="W3" s="350">
        <v>3070.9</v>
      </c>
      <c r="X3" s="348">
        <v>6402</v>
      </c>
      <c r="Y3" s="351">
        <v>1.0039203387172653</v>
      </c>
      <c r="Z3" s="352">
        <v>2817.2</v>
      </c>
      <c r="AA3" s="352">
        <v>0.57563604000000002</v>
      </c>
      <c r="AB3" s="272">
        <v>3487</v>
      </c>
      <c r="AC3" s="272">
        <v>3322.5712228800003</v>
      </c>
      <c r="AD3" s="457">
        <v>5772</v>
      </c>
      <c r="AE3" s="345">
        <v>3330</v>
      </c>
      <c r="AF3" s="345">
        <v>164.42877711999972</v>
      </c>
      <c r="AG3" s="349">
        <v>4.9488413066273738E-2</v>
      </c>
      <c r="AH3" s="272">
        <v>2442</v>
      </c>
      <c r="AI3" s="353">
        <v>0.73333333333333328</v>
      </c>
      <c r="AJ3" s="354">
        <v>3311</v>
      </c>
      <c r="AK3" s="354">
        <v>3067.5644571600001</v>
      </c>
      <c r="AL3" s="271">
        <v>5329</v>
      </c>
      <c r="AM3" s="345">
        <v>3228</v>
      </c>
      <c r="AN3" s="345">
        <v>243.43554283999993</v>
      </c>
      <c r="AO3" s="349">
        <v>7.9357922625487853E-2</v>
      </c>
      <c r="AP3" s="350">
        <v>14.715555555555556</v>
      </c>
      <c r="AQ3" s="348">
        <v>2101</v>
      </c>
      <c r="AR3" s="351">
        <v>0.65086741016109051</v>
      </c>
      <c r="AS3" s="355">
        <v>11.737885462555067</v>
      </c>
      <c r="AT3" s="356">
        <v>1550</v>
      </c>
      <c r="AU3" s="272">
        <v>1300</v>
      </c>
      <c r="AV3" s="272">
        <v>85</v>
      </c>
      <c r="AW3" s="348">
        <v>1385</v>
      </c>
      <c r="AX3" s="351">
        <v>0.8935483870967742</v>
      </c>
      <c r="AY3" s="357">
        <v>0.99172961941928328</v>
      </c>
      <c r="AZ3" s="272">
        <v>40</v>
      </c>
      <c r="BA3" s="351">
        <v>2.5806451612903226E-2</v>
      </c>
      <c r="BB3" s="358">
        <v>0.90232348296864429</v>
      </c>
      <c r="BC3" s="272">
        <v>85</v>
      </c>
      <c r="BD3" s="272">
        <v>10</v>
      </c>
      <c r="BE3" s="348">
        <v>95</v>
      </c>
      <c r="BF3" s="351">
        <v>6.1290322580645158E-2</v>
      </c>
      <c r="BG3" s="358">
        <v>1.225806451612903</v>
      </c>
      <c r="BH3" s="272">
        <v>25</v>
      </c>
      <c r="BI3" s="485" t="s">
        <v>7</v>
      </c>
      <c r="BJ3" s="360" t="s">
        <v>7</v>
      </c>
      <c r="BK3" s="361" t="s">
        <v>6</v>
      </c>
      <c r="BL3" s="362" t="s">
        <v>432</v>
      </c>
    </row>
    <row r="4" spans="1:90" ht="15">
      <c r="A4" s="456" t="s">
        <v>46</v>
      </c>
      <c r="B4" s="336" t="s">
        <v>214</v>
      </c>
      <c r="C4" s="337"/>
      <c r="D4" s="338"/>
      <c r="E4" s="339"/>
      <c r="F4" s="272"/>
      <c r="G4" s="272"/>
      <c r="H4" s="340"/>
      <c r="I4" s="341"/>
      <c r="J4" s="342">
        <v>7250001</v>
      </c>
      <c r="K4" s="343">
        <v>0.46309326000000001</v>
      </c>
      <c r="L4" s="344">
        <v>2.34</v>
      </c>
      <c r="M4" s="345">
        <v>234</v>
      </c>
      <c r="N4" s="346"/>
      <c r="O4" s="347"/>
      <c r="P4" s="348">
        <v>8221</v>
      </c>
      <c r="Q4" s="348">
        <v>5905</v>
      </c>
      <c r="R4" s="272"/>
      <c r="S4" s="272"/>
      <c r="T4" s="345"/>
      <c r="U4" s="345">
        <v>2316</v>
      </c>
      <c r="V4" s="349">
        <v>0.3922099915325995</v>
      </c>
      <c r="W4" s="350">
        <v>3508.5</v>
      </c>
      <c r="X4" s="348"/>
      <c r="Y4" s="351"/>
      <c r="Z4" s="352"/>
      <c r="AA4" s="352">
        <v>0.42436395999999998</v>
      </c>
      <c r="AB4" s="272">
        <v>3165</v>
      </c>
      <c r="AC4" s="272">
        <v>2449.4287771199997</v>
      </c>
      <c r="AD4" s="457"/>
      <c r="AE4" s="345"/>
      <c r="AF4" s="345">
        <v>715.57122288000028</v>
      </c>
      <c r="AG4" s="349">
        <v>0.29213799950589209</v>
      </c>
      <c r="AH4" s="272"/>
      <c r="AI4" s="353"/>
      <c r="AJ4" s="354">
        <v>2909</v>
      </c>
      <c r="AK4" s="363">
        <v>2261.4355428399999</v>
      </c>
      <c r="AL4" s="271"/>
      <c r="AM4" s="345"/>
      <c r="AN4" s="345">
        <v>647.56445716000007</v>
      </c>
      <c r="AO4" s="349">
        <v>0.28635105661546428</v>
      </c>
      <c r="AP4" s="350">
        <v>12.431623931623932</v>
      </c>
      <c r="AQ4" s="348"/>
      <c r="AR4" s="351"/>
      <c r="AS4" s="355"/>
      <c r="AT4" s="356">
        <v>3435</v>
      </c>
      <c r="AU4" s="272">
        <v>3060</v>
      </c>
      <c r="AV4" s="272">
        <v>220</v>
      </c>
      <c r="AW4" s="348">
        <v>3280</v>
      </c>
      <c r="AX4" s="351">
        <v>0.9548762736535662</v>
      </c>
      <c r="AY4" s="357">
        <v>1.0597960861859781</v>
      </c>
      <c r="AZ4" s="272">
        <v>55</v>
      </c>
      <c r="BA4" s="351">
        <v>1.6011644832605532E-2</v>
      </c>
      <c r="BB4" s="358">
        <v>0.5598477214197739</v>
      </c>
      <c r="BC4" s="272">
        <v>40</v>
      </c>
      <c r="BD4" s="272">
        <v>15</v>
      </c>
      <c r="BE4" s="348">
        <v>55</v>
      </c>
      <c r="BF4" s="351">
        <v>1.6011644832605532E-2</v>
      </c>
      <c r="BG4" s="358">
        <v>0.32023289665211063</v>
      </c>
      <c r="BH4" s="272">
        <v>45</v>
      </c>
      <c r="BI4" s="485" t="s">
        <v>7</v>
      </c>
      <c r="BJ4" s="364"/>
      <c r="BK4" s="365"/>
      <c r="BL4" s="362" t="s">
        <v>432</v>
      </c>
    </row>
    <row r="5" spans="1:90" ht="15">
      <c r="A5" s="456" t="s">
        <v>349</v>
      </c>
      <c r="B5" s="336" t="s">
        <v>215</v>
      </c>
      <c r="C5" s="337">
        <v>7250002.0099999998</v>
      </c>
      <c r="D5" s="338"/>
      <c r="E5" s="339"/>
      <c r="F5" s="272"/>
      <c r="G5" s="272"/>
      <c r="H5" s="340"/>
      <c r="I5" s="341">
        <v>477250002.00999999</v>
      </c>
      <c r="J5" s="342"/>
      <c r="K5" s="341">
        <v>1</v>
      </c>
      <c r="L5" s="344">
        <v>1.32</v>
      </c>
      <c r="M5" s="345">
        <v>132</v>
      </c>
      <c r="N5" s="346">
        <v>1.3</v>
      </c>
      <c r="O5" s="347">
        <v>130</v>
      </c>
      <c r="P5" s="348">
        <v>2900</v>
      </c>
      <c r="Q5" s="348">
        <v>2933</v>
      </c>
      <c r="R5" s="272">
        <v>2933</v>
      </c>
      <c r="S5" s="272">
        <v>2834</v>
      </c>
      <c r="T5" s="345">
        <v>2874</v>
      </c>
      <c r="U5" s="345">
        <v>-33</v>
      </c>
      <c r="V5" s="349">
        <v>-1.125127855438118E-2</v>
      </c>
      <c r="W5" s="350">
        <v>2198.5</v>
      </c>
      <c r="X5" s="348">
        <v>59</v>
      </c>
      <c r="Y5" s="351">
        <v>2.0528879610299235E-2</v>
      </c>
      <c r="Z5" s="352">
        <v>2251</v>
      </c>
      <c r="AA5" s="338">
        <v>1</v>
      </c>
      <c r="AB5" s="272">
        <v>1204</v>
      </c>
      <c r="AC5" s="272">
        <v>1204</v>
      </c>
      <c r="AD5" s="366">
        <v>1204</v>
      </c>
      <c r="AE5" s="345">
        <v>1176</v>
      </c>
      <c r="AF5" s="345">
        <v>0</v>
      </c>
      <c r="AG5" s="349">
        <v>0</v>
      </c>
      <c r="AH5" s="272">
        <v>28</v>
      </c>
      <c r="AI5" s="353">
        <v>2.3809523809523808E-2</v>
      </c>
      <c r="AJ5" s="354">
        <v>1169</v>
      </c>
      <c r="AK5" s="354">
        <v>1168</v>
      </c>
      <c r="AL5" s="272">
        <v>1168</v>
      </c>
      <c r="AM5" s="345">
        <v>1144</v>
      </c>
      <c r="AN5" s="345">
        <v>1</v>
      </c>
      <c r="AO5" s="349">
        <v>8.5616438356164379E-4</v>
      </c>
      <c r="AP5" s="350">
        <v>8.8560606060606055</v>
      </c>
      <c r="AQ5" s="348">
        <v>24</v>
      </c>
      <c r="AR5" s="351">
        <v>2.097902097902098E-2</v>
      </c>
      <c r="AS5" s="355">
        <v>8.9846153846153847</v>
      </c>
      <c r="AT5" s="356">
        <v>1175</v>
      </c>
      <c r="AU5" s="272">
        <v>975</v>
      </c>
      <c r="AV5" s="272">
        <v>80</v>
      </c>
      <c r="AW5" s="348">
        <v>1055</v>
      </c>
      <c r="AX5" s="351">
        <v>0.89787234042553188</v>
      </c>
      <c r="AY5" s="357">
        <v>0.99652867971757142</v>
      </c>
      <c r="AZ5" s="272">
        <v>35</v>
      </c>
      <c r="BA5" s="351">
        <v>2.9787234042553193E-2</v>
      </c>
      <c r="BB5" s="358">
        <v>1.0415116798095523</v>
      </c>
      <c r="BC5" s="272">
        <v>30</v>
      </c>
      <c r="BD5" s="272">
        <v>35</v>
      </c>
      <c r="BE5" s="348">
        <v>65</v>
      </c>
      <c r="BF5" s="351">
        <v>5.5319148936170209E-2</v>
      </c>
      <c r="BG5" s="358">
        <v>1.1063829787234043</v>
      </c>
      <c r="BH5" s="272">
        <v>30</v>
      </c>
      <c r="BI5" s="485" t="s">
        <v>7</v>
      </c>
      <c r="BJ5" s="360" t="s">
        <v>7</v>
      </c>
      <c r="BK5" s="367" t="s">
        <v>7</v>
      </c>
      <c r="BL5" s="362"/>
    </row>
    <row r="6" spans="1:90" ht="15">
      <c r="A6" s="456" t="s">
        <v>345</v>
      </c>
      <c r="B6" s="336" t="s">
        <v>216</v>
      </c>
      <c r="C6" s="337">
        <v>7250002.0199999996</v>
      </c>
      <c r="D6" s="338"/>
      <c r="E6" s="339"/>
      <c r="F6" s="272"/>
      <c r="G6" s="272"/>
      <c r="H6" s="340"/>
      <c r="I6" s="341">
        <v>477250002.01999998</v>
      </c>
      <c r="J6" s="342">
        <v>7250002.0199999996</v>
      </c>
      <c r="K6" s="343">
        <v>0.46568013000000003</v>
      </c>
      <c r="L6" s="344">
        <v>1.86</v>
      </c>
      <c r="M6" s="345">
        <v>186</v>
      </c>
      <c r="N6" s="346">
        <v>3.94</v>
      </c>
      <c r="O6" s="347">
        <v>394</v>
      </c>
      <c r="P6" s="348">
        <v>4509</v>
      </c>
      <c r="Q6" s="348">
        <v>4601</v>
      </c>
      <c r="R6" s="272">
        <v>9867</v>
      </c>
      <c r="S6" s="272">
        <v>7280</v>
      </c>
      <c r="T6" s="345">
        <v>4497</v>
      </c>
      <c r="U6" s="345">
        <v>-92</v>
      </c>
      <c r="V6" s="349">
        <v>-1.9995653118887197E-2</v>
      </c>
      <c r="W6" s="350">
        <v>2422.5</v>
      </c>
      <c r="X6" s="348">
        <v>5370</v>
      </c>
      <c r="Y6" s="351">
        <v>1.1941294196130754</v>
      </c>
      <c r="Z6" s="352">
        <v>2502.6999999999998</v>
      </c>
      <c r="AA6" s="352">
        <v>0.46556266000000002</v>
      </c>
      <c r="AB6" s="272">
        <v>1884</v>
      </c>
      <c r="AC6" s="272">
        <v>1886.92546098</v>
      </c>
      <c r="AD6" s="457">
        <v>4053</v>
      </c>
      <c r="AE6" s="345">
        <v>1741</v>
      </c>
      <c r="AF6" s="345">
        <v>-2.9254609800000253</v>
      </c>
      <c r="AG6" s="349">
        <v>-1.5503850260627932E-3</v>
      </c>
      <c r="AH6" s="272">
        <v>2312</v>
      </c>
      <c r="AI6" s="353">
        <v>1.327972429638139</v>
      </c>
      <c r="AJ6" s="354">
        <v>1796</v>
      </c>
      <c r="AK6" s="354">
        <v>1739.3420977600001</v>
      </c>
      <c r="AL6" s="271">
        <v>3736</v>
      </c>
      <c r="AM6" s="345">
        <v>1704</v>
      </c>
      <c r="AN6" s="345">
        <v>56.657902239999885</v>
      </c>
      <c r="AO6" s="349">
        <v>3.2574329289773635E-2</v>
      </c>
      <c r="AP6" s="350">
        <v>9.655913978494624</v>
      </c>
      <c r="AQ6" s="348">
        <v>2032</v>
      </c>
      <c r="AR6" s="351">
        <v>1.192488262910798</v>
      </c>
      <c r="AS6" s="355">
        <v>9.4822335025380706</v>
      </c>
      <c r="AT6" s="356">
        <v>1805</v>
      </c>
      <c r="AU6" s="272">
        <v>1530</v>
      </c>
      <c r="AV6" s="272">
        <v>90</v>
      </c>
      <c r="AW6" s="348">
        <v>1620</v>
      </c>
      <c r="AX6" s="351">
        <v>0.89750692520775621</v>
      </c>
      <c r="AY6" s="357">
        <v>0.9961231134381312</v>
      </c>
      <c r="AZ6" s="272">
        <v>30</v>
      </c>
      <c r="BA6" s="351">
        <v>1.662049861495845E-2</v>
      </c>
      <c r="BB6" s="358">
        <v>0.58113631520833742</v>
      </c>
      <c r="BC6" s="272">
        <v>55</v>
      </c>
      <c r="BD6" s="272">
        <v>45</v>
      </c>
      <c r="BE6" s="348">
        <v>100</v>
      </c>
      <c r="BF6" s="351">
        <v>5.5401662049861494E-2</v>
      </c>
      <c r="BG6" s="358">
        <v>1.10803324099723</v>
      </c>
      <c r="BH6" s="272">
        <v>55</v>
      </c>
      <c r="BI6" s="485" t="s">
        <v>7</v>
      </c>
      <c r="BJ6" s="360" t="s">
        <v>7</v>
      </c>
      <c r="BK6" s="367" t="s">
        <v>7</v>
      </c>
      <c r="BL6" s="362" t="s">
        <v>432</v>
      </c>
    </row>
    <row r="7" spans="1:90" ht="15">
      <c r="A7" s="456" t="s">
        <v>46</v>
      </c>
      <c r="B7" s="336" t="s">
        <v>217</v>
      </c>
      <c r="C7" s="337"/>
      <c r="D7" s="338"/>
      <c r="E7" s="339"/>
      <c r="F7" s="272"/>
      <c r="G7" s="272"/>
      <c r="H7" s="340"/>
      <c r="I7" s="341"/>
      <c r="J7" s="342">
        <v>7250002.0199999996</v>
      </c>
      <c r="K7" s="343">
        <v>0.53431987000000003</v>
      </c>
      <c r="L7" s="344">
        <v>2.09</v>
      </c>
      <c r="M7" s="345">
        <v>209</v>
      </c>
      <c r="N7" s="346"/>
      <c r="O7" s="347"/>
      <c r="P7" s="348">
        <v>7009</v>
      </c>
      <c r="Q7" s="348">
        <v>5266</v>
      </c>
      <c r="R7" s="272"/>
      <c r="S7" s="272"/>
      <c r="T7" s="345"/>
      <c r="U7" s="345">
        <v>1743</v>
      </c>
      <c r="V7" s="349">
        <v>0.33099126471705281</v>
      </c>
      <c r="W7" s="350">
        <v>3355.5</v>
      </c>
      <c r="X7" s="348"/>
      <c r="Y7" s="351"/>
      <c r="Z7" s="352"/>
      <c r="AA7" s="352">
        <v>0.53443733999999998</v>
      </c>
      <c r="AB7" s="272">
        <v>2855</v>
      </c>
      <c r="AC7" s="272">
        <v>2166.07453902</v>
      </c>
      <c r="AD7" s="457"/>
      <c r="AE7" s="345"/>
      <c r="AF7" s="345">
        <v>688.92546098000003</v>
      </c>
      <c r="AG7" s="349">
        <v>0.31805251784718891</v>
      </c>
      <c r="AH7" s="272"/>
      <c r="AI7" s="353"/>
      <c r="AJ7" s="354">
        <v>2662</v>
      </c>
      <c r="AK7" s="354">
        <v>1996.6579022399999</v>
      </c>
      <c r="AL7" s="271"/>
      <c r="AM7" s="345"/>
      <c r="AN7" s="345">
        <v>665.34209776000012</v>
      </c>
      <c r="AO7" s="349">
        <v>0.33322788897064926</v>
      </c>
      <c r="AP7" s="350">
        <v>12.736842105263158</v>
      </c>
      <c r="AQ7" s="348"/>
      <c r="AR7" s="351"/>
      <c r="AS7" s="355"/>
      <c r="AT7" s="356">
        <v>2935</v>
      </c>
      <c r="AU7" s="272">
        <v>2500</v>
      </c>
      <c r="AV7" s="272">
        <v>175</v>
      </c>
      <c r="AW7" s="348">
        <v>2675</v>
      </c>
      <c r="AX7" s="351">
        <v>0.91141396933560481</v>
      </c>
      <c r="AY7" s="357">
        <v>1.0115582345567202</v>
      </c>
      <c r="AZ7" s="272">
        <v>80</v>
      </c>
      <c r="BA7" s="351">
        <v>2.7257240204429302E-2</v>
      </c>
      <c r="BB7" s="358">
        <v>0.95305035679822736</v>
      </c>
      <c r="BC7" s="272">
        <v>110</v>
      </c>
      <c r="BD7" s="272">
        <v>10</v>
      </c>
      <c r="BE7" s="348">
        <v>120</v>
      </c>
      <c r="BF7" s="351">
        <v>4.0885860306643949E-2</v>
      </c>
      <c r="BG7" s="358">
        <v>0.8177172061328789</v>
      </c>
      <c r="BH7" s="272">
        <v>55</v>
      </c>
      <c r="BI7" s="485" t="s">
        <v>7</v>
      </c>
      <c r="BJ7" s="364"/>
      <c r="BK7" s="365"/>
      <c r="BL7" s="362" t="s">
        <v>432</v>
      </c>
    </row>
    <row r="8" spans="1:90" ht="15">
      <c r="A8" s="456" t="s">
        <v>341</v>
      </c>
      <c r="B8" s="336" t="s">
        <v>218</v>
      </c>
      <c r="C8" s="337">
        <v>7250003</v>
      </c>
      <c r="D8" s="338"/>
      <c r="E8" s="339"/>
      <c r="F8" s="272"/>
      <c r="G8" s="272"/>
      <c r="H8" s="340"/>
      <c r="I8" s="341">
        <v>477250003</v>
      </c>
      <c r="J8" s="342"/>
      <c r="K8" s="341">
        <v>1</v>
      </c>
      <c r="L8" s="344">
        <v>7.39</v>
      </c>
      <c r="M8" s="345">
        <v>739</v>
      </c>
      <c r="N8" s="346">
        <v>7.29</v>
      </c>
      <c r="O8" s="347">
        <v>729</v>
      </c>
      <c r="P8" s="348">
        <v>5500</v>
      </c>
      <c r="Q8" s="348">
        <v>5543</v>
      </c>
      <c r="R8" s="272">
        <v>5543</v>
      </c>
      <c r="S8" s="272">
        <v>5386</v>
      </c>
      <c r="T8" s="345">
        <v>4816</v>
      </c>
      <c r="U8" s="345">
        <v>-43</v>
      </c>
      <c r="V8" s="349">
        <v>-7.7575320223705578E-3</v>
      </c>
      <c r="W8" s="350">
        <v>743.9</v>
      </c>
      <c r="X8" s="348">
        <v>727</v>
      </c>
      <c r="Y8" s="351">
        <v>0.15095514950166114</v>
      </c>
      <c r="Z8" s="352">
        <v>760.1</v>
      </c>
      <c r="AA8" s="338">
        <v>1</v>
      </c>
      <c r="AB8" s="272">
        <v>2497</v>
      </c>
      <c r="AC8" s="272">
        <v>2456</v>
      </c>
      <c r="AD8" s="366">
        <v>2456</v>
      </c>
      <c r="AE8" s="345">
        <v>2080</v>
      </c>
      <c r="AF8" s="345">
        <v>41</v>
      </c>
      <c r="AG8" s="349">
        <v>1.6693811074918567E-2</v>
      </c>
      <c r="AH8" s="272">
        <v>376</v>
      </c>
      <c r="AI8" s="353">
        <v>0.18076923076923077</v>
      </c>
      <c r="AJ8" s="354">
        <v>2344</v>
      </c>
      <c r="AK8" s="354">
        <v>2314</v>
      </c>
      <c r="AL8" s="272">
        <v>2314</v>
      </c>
      <c r="AM8" s="345">
        <v>1994</v>
      </c>
      <c r="AN8" s="345">
        <v>30</v>
      </c>
      <c r="AO8" s="349">
        <v>1.2964563526361279E-2</v>
      </c>
      <c r="AP8" s="350">
        <v>3.1718538565629228</v>
      </c>
      <c r="AQ8" s="348">
        <v>320</v>
      </c>
      <c r="AR8" s="351">
        <v>0.16048144433299899</v>
      </c>
      <c r="AS8" s="355">
        <v>3.1742112482853222</v>
      </c>
      <c r="AT8" s="356">
        <v>2430</v>
      </c>
      <c r="AU8" s="272">
        <v>2030</v>
      </c>
      <c r="AV8" s="272">
        <v>180</v>
      </c>
      <c r="AW8" s="348">
        <v>2210</v>
      </c>
      <c r="AX8" s="351">
        <v>0.90946502057613166</v>
      </c>
      <c r="AY8" s="357">
        <v>1.0093951393741749</v>
      </c>
      <c r="AZ8" s="272">
        <v>90</v>
      </c>
      <c r="BA8" s="351">
        <v>3.7037037037037035E-2</v>
      </c>
      <c r="BB8" s="358">
        <v>1.295001295001295</v>
      </c>
      <c r="BC8" s="272">
        <v>50</v>
      </c>
      <c r="BD8" s="272">
        <v>45</v>
      </c>
      <c r="BE8" s="348">
        <v>95</v>
      </c>
      <c r="BF8" s="351">
        <v>3.9094650205761319E-2</v>
      </c>
      <c r="BG8" s="358">
        <v>0.78189300411522633</v>
      </c>
      <c r="BH8" s="272">
        <v>25</v>
      </c>
      <c r="BI8" s="359" t="s">
        <v>7</v>
      </c>
      <c r="BJ8" s="360" t="s">
        <v>7</v>
      </c>
      <c r="BK8" s="367" t="s">
        <v>7</v>
      </c>
      <c r="BL8" s="362"/>
    </row>
    <row r="9" spans="1:90" ht="15">
      <c r="A9" s="456" t="s">
        <v>342</v>
      </c>
      <c r="B9" s="336" t="s">
        <v>219</v>
      </c>
      <c r="C9" s="337">
        <v>7250004</v>
      </c>
      <c r="D9" s="338"/>
      <c r="E9" s="339"/>
      <c r="F9" s="272"/>
      <c r="G9" s="272"/>
      <c r="H9" s="340"/>
      <c r="I9" s="341">
        <v>477250004</v>
      </c>
      <c r="J9" s="342"/>
      <c r="K9" s="341">
        <v>1</v>
      </c>
      <c r="L9" s="344">
        <v>2</v>
      </c>
      <c r="M9" s="345">
        <v>200</v>
      </c>
      <c r="N9" s="346">
        <v>1.99</v>
      </c>
      <c r="O9" s="347">
        <v>199</v>
      </c>
      <c r="P9" s="348">
        <v>5209</v>
      </c>
      <c r="Q9" s="348">
        <v>5338</v>
      </c>
      <c r="R9" s="272">
        <v>5338</v>
      </c>
      <c r="S9" s="272">
        <v>5208</v>
      </c>
      <c r="T9" s="345">
        <v>5213</v>
      </c>
      <c r="U9" s="345">
        <v>-129</v>
      </c>
      <c r="V9" s="349">
        <v>-2.4166354439865118E-2</v>
      </c>
      <c r="W9" s="350">
        <v>2607.6</v>
      </c>
      <c r="X9" s="348">
        <v>125</v>
      </c>
      <c r="Y9" s="351">
        <v>2.3978515250335699E-2</v>
      </c>
      <c r="Z9" s="352">
        <v>2682.4</v>
      </c>
      <c r="AA9" s="338">
        <v>1</v>
      </c>
      <c r="AB9" s="272">
        <v>2623</v>
      </c>
      <c r="AC9" s="272">
        <v>2525</v>
      </c>
      <c r="AD9" s="366">
        <v>2525</v>
      </c>
      <c r="AE9" s="345">
        <v>2586</v>
      </c>
      <c r="AF9" s="345">
        <v>98</v>
      </c>
      <c r="AG9" s="349">
        <v>3.8811881188118812E-2</v>
      </c>
      <c r="AH9" s="272">
        <v>-61</v>
      </c>
      <c r="AI9" s="353">
        <v>-2.3588553750966745E-2</v>
      </c>
      <c r="AJ9" s="354">
        <v>2443</v>
      </c>
      <c r="AK9" s="354">
        <v>2395</v>
      </c>
      <c r="AL9" s="272">
        <v>2395</v>
      </c>
      <c r="AM9" s="345">
        <v>2467</v>
      </c>
      <c r="AN9" s="345">
        <v>48</v>
      </c>
      <c r="AO9" s="349">
        <v>2.0041753653444676E-2</v>
      </c>
      <c r="AP9" s="350">
        <v>12.215</v>
      </c>
      <c r="AQ9" s="348">
        <v>-72</v>
      </c>
      <c r="AR9" s="351">
        <v>-2.9185245237130116E-2</v>
      </c>
      <c r="AS9" s="355">
        <v>12.035175879396984</v>
      </c>
      <c r="AT9" s="356">
        <v>2405</v>
      </c>
      <c r="AU9" s="272">
        <v>1985</v>
      </c>
      <c r="AV9" s="272">
        <v>145</v>
      </c>
      <c r="AW9" s="348">
        <v>2130</v>
      </c>
      <c r="AX9" s="351">
        <v>0.8856548856548857</v>
      </c>
      <c r="AY9" s="357">
        <v>0.98296879650930713</v>
      </c>
      <c r="AZ9" s="272">
        <v>55</v>
      </c>
      <c r="BA9" s="351">
        <v>2.286902286902287E-2</v>
      </c>
      <c r="BB9" s="358">
        <v>0.79961618423156888</v>
      </c>
      <c r="BC9" s="272">
        <v>110</v>
      </c>
      <c r="BD9" s="272">
        <v>90</v>
      </c>
      <c r="BE9" s="348">
        <v>200</v>
      </c>
      <c r="BF9" s="351">
        <v>8.3160083160083165E-2</v>
      </c>
      <c r="BG9" s="358">
        <v>1.6632016632016633</v>
      </c>
      <c r="BH9" s="272">
        <v>30</v>
      </c>
      <c r="BI9" s="485" t="s">
        <v>7</v>
      </c>
      <c r="BJ9" s="360" t="s">
        <v>7</v>
      </c>
      <c r="BK9" s="367" t="s">
        <v>7</v>
      </c>
      <c r="BL9" s="362"/>
      <c r="BM9" s="92"/>
    </row>
    <row r="10" spans="1:90" ht="15">
      <c r="A10" s="456" t="s">
        <v>348</v>
      </c>
      <c r="B10" s="336" t="s">
        <v>220</v>
      </c>
      <c r="C10" s="337">
        <v>7250005</v>
      </c>
      <c r="D10" s="338"/>
      <c r="E10" s="339"/>
      <c r="F10" s="272"/>
      <c r="G10" s="272"/>
      <c r="H10" s="340"/>
      <c r="I10" s="341">
        <v>477250005</v>
      </c>
      <c r="J10" s="342"/>
      <c r="K10" s="341">
        <v>1</v>
      </c>
      <c r="L10" s="344">
        <v>13.69</v>
      </c>
      <c r="M10" s="345">
        <v>1369</v>
      </c>
      <c r="N10" s="346">
        <v>13.72</v>
      </c>
      <c r="O10" s="347">
        <v>1372</v>
      </c>
      <c r="P10" s="348">
        <v>6769</v>
      </c>
      <c r="Q10" s="348">
        <v>6833</v>
      </c>
      <c r="R10" s="272">
        <v>6833</v>
      </c>
      <c r="S10" s="272">
        <v>6420</v>
      </c>
      <c r="T10" s="345">
        <v>6466</v>
      </c>
      <c r="U10" s="345">
        <v>-64</v>
      </c>
      <c r="V10" s="349">
        <v>-9.3663105517342304E-3</v>
      </c>
      <c r="W10" s="350">
        <v>494.5</v>
      </c>
      <c r="X10" s="348">
        <v>367</v>
      </c>
      <c r="Y10" s="351">
        <v>5.6758428703990102E-2</v>
      </c>
      <c r="Z10" s="352">
        <v>498.2</v>
      </c>
      <c r="AA10" s="338">
        <v>1</v>
      </c>
      <c r="AB10" s="272">
        <v>3127</v>
      </c>
      <c r="AC10" s="272">
        <v>3134</v>
      </c>
      <c r="AD10" s="366">
        <v>3134</v>
      </c>
      <c r="AE10" s="345">
        <v>2702</v>
      </c>
      <c r="AF10" s="345">
        <v>-7</v>
      </c>
      <c r="AG10" s="349">
        <v>-2.2335673261008296E-3</v>
      </c>
      <c r="AH10" s="272">
        <v>432</v>
      </c>
      <c r="AI10" s="353">
        <v>0.15988156920799407</v>
      </c>
      <c r="AJ10" s="354">
        <v>2868</v>
      </c>
      <c r="AK10" s="354">
        <v>2843</v>
      </c>
      <c r="AL10" s="272">
        <v>2843</v>
      </c>
      <c r="AM10" s="345">
        <v>2559</v>
      </c>
      <c r="AN10" s="345">
        <v>25</v>
      </c>
      <c r="AO10" s="349">
        <v>8.7935279634189234E-3</v>
      </c>
      <c r="AP10" s="350">
        <v>2.0949598246895542</v>
      </c>
      <c r="AQ10" s="348">
        <v>284</v>
      </c>
      <c r="AR10" s="351">
        <v>0.11098085189527158</v>
      </c>
      <c r="AS10" s="355">
        <v>2.0721574344023326</v>
      </c>
      <c r="AT10" s="356">
        <v>2725</v>
      </c>
      <c r="AU10" s="272">
        <v>2290</v>
      </c>
      <c r="AV10" s="272">
        <v>150</v>
      </c>
      <c r="AW10" s="348">
        <v>2440</v>
      </c>
      <c r="AX10" s="351">
        <v>0.8954128440366973</v>
      </c>
      <c r="AY10" s="357">
        <v>0.99379893899744431</v>
      </c>
      <c r="AZ10" s="272">
        <v>55</v>
      </c>
      <c r="BA10" s="351">
        <v>2.0183486238532111E-2</v>
      </c>
      <c r="BB10" s="358">
        <v>0.70571630204657732</v>
      </c>
      <c r="BC10" s="272">
        <v>95</v>
      </c>
      <c r="BD10" s="272">
        <v>75</v>
      </c>
      <c r="BE10" s="348">
        <v>170</v>
      </c>
      <c r="BF10" s="351">
        <v>6.2385321100917435E-2</v>
      </c>
      <c r="BG10" s="358">
        <v>1.2477064220183487</v>
      </c>
      <c r="BH10" s="272">
        <v>60</v>
      </c>
      <c r="BI10" s="485" t="s">
        <v>7</v>
      </c>
      <c r="BJ10" s="360" t="s">
        <v>7</v>
      </c>
      <c r="BK10" s="367" t="s">
        <v>7</v>
      </c>
      <c r="BL10" s="362"/>
    </row>
    <row r="11" spans="1:90" ht="15">
      <c r="A11" s="458" t="s">
        <v>350</v>
      </c>
      <c r="B11" s="368" t="s">
        <v>221</v>
      </c>
      <c r="C11" s="369">
        <v>7250006.0099999998</v>
      </c>
      <c r="D11" s="370"/>
      <c r="E11" s="371"/>
      <c r="F11" s="273"/>
      <c r="G11" s="273"/>
      <c r="H11" s="372"/>
      <c r="I11" s="373">
        <v>477250006.00999999</v>
      </c>
      <c r="J11" s="374"/>
      <c r="K11" s="373">
        <v>1</v>
      </c>
      <c r="L11" s="375">
        <v>1.59</v>
      </c>
      <c r="M11" s="376">
        <v>159</v>
      </c>
      <c r="N11" s="377">
        <v>1.58</v>
      </c>
      <c r="O11" s="378">
        <v>158</v>
      </c>
      <c r="P11" s="379">
        <v>5069</v>
      </c>
      <c r="Q11" s="379">
        <v>5311</v>
      </c>
      <c r="R11" s="273">
        <v>5311</v>
      </c>
      <c r="S11" s="273">
        <v>5257</v>
      </c>
      <c r="T11" s="376">
        <v>4707</v>
      </c>
      <c r="U11" s="376">
        <v>-242</v>
      </c>
      <c r="V11" s="380">
        <v>-4.5565806816042179E-2</v>
      </c>
      <c r="W11" s="381">
        <v>3180.6</v>
      </c>
      <c r="X11" s="379">
        <v>604</v>
      </c>
      <c r="Y11" s="382">
        <v>0.12831952411302316</v>
      </c>
      <c r="Z11" s="383">
        <v>3363.3</v>
      </c>
      <c r="AA11" s="370">
        <v>1</v>
      </c>
      <c r="AB11" s="273">
        <v>2377</v>
      </c>
      <c r="AC11" s="273">
        <v>2375</v>
      </c>
      <c r="AD11" s="384">
        <v>2375</v>
      </c>
      <c r="AE11" s="376">
        <v>2253</v>
      </c>
      <c r="AF11" s="376">
        <v>2</v>
      </c>
      <c r="AG11" s="380">
        <v>8.4210526315789478E-4</v>
      </c>
      <c r="AH11" s="273">
        <v>122</v>
      </c>
      <c r="AI11" s="385">
        <v>5.4150022192632048E-2</v>
      </c>
      <c r="AJ11" s="386">
        <v>2025</v>
      </c>
      <c r="AK11" s="386">
        <v>2048</v>
      </c>
      <c r="AL11" s="273">
        <v>2048</v>
      </c>
      <c r="AM11" s="376">
        <v>1905</v>
      </c>
      <c r="AN11" s="376">
        <v>-23</v>
      </c>
      <c r="AO11" s="380">
        <v>-1.123046875E-2</v>
      </c>
      <c r="AP11" s="381">
        <v>12.735849056603774</v>
      </c>
      <c r="AQ11" s="379">
        <v>143</v>
      </c>
      <c r="AR11" s="382">
        <v>7.5065616797900261E-2</v>
      </c>
      <c r="AS11" s="387">
        <v>12.962025316455696</v>
      </c>
      <c r="AT11" s="388">
        <v>1785</v>
      </c>
      <c r="AU11" s="273">
        <v>1445</v>
      </c>
      <c r="AV11" s="273">
        <v>125</v>
      </c>
      <c r="AW11" s="379">
        <v>1570</v>
      </c>
      <c r="AX11" s="382">
        <v>0.8795518207282913</v>
      </c>
      <c r="AY11" s="389">
        <v>0.9761951395430537</v>
      </c>
      <c r="AZ11" s="273">
        <v>90</v>
      </c>
      <c r="BA11" s="382">
        <v>5.0420168067226892E-2</v>
      </c>
      <c r="BB11" s="390">
        <v>1.7629429394135279</v>
      </c>
      <c r="BC11" s="273">
        <v>60</v>
      </c>
      <c r="BD11" s="273">
        <v>25</v>
      </c>
      <c r="BE11" s="379">
        <v>85</v>
      </c>
      <c r="BF11" s="382">
        <v>4.7619047619047616E-2</v>
      </c>
      <c r="BG11" s="390">
        <v>0.95238095238095233</v>
      </c>
      <c r="BH11" s="273">
        <v>40</v>
      </c>
      <c r="BI11" s="391" t="s">
        <v>6</v>
      </c>
      <c r="BJ11" s="392" t="s">
        <v>6</v>
      </c>
      <c r="BK11" s="361" t="s">
        <v>6</v>
      </c>
      <c r="BL11" s="362" t="s">
        <v>322</v>
      </c>
    </row>
    <row r="12" spans="1:90" ht="15">
      <c r="A12" s="458" t="s">
        <v>73</v>
      </c>
      <c r="B12" s="368" t="s">
        <v>222</v>
      </c>
      <c r="C12" s="369">
        <v>7250006.0199999996</v>
      </c>
      <c r="D12" s="370"/>
      <c r="E12" s="371"/>
      <c r="F12" s="273"/>
      <c r="G12" s="273"/>
      <c r="H12" s="372"/>
      <c r="I12" s="373">
        <v>477250006.01999998</v>
      </c>
      <c r="J12" s="374"/>
      <c r="K12" s="373">
        <v>1</v>
      </c>
      <c r="L12" s="375">
        <v>1.63</v>
      </c>
      <c r="M12" s="376">
        <v>163</v>
      </c>
      <c r="N12" s="377">
        <v>1.63</v>
      </c>
      <c r="O12" s="378">
        <v>163</v>
      </c>
      <c r="P12" s="379">
        <v>3998</v>
      </c>
      <c r="Q12" s="379">
        <v>4129</v>
      </c>
      <c r="R12" s="273">
        <v>4129</v>
      </c>
      <c r="S12" s="273">
        <v>4050</v>
      </c>
      <c r="T12" s="376">
        <v>3876</v>
      </c>
      <c r="U12" s="376">
        <v>-131</v>
      </c>
      <c r="V12" s="380">
        <v>-3.1726810365705981E-2</v>
      </c>
      <c r="W12" s="381">
        <v>2449</v>
      </c>
      <c r="X12" s="379">
        <v>253</v>
      </c>
      <c r="Y12" s="382">
        <v>6.5273477812177502E-2</v>
      </c>
      <c r="Z12" s="383">
        <v>2528.9</v>
      </c>
      <c r="AA12" s="370">
        <v>1</v>
      </c>
      <c r="AB12" s="273">
        <v>1881</v>
      </c>
      <c r="AC12" s="273">
        <v>1883</v>
      </c>
      <c r="AD12" s="384">
        <v>1883</v>
      </c>
      <c r="AE12" s="376">
        <v>1901</v>
      </c>
      <c r="AF12" s="376">
        <v>-2</v>
      </c>
      <c r="AG12" s="380">
        <v>-1.0621348911311736E-3</v>
      </c>
      <c r="AH12" s="273">
        <v>-18</v>
      </c>
      <c r="AI12" s="385">
        <v>-9.4687006838506046E-3</v>
      </c>
      <c r="AJ12" s="386">
        <v>1547</v>
      </c>
      <c r="AK12" s="386">
        <v>1601</v>
      </c>
      <c r="AL12" s="273">
        <v>1601</v>
      </c>
      <c r="AM12" s="376">
        <v>1709</v>
      </c>
      <c r="AN12" s="376">
        <v>-54</v>
      </c>
      <c r="AO12" s="380">
        <v>-3.3728919425359154E-2</v>
      </c>
      <c r="AP12" s="381">
        <v>9.4907975460122707</v>
      </c>
      <c r="AQ12" s="379">
        <v>-108</v>
      </c>
      <c r="AR12" s="382">
        <v>-6.3194850789935642E-2</v>
      </c>
      <c r="AS12" s="387">
        <v>9.8220858895705518</v>
      </c>
      <c r="AT12" s="388">
        <v>1525</v>
      </c>
      <c r="AU12" s="273">
        <v>1095</v>
      </c>
      <c r="AV12" s="273">
        <v>200</v>
      </c>
      <c r="AW12" s="379">
        <v>1295</v>
      </c>
      <c r="AX12" s="382">
        <v>0.84918032786885245</v>
      </c>
      <c r="AY12" s="389">
        <v>0.94248649042047994</v>
      </c>
      <c r="AZ12" s="273">
        <v>120</v>
      </c>
      <c r="BA12" s="382">
        <v>7.8688524590163941E-2</v>
      </c>
      <c r="BB12" s="390">
        <v>2.7513470136420959</v>
      </c>
      <c r="BC12" s="273">
        <v>50</v>
      </c>
      <c r="BD12" s="273">
        <v>10</v>
      </c>
      <c r="BE12" s="379">
        <v>60</v>
      </c>
      <c r="BF12" s="382">
        <v>3.9344262295081971E-2</v>
      </c>
      <c r="BG12" s="390">
        <v>0.78688524590163933</v>
      </c>
      <c r="BH12" s="273">
        <v>50</v>
      </c>
      <c r="BI12" s="273" t="s">
        <v>6</v>
      </c>
      <c r="BJ12" s="392" t="s">
        <v>6</v>
      </c>
      <c r="BK12" s="361" t="s">
        <v>6</v>
      </c>
      <c r="BL12" s="362"/>
    </row>
    <row r="13" spans="1:90" ht="15">
      <c r="A13" s="456" t="s">
        <v>47</v>
      </c>
      <c r="B13" s="336" t="s">
        <v>223</v>
      </c>
      <c r="C13" s="337">
        <v>7250006.0300000003</v>
      </c>
      <c r="D13" s="338"/>
      <c r="E13" s="339"/>
      <c r="F13" s="272"/>
      <c r="G13" s="272"/>
      <c r="H13" s="340"/>
      <c r="I13" s="341">
        <v>477250006.02999997</v>
      </c>
      <c r="J13" s="342"/>
      <c r="K13" s="341">
        <v>1</v>
      </c>
      <c r="L13" s="344">
        <v>1.69</v>
      </c>
      <c r="M13" s="345">
        <v>169</v>
      </c>
      <c r="N13" s="346">
        <v>1.71</v>
      </c>
      <c r="O13" s="347">
        <v>171</v>
      </c>
      <c r="P13" s="348">
        <v>5465</v>
      </c>
      <c r="Q13" s="348">
        <v>5183</v>
      </c>
      <c r="R13" s="272">
        <v>5183</v>
      </c>
      <c r="S13" s="272">
        <v>5546</v>
      </c>
      <c r="T13" s="345">
        <v>5058</v>
      </c>
      <c r="U13" s="345">
        <v>282</v>
      </c>
      <c r="V13" s="349">
        <v>5.4408643642677987E-2</v>
      </c>
      <c r="W13" s="350">
        <v>3225.9</v>
      </c>
      <c r="X13" s="348">
        <v>125</v>
      </c>
      <c r="Y13" s="351">
        <v>2.4713325425069196E-2</v>
      </c>
      <c r="Z13" s="352">
        <v>3037.2</v>
      </c>
      <c r="AA13" s="338">
        <v>1</v>
      </c>
      <c r="AB13" s="272">
        <v>2262</v>
      </c>
      <c r="AC13" s="272">
        <v>2256</v>
      </c>
      <c r="AD13" s="366">
        <v>2256</v>
      </c>
      <c r="AE13" s="345">
        <v>2134</v>
      </c>
      <c r="AF13" s="345">
        <v>6</v>
      </c>
      <c r="AG13" s="349">
        <v>2.6595744680851063E-3</v>
      </c>
      <c r="AH13" s="272">
        <v>122</v>
      </c>
      <c r="AI13" s="353">
        <v>5.7169634489222118E-2</v>
      </c>
      <c r="AJ13" s="354">
        <v>2120</v>
      </c>
      <c r="AK13" s="354">
        <v>2012</v>
      </c>
      <c r="AL13" s="272">
        <v>2012</v>
      </c>
      <c r="AM13" s="345">
        <v>2068</v>
      </c>
      <c r="AN13" s="345">
        <v>108</v>
      </c>
      <c r="AO13" s="349">
        <v>5.3677932405566599E-2</v>
      </c>
      <c r="AP13" s="350">
        <v>12.544378698224852</v>
      </c>
      <c r="AQ13" s="348">
        <v>-56</v>
      </c>
      <c r="AR13" s="351">
        <v>-2.7079303675048357E-2</v>
      </c>
      <c r="AS13" s="355">
        <v>11.76608187134503</v>
      </c>
      <c r="AT13" s="356">
        <v>2280</v>
      </c>
      <c r="AU13" s="272">
        <v>1830</v>
      </c>
      <c r="AV13" s="272">
        <v>195</v>
      </c>
      <c r="AW13" s="348">
        <v>2025</v>
      </c>
      <c r="AX13" s="351">
        <v>0.88815789473684215</v>
      </c>
      <c r="AY13" s="357">
        <v>0.98574683100648408</v>
      </c>
      <c r="AZ13" s="272">
        <v>110</v>
      </c>
      <c r="BA13" s="351">
        <v>4.8245614035087717E-2</v>
      </c>
      <c r="BB13" s="358">
        <v>1.6869095816464237</v>
      </c>
      <c r="BC13" s="272">
        <v>65</v>
      </c>
      <c r="BD13" s="272">
        <v>10</v>
      </c>
      <c r="BE13" s="348">
        <v>75</v>
      </c>
      <c r="BF13" s="351">
        <v>3.2894736842105261E-2</v>
      </c>
      <c r="BG13" s="358">
        <v>0.6578947368421052</v>
      </c>
      <c r="BH13" s="272">
        <v>70</v>
      </c>
      <c r="BI13" s="360" t="s">
        <v>7</v>
      </c>
      <c r="BJ13" s="360" t="s">
        <v>7</v>
      </c>
      <c r="BK13" s="367" t="s">
        <v>7</v>
      </c>
      <c r="BL13" s="362"/>
    </row>
    <row r="14" spans="1:90" ht="15">
      <c r="A14" s="456" t="s">
        <v>67</v>
      </c>
      <c r="B14" s="336" t="s">
        <v>224</v>
      </c>
      <c r="C14" s="337">
        <v>7250006.04</v>
      </c>
      <c r="D14" s="338"/>
      <c r="E14" s="339"/>
      <c r="F14" s="272"/>
      <c r="G14" s="272"/>
      <c r="H14" s="340"/>
      <c r="I14" s="341">
        <v>477250006.04000002</v>
      </c>
      <c r="J14" s="342"/>
      <c r="K14" s="341">
        <v>1</v>
      </c>
      <c r="L14" s="344">
        <v>1.95</v>
      </c>
      <c r="M14" s="345">
        <v>195</v>
      </c>
      <c r="N14" s="346">
        <v>1.93</v>
      </c>
      <c r="O14" s="347">
        <v>193</v>
      </c>
      <c r="P14" s="348">
        <v>4599</v>
      </c>
      <c r="Q14" s="348">
        <v>4578</v>
      </c>
      <c r="R14" s="272">
        <v>4578</v>
      </c>
      <c r="S14" s="272">
        <v>4893</v>
      </c>
      <c r="T14" s="345">
        <v>4863</v>
      </c>
      <c r="U14" s="345">
        <v>21</v>
      </c>
      <c r="V14" s="349">
        <v>4.5871559633027525E-3</v>
      </c>
      <c r="W14" s="350">
        <v>2363.1</v>
      </c>
      <c r="X14" s="348">
        <v>-285</v>
      </c>
      <c r="Y14" s="351">
        <v>-5.8605798889574338E-2</v>
      </c>
      <c r="Z14" s="352">
        <v>2366.1</v>
      </c>
      <c r="AA14" s="338">
        <v>1</v>
      </c>
      <c r="AB14" s="272">
        <v>1627</v>
      </c>
      <c r="AC14" s="272">
        <v>1502</v>
      </c>
      <c r="AD14" s="366">
        <v>1502</v>
      </c>
      <c r="AE14" s="345">
        <v>1515</v>
      </c>
      <c r="AF14" s="345">
        <v>125</v>
      </c>
      <c r="AG14" s="349">
        <v>8.3222370173102536E-2</v>
      </c>
      <c r="AH14" s="272">
        <v>-13</v>
      </c>
      <c r="AI14" s="353">
        <v>-8.580858085808581E-3</v>
      </c>
      <c r="AJ14" s="354">
        <v>1588</v>
      </c>
      <c r="AK14" s="354">
        <v>1477</v>
      </c>
      <c r="AL14" s="272">
        <v>1477</v>
      </c>
      <c r="AM14" s="345">
        <v>1482</v>
      </c>
      <c r="AN14" s="345">
        <v>111</v>
      </c>
      <c r="AO14" s="349">
        <v>7.5152335815842922E-2</v>
      </c>
      <c r="AP14" s="350">
        <v>8.1435897435897431</v>
      </c>
      <c r="AQ14" s="348">
        <v>-5</v>
      </c>
      <c r="AR14" s="351">
        <v>-3.3738191632928477E-3</v>
      </c>
      <c r="AS14" s="355">
        <v>7.6528497409326421</v>
      </c>
      <c r="AT14" s="356">
        <v>2010</v>
      </c>
      <c r="AU14" s="272">
        <v>1670</v>
      </c>
      <c r="AV14" s="272">
        <v>165</v>
      </c>
      <c r="AW14" s="348">
        <v>1835</v>
      </c>
      <c r="AX14" s="351">
        <v>0.91293532338308458</v>
      </c>
      <c r="AY14" s="357">
        <v>1.0132467518125245</v>
      </c>
      <c r="AZ14" s="272">
        <v>65</v>
      </c>
      <c r="BA14" s="351">
        <v>3.2338308457711441E-2</v>
      </c>
      <c r="BB14" s="358">
        <v>1.1307100859339665</v>
      </c>
      <c r="BC14" s="272">
        <v>45</v>
      </c>
      <c r="BD14" s="272">
        <v>10</v>
      </c>
      <c r="BE14" s="348">
        <v>55</v>
      </c>
      <c r="BF14" s="351">
        <v>2.736318407960199E-2</v>
      </c>
      <c r="BG14" s="358">
        <v>0.54726368159203986</v>
      </c>
      <c r="BH14" s="272">
        <v>55</v>
      </c>
      <c r="BI14" s="360" t="s">
        <v>7</v>
      </c>
      <c r="BJ14" s="360" t="s">
        <v>7</v>
      </c>
      <c r="BK14" s="367" t="s">
        <v>7</v>
      </c>
      <c r="BL14" s="362"/>
    </row>
    <row r="15" spans="1:90" ht="15">
      <c r="A15" s="459" t="s">
        <v>346</v>
      </c>
      <c r="B15" s="393" t="s">
        <v>225</v>
      </c>
      <c r="C15" s="394">
        <v>7250007</v>
      </c>
      <c r="D15" s="395"/>
      <c r="E15" s="396"/>
      <c r="F15" s="274"/>
      <c r="G15" s="274"/>
      <c r="H15" s="397"/>
      <c r="I15" s="398">
        <v>477250007</v>
      </c>
      <c r="J15" s="399"/>
      <c r="K15" s="398">
        <v>1</v>
      </c>
      <c r="L15" s="400">
        <v>0.87</v>
      </c>
      <c r="M15" s="401">
        <v>87</v>
      </c>
      <c r="N15" s="402">
        <v>0.87</v>
      </c>
      <c r="O15" s="403">
        <v>87</v>
      </c>
      <c r="P15" s="404">
        <v>1656</v>
      </c>
      <c r="Q15" s="404">
        <v>1653</v>
      </c>
      <c r="R15" s="274">
        <v>1653</v>
      </c>
      <c r="S15" s="274">
        <v>1689</v>
      </c>
      <c r="T15" s="401">
        <v>1631</v>
      </c>
      <c r="U15" s="401">
        <v>3</v>
      </c>
      <c r="V15" s="405">
        <v>1.8148820326678765E-3</v>
      </c>
      <c r="W15" s="406">
        <v>1902.1</v>
      </c>
      <c r="X15" s="404">
        <v>22</v>
      </c>
      <c r="Y15" s="407">
        <v>1.34886572654813E-2</v>
      </c>
      <c r="Z15" s="408">
        <v>1897.4</v>
      </c>
      <c r="AA15" s="395">
        <v>1</v>
      </c>
      <c r="AB15" s="274">
        <v>948</v>
      </c>
      <c r="AC15" s="274">
        <v>785</v>
      </c>
      <c r="AD15" s="409">
        <v>785</v>
      </c>
      <c r="AE15" s="401">
        <v>747</v>
      </c>
      <c r="AF15" s="401">
        <v>163</v>
      </c>
      <c r="AG15" s="405">
        <v>0.20764331210191084</v>
      </c>
      <c r="AH15" s="274">
        <v>38</v>
      </c>
      <c r="AI15" s="410">
        <v>5.0870147255689425E-2</v>
      </c>
      <c r="AJ15" s="411">
        <v>823</v>
      </c>
      <c r="AK15" s="411">
        <v>670</v>
      </c>
      <c r="AL15" s="274">
        <v>670</v>
      </c>
      <c r="AM15" s="401">
        <v>649</v>
      </c>
      <c r="AN15" s="401">
        <v>153</v>
      </c>
      <c r="AO15" s="405">
        <v>0.22835820895522388</v>
      </c>
      <c r="AP15" s="406">
        <v>9.4597701149425291</v>
      </c>
      <c r="AQ15" s="404">
        <v>21</v>
      </c>
      <c r="AR15" s="407">
        <v>3.2357473035439135E-2</v>
      </c>
      <c r="AS15" s="412">
        <v>7.7011494252873565</v>
      </c>
      <c r="AT15" s="413">
        <v>650</v>
      </c>
      <c r="AU15" s="274">
        <v>410</v>
      </c>
      <c r="AV15" s="274">
        <v>55</v>
      </c>
      <c r="AW15" s="404">
        <v>465</v>
      </c>
      <c r="AX15" s="407">
        <v>0.7153846153846154</v>
      </c>
      <c r="AY15" s="414">
        <v>0.79398958422265864</v>
      </c>
      <c r="AZ15" s="274">
        <v>55</v>
      </c>
      <c r="BA15" s="407">
        <v>8.461538461538462E-2</v>
      </c>
      <c r="BB15" s="415">
        <v>2.9585798816568047</v>
      </c>
      <c r="BC15" s="274">
        <v>80</v>
      </c>
      <c r="BD15" s="274">
        <v>30</v>
      </c>
      <c r="BE15" s="404">
        <v>110</v>
      </c>
      <c r="BF15" s="407">
        <v>0.16923076923076924</v>
      </c>
      <c r="BG15" s="415">
        <v>3.3846153846153846</v>
      </c>
      <c r="BH15" s="274">
        <v>15</v>
      </c>
      <c r="BI15" s="416" t="s">
        <v>5</v>
      </c>
      <c r="BJ15" s="417" t="s">
        <v>5</v>
      </c>
      <c r="BK15" s="418" t="s">
        <v>5</v>
      </c>
      <c r="BL15" s="362"/>
    </row>
    <row r="16" spans="1:90" ht="15">
      <c r="A16" s="459" t="s">
        <v>72</v>
      </c>
      <c r="B16" s="393" t="s">
        <v>226</v>
      </c>
      <c r="C16" s="394">
        <v>7250008</v>
      </c>
      <c r="D16" s="395"/>
      <c r="E16" s="396"/>
      <c r="F16" s="274"/>
      <c r="G16" s="274"/>
      <c r="H16" s="397"/>
      <c r="I16" s="398">
        <v>477250008</v>
      </c>
      <c r="J16" s="399"/>
      <c r="K16" s="398">
        <v>1</v>
      </c>
      <c r="L16" s="400">
        <v>1.1499999999999999</v>
      </c>
      <c r="M16" s="401">
        <v>114.99999999999999</v>
      </c>
      <c r="N16" s="402">
        <v>1.1599999999999999</v>
      </c>
      <c r="O16" s="403">
        <v>115.99999999999999</v>
      </c>
      <c r="P16" s="404">
        <v>3032</v>
      </c>
      <c r="Q16" s="404">
        <v>2791</v>
      </c>
      <c r="R16" s="274">
        <v>2791</v>
      </c>
      <c r="S16" s="274">
        <v>2817</v>
      </c>
      <c r="T16" s="401">
        <v>2621</v>
      </c>
      <c r="U16" s="401">
        <v>241</v>
      </c>
      <c r="V16" s="405">
        <v>8.6348978860623427E-2</v>
      </c>
      <c r="W16" s="406">
        <v>2629.4</v>
      </c>
      <c r="X16" s="404">
        <v>170</v>
      </c>
      <c r="Y16" s="407">
        <v>6.4860740175505527E-2</v>
      </c>
      <c r="Z16" s="408">
        <v>2404.8000000000002</v>
      </c>
      <c r="AA16" s="395">
        <v>1</v>
      </c>
      <c r="AB16" s="274">
        <v>2292</v>
      </c>
      <c r="AC16" s="274">
        <v>2091</v>
      </c>
      <c r="AD16" s="409">
        <v>2091</v>
      </c>
      <c r="AE16" s="401">
        <v>2208</v>
      </c>
      <c r="AF16" s="401">
        <v>201</v>
      </c>
      <c r="AG16" s="405">
        <v>9.6126255380200865E-2</v>
      </c>
      <c r="AH16" s="274">
        <v>-117</v>
      </c>
      <c r="AI16" s="410">
        <v>-5.2989130434782608E-2</v>
      </c>
      <c r="AJ16" s="411">
        <v>2024</v>
      </c>
      <c r="AK16" s="411">
        <v>1765</v>
      </c>
      <c r="AL16" s="274">
        <v>1765</v>
      </c>
      <c r="AM16" s="401">
        <v>1887</v>
      </c>
      <c r="AN16" s="401">
        <v>259</v>
      </c>
      <c r="AO16" s="405">
        <v>0.14674220963172804</v>
      </c>
      <c r="AP16" s="406">
        <v>17.600000000000001</v>
      </c>
      <c r="AQ16" s="404">
        <v>-122</v>
      </c>
      <c r="AR16" s="407">
        <v>-6.4652888182299945E-2</v>
      </c>
      <c r="AS16" s="412">
        <v>15.215517241379311</v>
      </c>
      <c r="AT16" s="413">
        <v>1070</v>
      </c>
      <c r="AU16" s="274">
        <v>610</v>
      </c>
      <c r="AV16" s="274">
        <v>70</v>
      </c>
      <c r="AW16" s="404">
        <v>680</v>
      </c>
      <c r="AX16" s="407">
        <v>0.63551401869158874</v>
      </c>
      <c r="AY16" s="414">
        <v>0.70534297302063131</v>
      </c>
      <c r="AZ16" s="274">
        <v>60</v>
      </c>
      <c r="BA16" s="407">
        <v>5.6074766355140186E-2</v>
      </c>
      <c r="BB16" s="415">
        <v>1.960656166263643</v>
      </c>
      <c r="BC16" s="274">
        <v>280</v>
      </c>
      <c r="BD16" s="274">
        <v>30</v>
      </c>
      <c r="BE16" s="404">
        <v>310</v>
      </c>
      <c r="BF16" s="407">
        <v>0.28971962616822428</v>
      </c>
      <c r="BG16" s="415">
        <v>5.7943925233644853</v>
      </c>
      <c r="BH16" s="274">
        <v>25</v>
      </c>
      <c r="BI16" s="416" t="s">
        <v>5</v>
      </c>
      <c r="BJ16" s="417" t="s">
        <v>5</v>
      </c>
      <c r="BK16" s="418" t="s">
        <v>5</v>
      </c>
      <c r="BL16" s="362"/>
    </row>
    <row r="17" spans="1:65" ht="15">
      <c r="A17" s="459" t="s">
        <v>343</v>
      </c>
      <c r="B17" s="393" t="s">
        <v>227</v>
      </c>
      <c r="C17" s="394">
        <v>7250009</v>
      </c>
      <c r="D17" s="395"/>
      <c r="E17" s="396"/>
      <c r="F17" s="274"/>
      <c r="G17" s="274"/>
      <c r="H17" s="397"/>
      <c r="I17" s="398">
        <v>477250009</v>
      </c>
      <c r="J17" s="399"/>
      <c r="K17" s="398">
        <v>1</v>
      </c>
      <c r="L17" s="400">
        <v>1.54</v>
      </c>
      <c r="M17" s="401">
        <v>154</v>
      </c>
      <c r="N17" s="402">
        <v>1.52</v>
      </c>
      <c r="O17" s="403">
        <v>152</v>
      </c>
      <c r="P17" s="404">
        <v>4556</v>
      </c>
      <c r="Q17" s="404">
        <v>4522</v>
      </c>
      <c r="R17" s="274">
        <v>4522</v>
      </c>
      <c r="S17" s="274">
        <v>4530</v>
      </c>
      <c r="T17" s="401">
        <v>4353</v>
      </c>
      <c r="U17" s="401">
        <v>34</v>
      </c>
      <c r="V17" s="405">
        <v>7.5187969924812026E-3</v>
      </c>
      <c r="W17" s="406">
        <v>2960</v>
      </c>
      <c r="X17" s="404">
        <v>169</v>
      </c>
      <c r="Y17" s="407">
        <v>3.8823799678382724E-2</v>
      </c>
      <c r="Z17" s="408">
        <v>2972.1</v>
      </c>
      <c r="AA17" s="395">
        <v>1</v>
      </c>
      <c r="AB17" s="274">
        <v>2537</v>
      </c>
      <c r="AC17" s="274">
        <v>2554</v>
      </c>
      <c r="AD17" s="409">
        <v>2554</v>
      </c>
      <c r="AE17" s="401">
        <v>2469</v>
      </c>
      <c r="AF17" s="401">
        <v>-17</v>
      </c>
      <c r="AG17" s="405">
        <v>-6.6562255285826152E-3</v>
      </c>
      <c r="AH17" s="274">
        <v>85</v>
      </c>
      <c r="AI17" s="410">
        <v>3.4426893479141352E-2</v>
      </c>
      <c r="AJ17" s="411">
        <v>2337</v>
      </c>
      <c r="AK17" s="411">
        <v>2335</v>
      </c>
      <c r="AL17" s="274">
        <v>2335</v>
      </c>
      <c r="AM17" s="401">
        <v>2314</v>
      </c>
      <c r="AN17" s="401">
        <v>2</v>
      </c>
      <c r="AO17" s="405">
        <v>8.5653104925053529E-4</v>
      </c>
      <c r="AP17" s="406">
        <v>15.175324675324676</v>
      </c>
      <c r="AQ17" s="404">
        <v>21</v>
      </c>
      <c r="AR17" s="407">
        <v>9.0751944684528962E-3</v>
      </c>
      <c r="AS17" s="412">
        <v>15.361842105263158</v>
      </c>
      <c r="AT17" s="413">
        <v>1810</v>
      </c>
      <c r="AU17" s="274">
        <v>1275</v>
      </c>
      <c r="AV17" s="274">
        <v>115</v>
      </c>
      <c r="AW17" s="404">
        <v>1390</v>
      </c>
      <c r="AX17" s="407">
        <v>0.76795580110497241</v>
      </c>
      <c r="AY17" s="414">
        <v>0.85233718213648446</v>
      </c>
      <c r="AZ17" s="274">
        <v>25</v>
      </c>
      <c r="BA17" s="407">
        <v>1.3812154696132596E-2</v>
      </c>
      <c r="BB17" s="415">
        <v>0.48294247189274814</v>
      </c>
      <c r="BC17" s="274">
        <v>245</v>
      </c>
      <c r="BD17" s="274">
        <v>90</v>
      </c>
      <c r="BE17" s="404">
        <v>335</v>
      </c>
      <c r="BF17" s="407">
        <v>0.18508287292817679</v>
      </c>
      <c r="BG17" s="415">
        <v>3.7016574585635356</v>
      </c>
      <c r="BH17" s="274">
        <v>55</v>
      </c>
      <c r="BI17" s="416" t="s">
        <v>5</v>
      </c>
      <c r="BJ17" s="417" t="s">
        <v>5</v>
      </c>
      <c r="BK17" s="418" t="s">
        <v>5</v>
      </c>
      <c r="BL17" s="362"/>
    </row>
    <row r="18" spans="1:65" ht="15">
      <c r="A18" s="459" t="s">
        <v>351</v>
      </c>
      <c r="B18" s="393" t="s">
        <v>228</v>
      </c>
      <c r="C18" s="394">
        <v>7250010</v>
      </c>
      <c r="D18" s="395"/>
      <c r="E18" s="396"/>
      <c r="F18" s="274"/>
      <c r="G18" s="274"/>
      <c r="H18" s="397"/>
      <c r="I18" s="398">
        <v>477250010</v>
      </c>
      <c r="J18" s="399"/>
      <c r="K18" s="398">
        <v>1</v>
      </c>
      <c r="L18" s="400">
        <v>2.0499999999999998</v>
      </c>
      <c r="M18" s="401">
        <v>204.99999999999997</v>
      </c>
      <c r="N18" s="402">
        <v>2.06</v>
      </c>
      <c r="O18" s="403">
        <v>206</v>
      </c>
      <c r="P18" s="404">
        <v>6062</v>
      </c>
      <c r="Q18" s="404">
        <v>6011</v>
      </c>
      <c r="R18" s="274">
        <v>6011</v>
      </c>
      <c r="S18" s="274">
        <v>6001</v>
      </c>
      <c r="T18" s="401">
        <v>5764</v>
      </c>
      <c r="U18" s="401">
        <v>51</v>
      </c>
      <c r="V18" s="405">
        <v>8.4844451838296461E-3</v>
      </c>
      <c r="W18" s="406">
        <v>2950.3</v>
      </c>
      <c r="X18" s="404">
        <v>247</v>
      </c>
      <c r="Y18" s="407">
        <v>4.2852185981956975E-2</v>
      </c>
      <c r="Z18" s="408">
        <v>2913.7</v>
      </c>
      <c r="AA18" s="395">
        <v>1</v>
      </c>
      <c r="AB18" s="274">
        <v>3291</v>
      </c>
      <c r="AC18" s="274">
        <v>3249</v>
      </c>
      <c r="AD18" s="409">
        <v>3249</v>
      </c>
      <c r="AE18" s="401">
        <v>3140</v>
      </c>
      <c r="AF18" s="401">
        <v>42</v>
      </c>
      <c r="AG18" s="405">
        <v>1.2927054478301015E-2</v>
      </c>
      <c r="AH18" s="274">
        <v>109</v>
      </c>
      <c r="AI18" s="410">
        <v>3.4713375796178343E-2</v>
      </c>
      <c r="AJ18" s="411">
        <v>2987</v>
      </c>
      <c r="AK18" s="411">
        <v>2912</v>
      </c>
      <c r="AL18" s="274">
        <v>2912</v>
      </c>
      <c r="AM18" s="401">
        <v>2906</v>
      </c>
      <c r="AN18" s="401">
        <v>75</v>
      </c>
      <c r="AO18" s="405">
        <v>2.5755494505494504E-2</v>
      </c>
      <c r="AP18" s="406">
        <v>14.570731707317075</v>
      </c>
      <c r="AQ18" s="404">
        <v>6</v>
      </c>
      <c r="AR18" s="407">
        <v>2.0646937370956643E-3</v>
      </c>
      <c r="AS18" s="412">
        <v>14.135922330097088</v>
      </c>
      <c r="AT18" s="413">
        <v>2485</v>
      </c>
      <c r="AU18" s="274">
        <v>1820</v>
      </c>
      <c r="AV18" s="274">
        <v>160</v>
      </c>
      <c r="AW18" s="404">
        <v>1980</v>
      </c>
      <c r="AX18" s="407">
        <v>0.79678068410462777</v>
      </c>
      <c r="AY18" s="414">
        <v>0.88432928313499204</v>
      </c>
      <c r="AZ18" s="274">
        <v>130</v>
      </c>
      <c r="BA18" s="407">
        <v>5.2313883299798795E-2</v>
      </c>
      <c r="BB18" s="415">
        <v>1.8291567587342235</v>
      </c>
      <c r="BC18" s="274">
        <v>235</v>
      </c>
      <c r="BD18" s="274">
        <v>85</v>
      </c>
      <c r="BE18" s="404">
        <v>320</v>
      </c>
      <c r="BF18" s="407">
        <v>0.12877263581488935</v>
      </c>
      <c r="BG18" s="415">
        <v>2.5754527162977872</v>
      </c>
      <c r="BH18" s="274">
        <v>55</v>
      </c>
      <c r="BI18" s="274" t="s">
        <v>5</v>
      </c>
      <c r="BJ18" s="417" t="s">
        <v>5</v>
      </c>
      <c r="BK18" s="418" t="s">
        <v>5</v>
      </c>
      <c r="BL18" s="362"/>
      <c r="BM18" s="92"/>
    </row>
    <row r="19" spans="1:65" ht="15">
      <c r="A19" s="459" t="s">
        <v>48</v>
      </c>
      <c r="B19" s="393" t="s">
        <v>229</v>
      </c>
      <c r="C19" s="394">
        <v>7250011.0099999998</v>
      </c>
      <c r="D19" s="395"/>
      <c r="E19" s="396"/>
      <c r="F19" s="274"/>
      <c r="G19" s="274"/>
      <c r="H19" s="397"/>
      <c r="I19" s="398">
        <v>477250011.00999999</v>
      </c>
      <c r="J19" s="399"/>
      <c r="K19" s="398">
        <v>1</v>
      </c>
      <c r="L19" s="400">
        <v>1.26</v>
      </c>
      <c r="M19" s="401">
        <v>126</v>
      </c>
      <c r="N19" s="402">
        <v>1.22</v>
      </c>
      <c r="O19" s="403">
        <v>122</v>
      </c>
      <c r="P19" s="404">
        <v>3485</v>
      </c>
      <c r="Q19" s="404">
        <v>3453</v>
      </c>
      <c r="R19" s="274">
        <v>3453</v>
      </c>
      <c r="S19" s="274">
        <v>3433</v>
      </c>
      <c r="T19" s="401">
        <v>3261</v>
      </c>
      <c r="U19" s="401">
        <v>32</v>
      </c>
      <c r="V19" s="405">
        <v>9.2673037938024901E-3</v>
      </c>
      <c r="W19" s="406">
        <v>2770.9</v>
      </c>
      <c r="X19" s="404">
        <v>192</v>
      </c>
      <c r="Y19" s="407">
        <v>5.8877644894204231E-2</v>
      </c>
      <c r="Z19" s="408">
        <v>2828.7</v>
      </c>
      <c r="AA19" s="395">
        <v>1</v>
      </c>
      <c r="AB19" s="274">
        <v>1501</v>
      </c>
      <c r="AC19" s="274">
        <v>1501</v>
      </c>
      <c r="AD19" s="409">
        <v>1501</v>
      </c>
      <c r="AE19" s="401">
        <v>1490</v>
      </c>
      <c r="AF19" s="401">
        <v>0</v>
      </c>
      <c r="AG19" s="405">
        <v>0</v>
      </c>
      <c r="AH19" s="274">
        <v>11</v>
      </c>
      <c r="AI19" s="410">
        <v>7.3825503355704697E-3</v>
      </c>
      <c r="AJ19" s="411">
        <v>1387</v>
      </c>
      <c r="AK19" s="411">
        <v>1379</v>
      </c>
      <c r="AL19" s="274">
        <v>1379</v>
      </c>
      <c r="AM19" s="401">
        <v>1406</v>
      </c>
      <c r="AN19" s="401">
        <v>8</v>
      </c>
      <c r="AO19" s="405">
        <v>5.8013052936910807E-3</v>
      </c>
      <c r="AP19" s="406">
        <v>11.007936507936508</v>
      </c>
      <c r="AQ19" s="404">
        <v>-27</v>
      </c>
      <c r="AR19" s="407">
        <v>-1.9203413940256046E-2</v>
      </c>
      <c r="AS19" s="412">
        <v>11.303278688524591</v>
      </c>
      <c r="AT19" s="413">
        <v>1565</v>
      </c>
      <c r="AU19" s="274">
        <v>1140</v>
      </c>
      <c r="AV19" s="274">
        <v>110</v>
      </c>
      <c r="AW19" s="404">
        <v>1250</v>
      </c>
      <c r="AX19" s="407">
        <v>0.79872204472843455</v>
      </c>
      <c r="AY19" s="414">
        <v>0.88648395641335687</v>
      </c>
      <c r="AZ19" s="274">
        <v>150</v>
      </c>
      <c r="BA19" s="407">
        <v>9.5846645367412137E-2</v>
      </c>
      <c r="BB19" s="415">
        <v>3.3512813065528722</v>
      </c>
      <c r="BC19" s="274">
        <v>90</v>
      </c>
      <c r="BD19" s="274">
        <v>35</v>
      </c>
      <c r="BE19" s="404">
        <v>125</v>
      </c>
      <c r="BF19" s="407">
        <v>7.9872204472843447E-2</v>
      </c>
      <c r="BG19" s="415">
        <v>1.5974440894568689</v>
      </c>
      <c r="BH19" s="274">
        <v>40</v>
      </c>
      <c r="BI19" s="416" t="s">
        <v>5</v>
      </c>
      <c r="BJ19" s="417" t="s">
        <v>5</v>
      </c>
      <c r="BK19" s="367" t="s">
        <v>7</v>
      </c>
      <c r="BL19" s="362" t="s">
        <v>321</v>
      </c>
    </row>
    <row r="20" spans="1:65" ht="15">
      <c r="A20" s="459" t="s">
        <v>71</v>
      </c>
      <c r="B20" s="393" t="s">
        <v>230</v>
      </c>
      <c r="C20" s="394">
        <v>7250011.0199999996</v>
      </c>
      <c r="D20" s="395"/>
      <c r="E20" s="396"/>
      <c r="F20" s="274"/>
      <c r="G20" s="274"/>
      <c r="H20" s="397"/>
      <c r="I20" s="398">
        <v>477250011.01999998</v>
      </c>
      <c r="J20" s="399"/>
      <c r="K20" s="398">
        <v>1</v>
      </c>
      <c r="L20" s="400">
        <v>1.36</v>
      </c>
      <c r="M20" s="401">
        <v>136</v>
      </c>
      <c r="N20" s="402">
        <v>1.35</v>
      </c>
      <c r="O20" s="403">
        <v>135</v>
      </c>
      <c r="P20" s="404">
        <v>3471</v>
      </c>
      <c r="Q20" s="404">
        <v>3240</v>
      </c>
      <c r="R20" s="274">
        <v>3240</v>
      </c>
      <c r="S20" s="274">
        <v>3318</v>
      </c>
      <c r="T20" s="401">
        <v>3179</v>
      </c>
      <c r="U20" s="401">
        <v>231</v>
      </c>
      <c r="V20" s="405">
        <v>7.1296296296296302E-2</v>
      </c>
      <c r="W20" s="406">
        <v>2543</v>
      </c>
      <c r="X20" s="404">
        <v>61</v>
      </c>
      <c r="Y20" s="407">
        <v>1.9188424032714691E-2</v>
      </c>
      <c r="Z20" s="408">
        <v>2392.9</v>
      </c>
      <c r="AA20" s="395">
        <v>1</v>
      </c>
      <c r="AB20" s="274">
        <v>1656</v>
      </c>
      <c r="AC20" s="274">
        <v>1613</v>
      </c>
      <c r="AD20" s="409">
        <v>1613</v>
      </c>
      <c r="AE20" s="401">
        <v>1662</v>
      </c>
      <c r="AF20" s="401">
        <v>43</v>
      </c>
      <c r="AG20" s="405">
        <v>2.6658400495970243E-2</v>
      </c>
      <c r="AH20" s="274">
        <v>-49</v>
      </c>
      <c r="AI20" s="410">
        <v>-2.9482551143200964E-2</v>
      </c>
      <c r="AJ20" s="411">
        <v>1510</v>
      </c>
      <c r="AK20" s="411">
        <v>1465</v>
      </c>
      <c r="AL20" s="274">
        <v>1465</v>
      </c>
      <c r="AM20" s="401">
        <v>1544</v>
      </c>
      <c r="AN20" s="401">
        <v>45</v>
      </c>
      <c r="AO20" s="405">
        <v>3.0716723549488054E-2</v>
      </c>
      <c r="AP20" s="406">
        <v>11.102941176470589</v>
      </c>
      <c r="AQ20" s="404">
        <v>-79</v>
      </c>
      <c r="AR20" s="407">
        <v>-5.1165803108808292E-2</v>
      </c>
      <c r="AS20" s="412">
        <v>10.851851851851851</v>
      </c>
      <c r="AT20" s="413">
        <v>1295</v>
      </c>
      <c r="AU20" s="274">
        <v>945</v>
      </c>
      <c r="AV20" s="274">
        <v>85</v>
      </c>
      <c r="AW20" s="404">
        <v>1030</v>
      </c>
      <c r="AX20" s="407">
        <v>0.79536679536679533</v>
      </c>
      <c r="AY20" s="414">
        <v>0.88276003925282509</v>
      </c>
      <c r="AZ20" s="274">
        <v>60</v>
      </c>
      <c r="BA20" s="407">
        <v>4.633204633204633E-2</v>
      </c>
      <c r="BB20" s="415">
        <v>1.6200016200016198</v>
      </c>
      <c r="BC20" s="274">
        <v>160</v>
      </c>
      <c r="BD20" s="274">
        <v>20</v>
      </c>
      <c r="BE20" s="404">
        <v>180</v>
      </c>
      <c r="BF20" s="407">
        <v>0.138996138996139</v>
      </c>
      <c r="BG20" s="415">
        <v>2.7799227799227797</v>
      </c>
      <c r="BH20" s="274">
        <v>30</v>
      </c>
      <c r="BI20" s="416" t="s">
        <v>5</v>
      </c>
      <c r="BJ20" s="417" t="s">
        <v>5</v>
      </c>
      <c r="BK20" s="418" t="s">
        <v>5</v>
      </c>
      <c r="BL20" s="362"/>
    </row>
    <row r="21" spans="1:65" ht="15">
      <c r="A21" s="456" t="s">
        <v>49</v>
      </c>
      <c r="B21" s="336" t="s">
        <v>231</v>
      </c>
      <c r="C21" s="337">
        <v>7250011.0300000003</v>
      </c>
      <c r="D21" s="338"/>
      <c r="E21" s="339"/>
      <c r="F21" s="272"/>
      <c r="G21" s="272"/>
      <c r="H21" s="340"/>
      <c r="I21" s="341">
        <v>477250011.02999997</v>
      </c>
      <c r="J21" s="342"/>
      <c r="K21" s="341">
        <v>1</v>
      </c>
      <c r="L21" s="344">
        <v>2.67</v>
      </c>
      <c r="M21" s="345">
        <v>267</v>
      </c>
      <c r="N21" s="346">
        <v>2.67</v>
      </c>
      <c r="O21" s="347">
        <v>267</v>
      </c>
      <c r="P21" s="348">
        <v>2841</v>
      </c>
      <c r="Q21" s="348">
        <v>2535</v>
      </c>
      <c r="R21" s="272">
        <v>2535</v>
      </c>
      <c r="S21" s="272">
        <v>3195</v>
      </c>
      <c r="T21" s="345">
        <v>3178</v>
      </c>
      <c r="U21" s="345">
        <v>306</v>
      </c>
      <c r="V21" s="349">
        <v>0.12071005917159763</v>
      </c>
      <c r="W21" s="350">
        <v>1062.8</v>
      </c>
      <c r="X21" s="348">
        <v>-643</v>
      </c>
      <c r="Y21" s="351">
        <v>-0.20232850849590939</v>
      </c>
      <c r="Z21" s="352">
        <v>950.4</v>
      </c>
      <c r="AA21" s="338">
        <v>1</v>
      </c>
      <c r="AB21" s="272">
        <v>1108</v>
      </c>
      <c r="AC21" s="272">
        <v>1095</v>
      </c>
      <c r="AD21" s="366">
        <v>1095</v>
      </c>
      <c r="AE21" s="345">
        <v>1626</v>
      </c>
      <c r="AF21" s="345">
        <v>13</v>
      </c>
      <c r="AG21" s="349">
        <v>1.1872146118721462E-2</v>
      </c>
      <c r="AH21" s="272">
        <v>-531</v>
      </c>
      <c r="AI21" s="353">
        <v>-0.32656826568265684</v>
      </c>
      <c r="AJ21" s="354">
        <v>1023</v>
      </c>
      <c r="AK21" s="354">
        <v>1006</v>
      </c>
      <c r="AL21" s="272">
        <v>1006</v>
      </c>
      <c r="AM21" s="345">
        <v>1400</v>
      </c>
      <c r="AN21" s="345">
        <v>17</v>
      </c>
      <c r="AO21" s="349">
        <v>1.6898608349900597E-2</v>
      </c>
      <c r="AP21" s="350">
        <v>3.8314606741573032</v>
      </c>
      <c r="AQ21" s="348">
        <v>-394</v>
      </c>
      <c r="AR21" s="351">
        <v>-0.28142857142857142</v>
      </c>
      <c r="AS21" s="355">
        <v>3.7677902621722845</v>
      </c>
      <c r="AT21" s="356">
        <v>1090</v>
      </c>
      <c r="AU21" s="272">
        <v>775</v>
      </c>
      <c r="AV21" s="272">
        <v>95</v>
      </c>
      <c r="AW21" s="348">
        <v>870</v>
      </c>
      <c r="AX21" s="351">
        <v>0.79816513761467889</v>
      </c>
      <c r="AY21" s="357">
        <v>0.88586585750796765</v>
      </c>
      <c r="AZ21" s="272">
        <v>80</v>
      </c>
      <c r="BA21" s="351">
        <v>7.3394495412844041E-2</v>
      </c>
      <c r="BB21" s="358">
        <v>2.5662410983511905</v>
      </c>
      <c r="BC21" s="272">
        <v>85</v>
      </c>
      <c r="BD21" s="272">
        <v>35</v>
      </c>
      <c r="BE21" s="348">
        <v>120</v>
      </c>
      <c r="BF21" s="351">
        <v>0.11009174311926606</v>
      </c>
      <c r="BG21" s="358">
        <v>2.2018348623853212</v>
      </c>
      <c r="BH21" s="272">
        <v>10</v>
      </c>
      <c r="BI21" s="419" t="s">
        <v>7</v>
      </c>
      <c r="BJ21" s="360" t="s">
        <v>7</v>
      </c>
      <c r="BK21" s="418" t="s">
        <v>5</v>
      </c>
      <c r="BL21" s="362" t="s">
        <v>320</v>
      </c>
    </row>
    <row r="22" spans="1:65" ht="15">
      <c r="A22" s="458" t="s">
        <v>50</v>
      </c>
      <c r="B22" s="368" t="s">
        <v>232</v>
      </c>
      <c r="C22" s="369">
        <v>7250012.0099999998</v>
      </c>
      <c r="D22" s="370"/>
      <c r="E22" s="371"/>
      <c r="F22" s="273"/>
      <c r="G22" s="273"/>
      <c r="H22" s="372"/>
      <c r="I22" s="373">
        <v>477250012.00999999</v>
      </c>
      <c r="J22" s="374"/>
      <c r="K22" s="373">
        <v>1</v>
      </c>
      <c r="L22" s="375">
        <v>1.78</v>
      </c>
      <c r="M22" s="376">
        <v>178</v>
      </c>
      <c r="N22" s="377">
        <v>1.77</v>
      </c>
      <c r="O22" s="378">
        <v>177</v>
      </c>
      <c r="P22" s="379">
        <v>5575</v>
      </c>
      <c r="Q22" s="379">
        <v>5221</v>
      </c>
      <c r="R22" s="273">
        <v>5221</v>
      </c>
      <c r="S22" s="273">
        <v>5381</v>
      </c>
      <c r="T22" s="376">
        <v>5265</v>
      </c>
      <c r="U22" s="376">
        <v>354</v>
      </c>
      <c r="V22" s="380">
        <v>6.7803102853859418E-2</v>
      </c>
      <c r="W22" s="381">
        <v>3123.6</v>
      </c>
      <c r="X22" s="379">
        <v>-44</v>
      </c>
      <c r="Y22" s="382">
        <v>-8.3570750237416912E-3</v>
      </c>
      <c r="Z22" s="383">
        <v>2943.1</v>
      </c>
      <c r="AA22" s="370">
        <v>1</v>
      </c>
      <c r="AB22" s="273">
        <v>2147</v>
      </c>
      <c r="AC22" s="273">
        <v>2134</v>
      </c>
      <c r="AD22" s="384">
        <v>2134</v>
      </c>
      <c r="AE22" s="376">
        <v>2124</v>
      </c>
      <c r="AF22" s="376">
        <v>13</v>
      </c>
      <c r="AG22" s="380">
        <v>6.0918462980318654E-3</v>
      </c>
      <c r="AH22" s="273">
        <v>10</v>
      </c>
      <c r="AI22" s="385">
        <v>4.7080979284369112E-3</v>
      </c>
      <c r="AJ22" s="386">
        <v>2046</v>
      </c>
      <c r="AK22" s="386">
        <v>1959</v>
      </c>
      <c r="AL22" s="273">
        <v>1959</v>
      </c>
      <c r="AM22" s="376">
        <v>2022</v>
      </c>
      <c r="AN22" s="376">
        <v>87</v>
      </c>
      <c r="AO22" s="380">
        <v>4.44104134762634E-2</v>
      </c>
      <c r="AP22" s="381">
        <v>11.49438202247191</v>
      </c>
      <c r="AQ22" s="379">
        <v>-63</v>
      </c>
      <c r="AR22" s="382">
        <v>-3.1157270029673591E-2</v>
      </c>
      <c r="AS22" s="387">
        <v>11.067796610169491</v>
      </c>
      <c r="AT22" s="388">
        <v>2250</v>
      </c>
      <c r="AU22" s="273">
        <v>1760</v>
      </c>
      <c r="AV22" s="273">
        <v>175</v>
      </c>
      <c r="AW22" s="379">
        <v>1935</v>
      </c>
      <c r="AX22" s="382">
        <v>0.86</v>
      </c>
      <c r="AY22" s="389">
        <v>0.9544950055493896</v>
      </c>
      <c r="AZ22" s="273">
        <v>125</v>
      </c>
      <c r="BA22" s="382">
        <v>5.5555555555555552E-2</v>
      </c>
      <c r="BB22" s="390">
        <v>1.9425019425019423</v>
      </c>
      <c r="BC22" s="273">
        <v>80</v>
      </c>
      <c r="BD22" s="273">
        <v>30</v>
      </c>
      <c r="BE22" s="379">
        <v>110</v>
      </c>
      <c r="BF22" s="382">
        <v>4.8888888888888891E-2</v>
      </c>
      <c r="BG22" s="390">
        <v>0.97777777777777775</v>
      </c>
      <c r="BH22" s="273">
        <v>80</v>
      </c>
      <c r="BI22" s="420" t="s">
        <v>6</v>
      </c>
      <c r="BJ22" s="392" t="s">
        <v>6</v>
      </c>
      <c r="BK22" s="367" t="s">
        <v>7</v>
      </c>
      <c r="BL22" s="362"/>
    </row>
    <row r="23" spans="1:65" ht="15">
      <c r="A23" s="456" t="s">
        <v>51</v>
      </c>
      <c r="B23" s="336" t="s">
        <v>233</v>
      </c>
      <c r="C23" s="337">
        <v>7250012.0199999996</v>
      </c>
      <c r="D23" s="338"/>
      <c r="E23" s="339"/>
      <c r="F23" s="272"/>
      <c r="G23" s="272"/>
      <c r="H23" s="340"/>
      <c r="I23" s="341">
        <v>477250012.01999998</v>
      </c>
      <c r="J23" s="342"/>
      <c r="K23" s="341">
        <v>1</v>
      </c>
      <c r="L23" s="344">
        <v>1.62</v>
      </c>
      <c r="M23" s="345">
        <v>162</v>
      </c>
      <c r="N23" s="346">
        <v>1.65</v>
      </c>
      <c r="O23" s="347">
        <v>165</v>
      </c>
      <c r="P23" s="348">
        <v>4379</v>
      </c>
      <c r="Q23" s="348">
        <v>4342</v>
      </c>
      <c r="R23" s="272">
        <v>4342</v>
      </c>
      <c r="S23" s="272">
        <v>4509</v>
      </c>
      <c r="T23" s="345">
        <v>4447</v>
      </c>
      <c r="U23" s="345">
        <v>37</v>
      </c>
      <c r="V23" s="349">
        <v>8.5214187010594199E-3</v>
      </c>
      <c r="W23" s="350">
        <v>2706.1</v>
      </c>
      <c r="X23" s="348">
        <v>-105</v>
      </c>
      <c r="Y23" s="351">
        <v>-2.3611423431526873E-2</v>
      </c>
      <c r="Z23" s="352">
        <v>2634.4</v>
      </c>
      <c r="AA23" s="338">
        <v>1</v>
      </c>
      <c r="AB23" s="272">
        <v>1836</v>
      </c>
      <c r="AC23" s="272">
        <v>1812</v>
      </c>
      <c r="AD23" s="366">
        <v>1812</v>
      </c>
      <c r="AE23" s="345">
        <v>1795</v>
      </c>
      <c r="AF23" s="345">
        <v>24</v>
      </c>
      <c r="AG23" s="349">
        <v>1.3245033112582781E-2</v>
      </c>
      <c r="AH23" s="272">
        <v>17</v>
      </c>
      <c r="AI23" s="353">
        <v>9.4707520891364905E-3</v>
      </c>
      <c r="AJ23" s="354">
        <v>1751</v>
      </c>
      <c r="AK23" s="354">
        <v>1705</v>
      </c>
      <c r="AL23" s="272">
        <v>1705</v>
      </c>
      <c r="AM23" s="345">
        <v>1742</v>
      </c>
      <c r="AN23" s="345">
        <v>46</v>
      </c>
      <c r="AO23" s="349">
        <v>2.6979472140762465E-2</v>
      </c>
      <c r="AP23" s="350">
        <v>10.808641975308642</v>
      </c>
      <c r="AQ23" s="348">
        <v>-37</v>
      </c>
      <c r="AR23" s="351">
        <v>-2.1239954075774971E-2</v>
      </c>
      <c r="AS23" s="355">
        <v>10.333333333333334</v>
      </c>
      <c r="AT23" s="356">
        <v>1865</v>
      </c>
      <c r="AU23" s="272">
        <v>1505</v>
      </c>
      <c r="AV23" s="272">
        <v>145</v>
      </c>
      <c r="AW23" s="348">
        <v>1650</v>
      </c>
      <c r="AX23" s="351">
        <v>0.88471849865951746</v>
      </c>
      <c r="AY23" s="357">
        <v>0.98192952126472521</v>
      </c>
      <c r="AZ23" s="272">
        <v>95</v>
      </c>
      <c r="BA23" s="351">
        <v>5.0938337801608578E-2</v>
      </c>
      <c r="BB23" s="358">
        <v>1.7810607622940062</v>
      </c>
      <c r="BC23" s="272">
        <v>45</v>
      </c>
      <c r="BD23" s="272">
        <v>20</v>
      </c>
      <c r="BE23" s="348">
        <v>65</v>
      </c>
      <c r="BF23" s="351">
        <v>3.4852546916890083E-2</v>
      </c>
      <c r="BG23" s="358">
        <v>0.69705093833780163</v>
      </c>
      <c r="BH23" s="272">
        <v>55</v>
      </c>
      <c r="BI23" s="419" t="s">
        <v>7</v>
      </c>
      <c r="BJ23" s="360" t="s">
        <v>7</v>
      </c>
      <c r="BK23" s="367" t="s">
        <v>7</v>
      </c>
      <c r="BL23" s="362" t="s">
        <v>320</v>
      </c>
    </row>
    <row r="24" spans="1:65" ht="15">
      <c r="A24" s="456" t="s">
        <v>52</v>
      </c>
      <c r="B24" s="336" t="s">
        <v>234</v>
      </c>
      <c r="C24" s="337">
        <v>7250012.0300000003</v>
      </c>
      <c r="D24" s="338"/>
      <c r="E24" s="339"/>
      <c r="F24" s="272"/>
      <c r="G24" s="272"/>
      <c r="H24" s="340"/>
      <c r="I24" s="341">
        <v>477250012.02999997</v>
      </c>
      <c r="J24" s="342"/>
      <c r="K24" s="341">
        <v>1</v>
      </c>
      <c r="L24" s="344">
        <v>1.44</v>
      </c>
      <c r="M24" s="345">
        <v>144</v>
      </c>
      <c r="N24" s="346">
        <v>1.44</v>
      </c>
      <c r="O24" s="347">
        <v>144</v>
      </c>
      <c r="P24" s="348">
        <v>4145</v>
      </c>
      <c r="Q24" s="348">
        <v>4025</v>
      </c>
      <c r="R24" s="272">
        <v>4025</v>
      </c>
      <c r="S24" s="272">
        <v>3872</v>
      </c>
      <c r="T24" s="345">
        <v>3896</v>
      </c>
      <c r="U24" s="345">
        <v>120</v>
      </c>
      <c r="V24" s="349">
        <v>2.9813664596273291E-2</v>
      </c>
      <c r="W24" s="350">
        <v>2869.5</v>
      </c>
      <c r="X24" s="348">
        <v>129</v>
      </c>
      <c r="Y24" s="351">
        <v>3.3110882956878848E-2</v>
      </c>
      <c r="Z24" s="352">
        <v>2792</v>
      </c>
      <c r="AA24" s="338">
        <v>1</v>
      </c>
      <c r="AB24" s="272">
        <v>1985</v>
      </c>
      <c r="AC24" s="272">
        <v>1863</v>
      </c>
      <c r="AD24" s="366">
        <v>1863</v>
      </c>
      <c r="AE24" s="345">
        <v>1749</v>
      </c>
      <c r="AF24" s="345">
        <v>122</v>
      </c>
      <c r="AG24" s="349">
        <v>6.5485775630703166E-2</v>
      </c>
      <c r="AH24" s="272">
        <v>114</v>
      </c>
      <c r="AI24" s="353">
        <v>6.5180102915951971E-2</v>
      </c>
      <c r="AJ24" s="354">
        <v>1903</v>
      </c>
      <c r="AK24" s="354">
        <v>1799</v>
      </c>
      <c r="AL24" s="272">
        <v>1799</v>
      </c>
      <c r="AM24" s="345">
        <v>1705</v>
      </c>
      <c r="AN24" s="345">
        <v>104</v>
      </c>
      <c r="AO24" s="349">
        <v>5.7809894385769875E-2</v>
      </c>
      <c r="AP24" s="350">
        <v>13.215277777777779</v>
      </c>
      <c r="AQ24" s="348">
        <v>94</v>
      </c>
      <c r="AR24" s="351">
        <v>5.5131964809384162E-2</v>
      </c>
      <c r="AS24" s="355">
        <v>12.493055555555555</v>
      </c>
      <c r="AT24" s="356">
        <v>1575</v>
      </c>
      <c r="AU24" s="272">
        <v>1290</v>
      </c>
      <c r="AV24" s="272">
        <v>115</v>
      </c>
      <c r="AW24" s="348">
        <v>1405</v>
      </c>
      <c r="AX24" s="351">
        <v>0.89206349206349211</v>
      </c>
      <c r="AY24" s="357">
        <v>0.99008156721808238</v>
      </c>
      <c r="AZ24" s="272">
        <v>85</v>
      </c>
      <c r="BA24" s="351">
        <v>5.3968253968253971E-2</v>
      </c>
      <c r="BB24" s="358">
        <v>1.8870018870018872</v>
      </c>
      <c r="BC24" s="272">
        <v>60</v>
      </c>
      <c r="BD24" s="272">
        <v>10</v>
      </c>
      <c r="BE24" s="348">
        <v>70</v>
      </c>
      <c r="BF24" s="351">
        <v>4.4444444444444446E-2</v>
      </c>
      <c r="BG24" s="358">
        <v>0.88888888888888884</v>
      </c>
      <c r="BH24" s="272">
        <v>10</v>
      </c>
      <c r="BI24" s="419" t="s">
        <v>7</v>
      </c>
      <c r="BJ24" s="360" t="s">
        <v>7</v>
      </c>
      <c r="BK24" s="367" t="s">
        <v>7</v>
      </c>
      <c r="BL24" s="362" t="s">
        <v>320</v>
      </c>
    </row>
    <row r="25" spans="1:65" ht="15">
      <c r="A25" s="456" t="s">
        <v>64</v>
      </c>
      <c r="B25" s="336" t="s">
        <v>235</v>
      </c>
      <c r="C25" s="337">
        <v>7250012.0599999996</v>
      </c>
      <c r="D25" s="338"/>
      <c r="E25" s="339"/>
      <c r="F25" s="272"/>
      <c r="G25" s="272"/>
      <c r="H25" s="340"/>
      <c r="I25" s="341">
        <v>477250012.06</v>
      </c>
      <c r="J25" s="342"/>
      <c r="K25" s="341">
        <v>1</v>
      </c>
      <c r="L25" s="344">
        <v>3.76</v>
      </c>
      <c r="M25" s="345">
        <v>376</v>
      </c>
      <c r="N25" s="346">
        <v>3.69</v>
      </c>
      <c r="O25" s="347">
        <v>369</v>
      </c>
      <c r="P25" s="348">
        <v>8378</v>
      </c>
      <c r="Q25" s="348">
        <v>8479</v>
      </c>
      <c r="R25" s="272">
        <v>8479</v>
      </c>
      <c r="S25" s="272">
        <v>8519</v>
      </c>
      <c r="T25" s="345">
        <v>6934</v>
      </c>
      <c r="U25" s="345">
        <v>-101</v>
      </c>
      <c r="V25" s="349">
        <v>-1.1911782049770021E-2</v>
      </c>
      <c r="W25" s="350">
        <v>2226.9</v>
      </c>
      <c r="X25" s="348">
        <v>1545</v>
      </c>
      <c r="Y25" s="351">
        <v>0.22281511393135275</v>
      </c>
      <c r="Z25" s="352">
        <v>2294.9</v>
      </c>
      <c r="AA25" s="338">
        <v>1</v>
      </c>
      <c r="AB25" s="272">
        <v>3886</v>
      </c>
      <c r="AC25" s="272">
        <v>3874</v>
      </c>
      <c r="AD25" s="366">
        <v>3874</v>
      </c>
      <c r="AE25" s="345">
        <v>3316</v>
      </c>
      <c r="AF25" s="345">
        <v>12</v>
      </c>
      <c r="AG25" s="349">
        <v>3.0975735673722249E-3</v>
      </c>
      <c r="AH25" s="272">
        <v>558</v>
      </c>
      <c r="AI25" s="353">
        <v>0.16827503015681544</v>
      </c>
      <c r="AJ25" s="354">
        <v>3659</v>
      </c>
      <c r="AK25" s="354">
        <v>3691</v>
      </c>
      <c r="AL25" s="272">
        <v>3691</v>
      </c>
      <c r="AM25" s="345">
        <v>3176</v>
      </c>
      <c r="AN25" s="345">
        <v>-32</v>
      </c>
      <c r="AO25" s="349">
        <v>-8.6697371985911681E-3</v>
      </c>
      <c r="AP25" s="350">
        <v>9.7313829787234045</v>
      </c>
      <c r="AQ25" s="348">
        <v>515</v>
      </c>
      <c r="AR25" s="351">
        <v>0.1621536523929471</v>
      </c>
      <c r="AS25" s="355">
        <v>10.002710027100271</v>
      </c>
      <c r="AT25" s="356">
        <v>2750</v>
      </c>
      <c r="AU25" s="272">
        <v>2410</v>
      </c>
      <c r="AV25" s="272">
        <v>165</v>
      </c>
      <c r="AW25" s="348">
        <v>2575</v>
      </c>
      <c r="AX25" s="351">
        <v>0.9363636363636364</v>
      </c>
      <c r="AY25" s="357">
        <v>1.0392493189385532</v>
      </c>
      <c r="AZ25" s="272">
        <v>75</v>
      </c>
      <c r="BA25" s="351">
        <v>2.7272727272727271E-2</v>
      </c>
      <c r="BB25" s="358">
        <v>0.95359186268277174</v>
      </c>
      <c r="BC25" s="272">
        <v>45</v>
      </c>
      <c r="BD25" s="272">
        <v>20</v>
      </c>
      <c r="BE25" s="348">
        <v>65</v>
      </c>
      <c r="BF25" s="351">
        <v>2.3636363636363636E-2</v>
      </c>
      <c r="BG25" s="358">
        <v>0.47272727272727277</v>
      </c>
      <c r="BH25" s="272">
        <v>35</v>
      </c>
      <c r="BI25" s="360" t="s">
        <v>7</v>
      </c>
      <c r="BJ25" s="360" t="s">
        <v>7</v>
      </c>
      <c r="BK25" s="367" t="s">
        <v>7</v>
      </c>
      <c r="BL25" s="362"/>
    </row>
    <row r="26" spans="1:65" ht="15">
      <c r="A26" s="456" t="s">
        <v>353</v>
      </c>
      <c r="B26" s="336" t="s">
        <v>236</v>
      </c>
      <c r="C26" s="337">
        <v>7250012.0800000001</v>
      </c>
      <c r="D26" s="338">
        <v>7250012.04</v>
      </c>
      <c r="E26" s="352">
        <v>0.52864143299999999</v>
      </c>
      <c r="F26" s="272">
        <v>7559</v>
      </c>
      <c r="G26" s="272">
        <v>2854</v>
      </c>
      <c r="H26" s="340">
        <v>2754</v>
      </c>
      <c r="I26" s="341"/>
      <c r="J26" s="342"/>
      <c r="K26" s="341">
        <v>1</v>
      </c>
      <c r="L26" s="344">
        <v>1.1399999999999999</v>
      </c>
      <c r="M26" s="345">
        <v>113.99999999999999</v>
      </c>
      <c r="N26" s="346">
        <v>1.18</v>
      </c>
      <c r="O26" s="347">
        <v>118</v>
      </c>
      <c r="P26" s="348">
        <v>3956</v>
      </c>
      <c r="Q26" s="348">
        <v>3915</v>
      </c>
      <c r="R26" s="272">
        <v>3915</v>
      </c>
      <c r="S26" s="272">
        <v>4025</v>
      </c>
      <c r="T26" s="345">
        <v>3996.0005920469998</v>
      </c>
      <c r="U26" s="345">
        <v>41</v>
      </c>
      <c r="V26" s="349">
        <v>1.0472541507024266E-2</v>
      </c>
      <c r="W26" s="350">
        <v>3472.9</v>
      </c>
      <c r="X26" s="348">
        <v>-81.000592046999827</v>
      </c>
      <c r="Y26" s="351">
        <v>-2.0270415426917213E-2</v>
      </c>
      <c r="Z26" s="352">
        <v>3309.1</v>
      </c>
      <c r="AA26" s="338">
        <v>1</v>
      </c>
      <c r="AB26" s="272">
        <v>1640</v>
      </c>
      <c r="AC26" s="272">
        <v>1635</v>
      </c>
      <c r="AD26" s="366">
        <v>1635</v>
      </c>
      <c r="AE26" s="345">
        <v>1508.7426497819999</v>
      </c>
      <c r="AF26" s="345">
        <v>5</v>
      </c>
      <c r="AG26" s="349">
        <v>3.0581039755351682E-3</v>
      </c>
      <c r="AH26" s="272">
        <v>126.25735021800006</v>
      </c>
      <c r="AI26" s="353">
        <v>8.368382125092251E-2</v>
      </c>
      <c r="AJ26" s="354">
        <v>1579</v>
      </c>
      <c r="AK26" s="354">
        <v>1553</v>
      </c>
      <c r="AL26" s="272">
        <v>1553</v>
      </c>
      <c r="AM26" s="345">
        <v>1455.8785064819999</v>
      </c>
      <c r="AN26" s="345">
        <v>26</v>
      </c>
      <c r="AO26" s="349">
        <v>1.6741790083708949E-2</v>
      </c>
      <c r="AP26" s="350">
        <v>13.850877192982457</v>
      </c>
      <c r="AQ26" s="348">
        <v>97.121493518000079</v>
      </c>
      <c r="AR26" s="351">
        <v>6.6709888967785833E-2</v>
      </c>
      <c r="AS26" s="355">
        <v>13.161016949152541</v>
      </c>
      <c r="AT26" s="356">
        <v>1525</v>
      </c>
      <c r="AU26" s="272">
        <v>1335</v>
      </c>
      <c r="AV26" s="272">
        <v>85</v>
      </c>
      <c r="AW26" s="348">
        <v>1420</v>
      </c>
      <c r="AX26" s="351">
        <v>0.93114754098360653</v>
      </c>
      <c r="AY26" s="357">
        <v>1.0334600898819162</v>
      </c>
      <c r="AZ26" s="272">
        <v>45</v>
      </c>
      <c r="BA26" s="351">
        <v>2.9508196721311476E-2</v>
      </c>
      <c r="BB26" s="358">
        <v>1.0317551301157859</v>
      </c>
      <c r="BC26" s="272">
        <v>30</v>
      </c>
      <c r="BD26" s="272">
        <v>0</v>
      </c>
      <c r="BE26" s="348">
        <v>30</v>
      </c>
      <c r="BF26" s="351">
        <v>1.9672131147540985E-2</v>
      </c>
      <c r="BG26" s="358">
        <v>0.39344262295081966</v>
      </c>
      <c r="BH26" s="272">
        <v>25</v>
      </c>
      <c r="BI26" s="360" t="s">
        <v>7</v>
      </c>
      <c r="BJ26" s="360" t="s">
        <v>7</v>
      </c>
      <c r="BK26" s="367" t="s">
        <v>7</v>
      </c>
      <c r="BL26" s="362"/>
    </row>
    <row r="27" spans="1:65" ht="15">
      <c r="A27" s="456" t="s">
        <v>318</v>
      </c>
      <c r="B27" s="336" t="s">
        <v>237</v>
      </c>
      <c r="C27" s="337">
        <v>7250012.0899999999</v>
      </c>
      <c r="D27" s="338">
        <v>7250012.04</v>
      </c>
      <c r="E27" s="352">
        <v>0.47135856700000001</v>
      </c>
      <c r="F27" s="272">
        <v>7559</v>
      </c>
      <c r="G27" s="272">
        <v>2854</v>
      </c>
      <c r="H27" s="340">
        <v>2754</v>
      </c>
      <c r="I27" s="341"/>
      <c r="J27" s="342"/>
      <c r="K27" s="341">
        <v>1</v>
      </c>
      <c r="L27" s="344">
        <v>1.18</v>
      </c>
      <c r="M27" s="345">
        <v>118</v>
      </c>
      <c r="N27" s="346">
        <v>1.27</v>
      </c>
      <c r="O27" s="347">
        <v>127</v>
      </c>
      <c r="P27" s="348">
        <v>3170</v>
      </c>
      <c r="Q27" s="348">
        <v>3311</v>
      </c>
      <c r="R27" s="272">
        <v>3311</v>
      </c>
      <c r="S27" s="272">
        <v>3437</v>
      </c>
      <c r="T27" s="345">
        <v>3562.9994079530002</v>
      </c>
      <c r="U27" s="345">
        <v>-141</v>
      </c>
      <c r="V27" s="349">
        <v>-4.2585321655089096E-2</v>
      </c>
      <c r="W27" s="350">
        <v>2678.3</v>
      </c>
      <c r="X27" s="348">
        <v>-251.99940795300017</v>
      </c>
      <c r="Y27" s="351">
        <v>-7.0726761107652789E-2</v>
      </c>
      <c r="Z27" s="352">
        <v>2606.1</v>
      </c>
      <c r="AA27" s="338">
        <v>1</v>
      </c>
      <c r="AB27" s="272">
        <v>1302</v>
      </c>
      <c r="AC27" s="272">
        <v>1299</v>
      </c>
      <c r="AD27" s="366">
        <v>1299</v>
      </c>
      <c r="AE27" s="345">
        <v>1345.2573502180001</v>
      </c>
      <c r="AF27" s="345">
        <v>3</v>
      </c>
      <c r="AG27" s="349">
        <v>2.3094688221709007E-3</v>
      </c>
      <c r="AH27" s="272">
        <v>-46.257350218000056</v>
      </c>
      <c r="AI27" s="353">
        <v>-3.4385502677613332E-2</v>
      </c>
      <c r="AJ27" s="354">
        <v>1244</v>
      </c>
      <c r="AK27" s="354">
        <v>1256</v>
      </c>
      <c r="AL27" s="272">
        <v>1256</v>
      </c>
      <c r="AM27" s="345">
        <v>1298.1214935180001</v>
      </c>
      <c r="AN27" s="345">
        <v>-12</v>
      </c>
      <c r="AO27" s="349">
        <v>-9.5541401273885346E-3</v>
      </c>
      <c r="AP27" s="350">
        <v>10.542372881355933</v>
      </c>
      <c r="AQ27" s="348">
        <v>-42.121493518000079</v>
      </c>
      <c r="AR27" s="351">
        <v>-3.2448036434438728E-2</v>
      </c>
      <c r="AS27" s="355">
        <v>9.8897637795275593</v>
      </c>
      <c r="AT27" s="356">
        <v>1395</v>
      </c>
      <c r="AU27" s="272">
        <v>1230</v>
      </c>
      <c r="AV27" s="272">
        <v>90</v>
      </c>
      <c r="AW27" s="348">
        <v>1320</v>
      </c>
      <c r="AX27" s="351">
        <v>0.94623655913978499</v>
      </c>
      <c r="AY27" s="357">
        <v>1.0502070578687959</v>
      </c>
      <c r="AZ27" s="272">
        <v>15</v>
      </c>
      <c r="BA27" s="351">
        <v>1.0752688172043012E-2</v>
      </c>
      <c r="BB27" s="358">
        <v>0.3759681179036018</v>
      </c>
      <c r="BC27" s="272">
        <v>25</v>
      </c>
      <c r="BD27" s="272">
        <v>0</v>
      </c>
      <c r="BE27" s="348">
        <v>25</v>
      </c>
      <c r="BF27" s="351">
        <v>1.7921146953405017E-2</v>
      </c>
      <c r="BG27" s="358">
        <v>0.35842293906810035</v>
      </c>
      <c r="BH27" s="272">
        <v>35</v>
      </c>
      <c r="BI27" s="360" t="s">
        <v>7</v>
      </c>
      <c r="BJ27" s="360" t="s">
        <v>7</v>
      </c>
      <c r="BK27" s="367" t="s">
        <v>7</v>
      </c>
      <c r="BL27" s="362"/>
    </row>
    <row r="28" spans="1:65" ht="15">
      <c r="A28" s="456" t="s">
        <v>352</v>
      </c>
      <c r="B28" s="336" t="s">
        <v>238</v>
      </c>
      <c r="C28" s="337">
        <v>7250012.0700000003</v>
      </c>
      <c r="D28" s="338"/>
      <c r="E28" s="339"/>
      <c r="F28" s="272"/>
      <c r="G28" s="272"/>
      <c r="H28" s="340"/>
      <c r="I28" s="341">
        <v>477250012.06999999</v>
      </c>
      <c r="J28" s="342">
        <v>7250012.0700000003</v>
      </c>
      <c r="K28" s="343">
        <v>0.38144256999999998</v>
      </c>
      <c r="L28" s="344">
        <v>1.07</v>
      </c>
      <c r="M28" s="345">
        <v>107</v>
      </c>
      <c r="N28" s="346">
        <v>6.08</v>
      </c>
      <c r="O28" s="347">
        <v>608</v>
      </c>
      <c r="P28" s="348">
        <v>3251</v>
      </c>
      <c r="Q28" s="348">
        <v>3339</v>
      </c>
      <c r="R28" s="272">
        <v>9041</v>
      </c>
      <c r="S28" s="272">
        <v>5603</v>
      </c>
      <c r="T28" s="345">
        <v>4904</v>
      </c>
      <c r="U28" s="345">
        <v>-88</v>
      </c>
      <c r="V28" s="349">
        <v>-2.6355196166516923E-2</v>
      </c>
      <c r="W28" s="350">
        <v>3037.5</v>
      </c>
      <c r="X28" s="348">
        <v>4137</v>
      </c>
      <c r="Y28" s="351">
        <v>0.84359706362153342</v>
      </c>
      <c r="Z28" s="352">
        <v>1488.2</v>
      </c>
      <c r="AA28" s="352">
        <v>0.33829094999999998</v>
      </c>
      <c r="AB28" s="272">
        <v>1220</v>
      </c>
      <c r="AC28" s="272">
        <v>1253.3679697499999</v>
      </c>
      <c r="AD28" s="457">
        <v>3705</v>
      </c>
      <c r="AE28" s="345">
        <v>1890</v>
      </c>
      <c r="AF28" s="345">
        <v>-33.367969749999929</v>
      </c>
      <c r="AG28" s="349">
        <v>-2.6622644391220234E-2</v>
      </c>
      <c r="AH28" s="272">
        <v>1815</v>
      </c>
      <c r="AI28" s="353">
        <v>0.96031746031746035</v>
      </c>
      <c r="AJ28" s="354">
        <v>1183</v>
      </c>
      <c r="AK28" s="354">
        <v>1145.4531566999999</v>
      </c>
      <c r="AL28" s="271">
        <v>3386</v>
      </c>
      <c r="AM28" s="345">
        <v>1816</v>
      </c>
      <c r="AN28" s="345">
        <v>37.546843300000091</v>
      </c>
      <c r="AO28" s="349">
        <v>3.2779029923991738E-2</v>
      </c>
      <c r="AP28" s="350">
        <v>11.05607476635514</v>
      </c>
      <c r="AQ28" s="348">
        <v>1570</v>
      </c>
      <c r="AR28" s="351">
        <v>0.86453744493392071</v>
      </c>
      <c r="AS28" s="355">
        <v>5.5690789473684212</v>
      </c>
      <c r="AT28" s="356">
        <v>1300</v>
      </c>
      <c r="AU28" s="272">
        <v>1190</v>
      </c>
      <c r="AV28" s="272">
        <v>35</v>
      </c>
      <c r="AW28" s="348">
        <v>1225</v>
      </c>
      <c r="AX28" s="351">
        <v>0.94230769230769229</v>
      </c>
      <c r="AY28" s="357">
        <v>1.0458464953470503</v>
      </c>
      <c r="AZ28" s="272">
        <v>20</v>
      </c>
      <c r="BA28" s="351">
        <v>1.5384615384615385E-2</v>
      </c>
      <c r="BB28" s="358">
        <v>0.53792361484669182</v>
      </c>
      <c r="BC28" s="272">
        <v>25</v>
      </c>
      <c r="BD28" s="272">
        <v>10</v>
      </c>
      <c r="BE28" s="348">
        <v>35</v>
      </c>
      <c r="BF28" s="351">
        <v>2.6923076923076925E-2</v>
      </c>
      <c r="BG28" s="358">
        <v>0.53846153846153855</v>
      </c>
      <c r="BH28" s="272">
        <v>15</v>
      </c>
      <c r="BI28" s="360" t="s">
        <v>7</v>
      </c>
      <c r="BJ28" s="360" t="s">
        <v>7</v>
      </c>
      <c r="BK28" s="367" t="s">
        <v>7</v>
      </c>
      <c r="BL28" s="362" t="s">
        <v>432</v>
      </c>
    </row>
    <row r="29" spans="1:65" ht="15">
      <c r="A29" s="456" t="s">
        <v>57</v>
      </c>
      <c r="B29" s="336" t="s">
        <v>239</v>
      </c>
      <c r="C29" s="337"/>
      <c r="D29" s="338"/>
      <c r="E29" s="339"/>
      <c r="F29" s="272"/>
      <c r="G29" s="272"/>
      <c r="H29" s="340"/>
      <c r="I29" s="341"/>
      <c r="J29" s="342">
        <v>7250012.0700000003</v>
      </c>
      <c r="K29" s="343">
        <v>0.61855742999999996</v>
      </c>
      <c r="L29" s="344">
        <v>4.6100000000000003</v>
      </c>
      <c r="M29" s="345">
        <v>461.00000000000006</v>
      </c>
      <c r="N29" s="346"/>
      <c r="O29" s="347"/>
      <c r="P29" s="348">
        <v>9092</v>
      </c>
      <c r="Q29" s="348">
        <v>5702</v>
      </c>
      <c r="R29" s="272"/>
      <c r="S29" s="272"/>
      <c r="T29" s="345"/>
      <c r="U29" s="345">
        <v>3390</v>
      </c>
      <c r="V29" s="349">
        <v>0.5945282357067696</v>
      </c>
      <c r="W29" s="350">
        <v>1972.9</v>
      </c>
      <c r="X29" s="348"/>
      <c r="Y29" s="351"/>
      <c r="Z29" s="352"/>
      <c r="AA29" s="352">
        <v>0.66170905000000002</v>
      </c>
      <c r="AB29" s="272">
        <v>3694</v>
      </c>
      <c r="AC29" s="272">
        <v>2451.6320302500003</v>
      </c>
      <c r="AD29" s="457"/>
      <c r="AE29" s="345"/>
      <c r="AF29" s="345">
        <v>1242.3679697499997</v>
      </c>
      <c r="AG29" s="349">
        <v>0.50675140250281026</v>
      </c>
      <c r="AH29" s="272"/>
      <c r="AI29" s="353"/>
      <c r="AJ29" s="354">
        <v>3429</v>
      </c>
      <c r="AK29" s="363">
        <v>2240.5468433000001</v>
      </c>
      <c r="AL29" s="271"/>
      <c r="AM29" s="345"/>
      <c r="AN29" s="345">
        <v>1188.4531566999999</v>
      </c>
      <c r="AO29" s="349">
        <v>0.53042995296165329</v>
      </c>
      <c r="AP29" s="350">
        <v>7.4381778741865503</v>
      </c>
      <c r="AQ29" s="348"/>
      <c r="AR29" s="351"/>
      <c r="AS29" s="355"/>
      <c r="AT29" s="356">
        <v>3855</v>
      </c>
      <c r="AU29" s="272">
        <v>3360</v>
      </c>
      <c r="AV29" s="272">
        <v>245</v>
      </c>
      <c r="AW29" s="348">
        <v>3605</v>
      </c>
      <c r="AX29" s="351">
        <v>0.93514915693904022</v>
      </c>
      <c r="AY29" s="357">
        <v>1.0379013950488793</v>
      </c>
      <c r="AZ29" s="272">
        <v>95</v>
      </c>
      <c r="BA29" s="351">
        <v>2.464332036316472E-2</v>
      </c>
      <c r="BB29" s="358">
        <v>0.8616545581526126</v>
      </c>
      <c r="BC29" s="272">
        <v>50</v>
      </c>
      <c r="BD29" s="272">
        <v>20</v>
      </c>
      <c r="BE29" s="348">
        <v>70</v>
      </c>
      <c r="BF29" s="351">
        <v>1.8158236057068743E-2</v>
      </c>
      <c r="BG29" s="358">
        <v>0.36316472114137482</v>
      </c>
      <c r="BH29" s="272">
        <v>85</v>
      </c>
      <c r="BI29" s="360" t="s">
        <v>7</v>
      </c>
      <c r="BJ29" s="364"/>
      <c r="BK29" s="365"/>
      <c r="BL29" s="362" t="s">
        <v>433</v>
      </c>
    </row>
    <row r="30" spans="1:65" ht="15">
      <c r="A30" s="456" t="s">
        <v>356</v>
      </c>
      <c r="B30" s="336" t="s">
        <v>240</v>
      </c>
      <c r="C30" s="337">
        <v>7250013.0099999998</v>
      </c>
      <c r="D30" s="338"/>
      <c r="E30" s="339"/>
      <c r="F30" s="272"/>
      <c r="G30" s="272"/>
      <c r="H30" s="340"/>
      <c r="I30" s="341">
        <v>477250013.00999999</v>
      </c>
      <c r="J30" s="342"/>
      <c r="K30" s="341">
        <v>1</v>
      </c>
      <c r="L30" s="344">
        <v>5.69</v>
      </c>
      <c r="M30" s="345">
        <v>569</v>
      </c>
      <c r="N30" s="346">
        <v>5.65</v>
      </c>
      <c r="O30" s="347">
        <v>565</v>
      </c>
      <c r="P30" s="348">
        <v>5305</v>
      </c>
      <c r="Q30" s="348">
        <v>5135</v>
      </c>
      <c r="R30" s="272">
        <v>5135</v>
      </c>
      <c r="S30" s="272">
        <v>5334</v>
      </c>
      <c r="T30" s="345">
        <v>4758</v>
      </c>
      <c r="U30" s="345">
        <v>170</v>
      </c>
      <c r="V30" s="349">
        <v>3.3106134371957155E-2</v>
      </c>
      <c r="W30" s="350">
        <v>932.2</v>
      </c>
      <c r="X30" s="348">
        <v>377</v>
      </c>
      <c r="Y30" s="351">
        <v>7.9234972677595633E-2</v>
      </c>
      <c r="Z30" s="352">
        <v>908.6</v>
      </c>
      <c r="AA30" s="338">
        <v>1</v>
      </c>
      <c r="AB30" s="272">
        <v>2537</v>
      </c>
      <c r="AC30" s="272">
        <v>2507</v>
      </c>
      <c r="AD30" s="366">
        <v>2507</v>
      </c>
      <c r="AE30" s="345">
        <v>2389</v>
      </c>
      <c r="AF30" s="345">
        <v>30</v>
      </c>
      <c r="AG30" s="349">
        <v>1.1966493817311527E-2</v>
      </c>
      <c r="AH30" s="272">
        <v>118</v>
      </c>
      <c r="AI30" s="353">
        <v>4.9393051485977398E-2</v>
      </c>
      <c r="AJ30" s="354">
        <v>2290</v>
      </c>
      <c r="AK30" s="354">
        <v>2217</v>
      </c>
      <c r="AL30" s="272">
        <v>2217</v>
      </c>
      <c r="AM30" s="345">
        <v>2188</v>
      </c>
      <c r="AN30" s="345">
        <v>73</v>
      </c>
      <c r="AO30" s="349">
        <v>3.2927379341452415E-2</v>
      </c>
      <c r="AP30" s="350">
        <v>4.0246045694200347</v>
      </c>
      <c r="AQ30" s="348">
        <v>29</v>
      </c>
      <c r="AR30" s="351">
        <v>1.3254113345521023E-2</v>
      </c>
      <c r="AS30" s="355">
        <v>3.9238938053097345</v>
      </c>
      <c r="AT30" s="356">
        <v>2300</v>
      </c>
      <c r="AU30" s="272">
        <v>1905</v>
      </c>
      <c r="AV30" s="272">
        <v>165</v>
      </c>
      <c r="AW30" s="348">
        <v>2070</v>
      </c>
      <c r="AX30" s="351">
        <v>0.9</v>
      </c>
      <c r="AY30" s="357">
        <v>0.99889012208657058</v>
      </c>
      <c r="AZ30" s="272">
        <v>55</v>
      </c>
      <c r="BA30" s="351">
        <v>2.391304347826087E-2</v>
      </c>
      <c r="BB30" s="358">
        <v>0.83612040133779275</v>
      </c>
      <c r="BC30" s="272">
        <v>90</v>
      </c>
      <c r="BD30" s="272">
        <v>50</v>
      </c>
      <c r="BE30" s="348">
        <v>140</v>
      </c>
      <c r="BF30" s="351">
        <v>6.0869565217391307E-2</v>
      </c>
      <c r="BG30" s="358">
        <v>1.2173913043478262</v>
      </c>
      <c r="BH30" s="272">
        <v>35</v>
      </c>
      <c r="BI30" s="360" t="s">
        <v>7</v>
      </c>
      <c r="BJ30" s="360" t="s">
        <v>7</v>
      </c>
      <c r="BK30" s="367" t="s">
        <v>7</v>
      </c>
      <c r="BL30" s="362"/>
    </row>
    <row r="31" spans="1:65" ht="15">
      <c r="A31" s="456" t="s">
        <v>354</v>
      </c>
      <c r="B31" s="336" t="s">
        <v>241</v>
      </c>
      <c r="C31" s="337">
        <v>7250013.0199999996</v>
      </c>
      <c r="D31" s="338"/>
      <c r="E31" s="339"/>
      <c r="F31" s="272"/>
      <c r="G31" s="272"/>
      <c r="H31" s="340"/>
      <c r="I31" s="341">
        <v>477250013.01999998</v>
      </c>
      <c r="J31" s="342"/>
      <c r="K31" s="341">
        <v>1</v>
      </c>
      <c r="L31" s="344">
        <v>3</v>
      </c>
      <c r="M31" s="345">
        <v>300</v>
      </c>
      <c r="N31" s="346">
        <v>3</v>
      </c>
      <c r="O31" s="347">
        <v>300</v>
      </c>
      <c r="P31" s="348">
        <v>5859</v>
      </c>
      <c r="Q31" s="348">
        <v>5844</v>
      </c>
      <c r="R31" s="272">
        <v>5844</v>
      </c>
      <c r="S31" s="272">
        <v>6016</v>
      </c>
      <c r="T31" s="345">
        <v>5957</v>
      </c>
      <c r="U31" s="345">
        <v>15</v>
      </c>
      <c r="V31" s="349">
        <v>2.5667351129363448E-3</v>
      </c>
      <c r="W31" s="350">
        <v>1949.9</v>
      </c>
      <c r="X31" s="348">
        <v>-113</v>
      </c>
      <c r="Y31" s="351">
        <v>-1.8969279838845055E-2</v>
      </c>
      <c r="Z31" s="352">
        <v>1945.1</v>
      </c>
      <c r="AA31" s="338">
        <v>1</v>
      </c>
      <c r="AB31" s="272">
        <v>2476</v>
      </c>
      <c r="AC31" s="272">
        <v>2466</v>
      </c>
      <c r="AD31" s="366">
        <v>2466</v>
      </c>
      <c r="AE31" s="345">
        <v>2428</v>
      </c>
      <c r="AF31" s="345">
        <v>10</v>
      </c>
      <c r="AG31" s="349">
        <v>4.0551500405515001E-3</v>
      </c>
      <c r="AH31" s="272">
        <v>38</v>
      </c>
      <c r="AI31" s="353">
        <v>1.5650741350906095E-2</v>
      </c>
      <c r="AJ31" s="354">
        <v>2282</v>
      </c>
      <c r="AK31" s="354">
        <v>2250</v>
      </c>
      <c r="AL31" s="272">
        <v>2250</v>
      </c>
      <c r="AM31" s="345">
        <v>2271</v>
      </c>
      <c r="AN31" s="345">
        <v>32</v>
      </c>
      <c r="AO31" s="349">
        <v>1.4222222222222223E-2</v>
      </c>
      <c r="AP31" s="350">
        <v>7.6066666666666665</v>
      </c>
      <c r="AQ31" s="348">
        <v>-21</v>
      </c>
      <c r="AR31" s="351">
        <v>-9.247027741083224E-3</v>
      </c>
      <c r="AS31" s="355">
        <v>7.5</v>
      </c>
      <c r="AT31" s="356">
        <v>2455</v>
      </c>
      <c r="AU31" s="272">
        <v>2070</v>
      </c>
      <c r="AV31" s="272">
        <v>165</v>
      </c>
      <c r="AW31" s="348">
        <v>2235</v>
      </c>
      <c r="AX31" s="351">
        <v>0.9103869653767821</v>
      </c>
      <c r="AY31" s="357">
        <v>1.0104183855458182</v>
      </c>
      <c r="AZ31" s="272">
        <v>95</v>
      </c>
      <c r="BA31" s="351">
        <v>3.8696537678207736E-2</v>
      </c>
      <c r="BB31" s="358">
        <v>1.3530257929443266</v>
      </c>
      <c r="BC31" s="272">
        <v>45</v>
      </c>
      <c r="BD31" s="272">
        <v>30</v>
      </c>
      <c r="BE31" s="348">
        <v>75</v>
      </c>
      <c r="BF31" s="351">
        <v>3.0549898167006109E-2</v>
      </c>
      <c r="BG31" s="358">
        <v>0.61099796334012213</v>
      </c>
      <c r="BH31" s="272">
        <v>50</v>
      </c>
      <c r="BI31" s="360" t="s">
        <v>7</v>
      </c>
      <c r="BJ31" s="360" t="s">
        <v>7</v>
      </c>
      <c r="BK31" s="367" t="s">
        <v>7</v>
      </c>
      <c r="BL31" s="362"/>
    </row>
    <row r="32" spans="1:65" ht="15">
      <c r="A32" s="456" t="s">
        <v>355</v>
      </c>
      <c r="B32" s="336" t="s">
        <v>242</v>
      </c>
      <c r="C32" s="337">
        <v>7250013.04</v>
      </c>
      <c r="D32" s="338"/>
      <c r="E32" s="339"/>
      <c r="F32" s="272"/>
      <c r="G32" s="272"/>
      <c r="H32" s="340"/>
      <c r="I32" s="341">
        <v>477250013.04000002</v>
      </c>
      <c r="J32" s="342">
        <v>7250013.04</v>
      </c>
      <c r="K32" s="341">
        <v>1</v>
      </c>
      <c r="L32" s="344">
        <v>16.3</v>
      </c>
      <c r="M32" s="345">
        <v>1630</v>
      </c>
      <c r="N32" s="346">
        <v>13.58</v>
      </c>
      <c r="O32" s="347">
        <v>1358</v>
      </c>
      <c r="P32" s="348">
        <v>15742</v>
      </c>
      <c r="Q32" s="348">
        <v>10882</v>
      </c>
      <c r="R32" s="272">
        <v>9802</v>
      </c>
      <c r="S32" s="272">
        <v>5309</v>
      </c>
      <c r="T32" s="345">
        <v>5122</v>
      </c>
      <c r="U32" s="345">
        <v>4860</v>
      </c>
      <c r="V32" s="349">
        <v>0.44660907921337989</v>
      </c>
      <c r="W32" s="350">
        <v>966</v>
      </c>
      <c r="X32" s="348">
        <v>4680</v>
      </c>
      <c r="Y32" s="351">
        <v>0.91370558375634514</v>
      </c>
      <c r="Z32" s="352">
        <v>721.8</v>
      </c>
      <c r="AA32" s="338">
        <v>1</v>
      </c>
      <c r="AB32" s="272">
        <v>5916</v>
      </c>
      <c r="AC32" s="272">
        <v>4196</v>
      </c>
      <c r="AD32" s="366">
        <v>3549</v>
      </c>
      <c r="AE32" s="345">
        <v>1584</v>
      </c>
      <c r="AF32" s="345">
        <v>1720</v>
      </c>
      <c r="AG32" s="349">
        <v>0.40991420400381318</v>
      </c>
      <c r="AH32" s="272">
        <v>1965</v>
      </c>
      <c r="AI32" s="353">
        <v>1.240530303030303</v>
      </c>
      <c r="AJ32" s="354">
        <v>5486</v>
      </c>
      <c r="AK32" s="354">
        <v>3823</v>
      </c>
      <c r="AL32" s="272">
        <v>3236</v>
      </c>
      <c r="AM32" s="345">
        <v>1559</v>
      </c>
      <c r="AN32" s="345">
        <v>1663</v>
      </c>
      <c r="AO32" s="349">
        <v>0.43499869212660214</v>
      </c>
      <c r="AP32" s="350">
        <v>3.3656441717791412</v>
      </c>
      <c r="AQ32" s="348">
        <v>1677</v>
      </c>
      <c r="AR32" s="351">
        <v>1.0756895445798589</v>
      </c>
      <c r="AS32" s="355">
        <v>2.3829160530191458</v>
      </c>
      <c r="AT32" s="356">
        <v>6945</v>
      </c>
      <c r="AU32" s="272">
        <v>6165</v>
      </c>
      <c r="AV32" s="272">
        <v>375</v>
      </c>
      <c r="AW32" s="348">
        <v>6540</v>
      </c>
      <c r="AX32" s="351">
        <v>0.94168466522678185</v>
      </c>
      <c r="AY32" s="357">
        <v>1.0451550113504793</v>
      </c>
      <c r="AZ32" s="272">
        <v>120</v>
      </c>
      <c r="BA32" s="351">
        <v>1.7278617710583154E-2</v>
      </c>
      <c r="BB32" s="358">
        <v>0.60414747239801236</v>
      </c>
      <c r="BC32" s="272">
        <v>75</v>
      </c>
      <c r="BD32" s="272">
        <v>60</v>
      </c>
      <c r="BE32" s="348">
        <v>135</v>
      </c>
      <c r="BF32" s="351">
        <v>1.9438444924406047E-2</v>
      </c>
      <c r="BG32" s="358">
        <v>0.38876889848812096</v>
      </c>
      <c r="BH32" s="272">
        <v>155</v>
      </c>
      <c r="BI32" s="360" t="s">
        <v>7</v>
      </c>
      <c r="BJ32" s="360" t="s">
        <v>7</v>
      </c>
      <c r="BK32" s="367" t="s">
        <v>7</v>
      </c>
      <c r="BL32" s="362"/>
    </row>
    <row r="33" spans="1:65" ht="15">
      <c r="A33" s="456" t="s">
        <v>357</v>
      </c>
      <c r="B33" s="336" t="s">
        <v>243</v>
      </c>
      <c r="C33" s="337">
        <v>7250013.0599999996</v>
      </c>
      <c r="D33" s="338">
        <v>7250013.0300000003</v>
      </c>
      <c r="E33" s="352">
        <v>0.36810669699999998</v>
      </c>
      <c r="F33" s="272">
        <v>11050</v>
      </c>
      <c r="G33" s="272">
        <v>4015</v>
      </c>
      <c r="H33" s="340">
        <v>3924</v>
      </c>
      <c r="I33" s="341"/>
      <c r="J33" s="342"/>
      <c r="K33" s="341">
        <v>1</v>
      </c>
      <c r="L33" s="344">
        <v>1.26</v>
      </c>
      <c r="M33" s="345">
        <v>126</v>
      </c>
      <c r="N33" s="346">
        <v>1.22</v>
      </c>
      <c r="O33" s="347">
        <v>122</v>
      </c>
      <c r="P33" s="348">
        <v>3629</v>
      </c>
      <c r="Q33" s="348">
        <v>3876</v>
      </c>
      <c r="R33" s="272">
        <v>3876</v>
      </c>
      <c r="S33" s="272">
        <v>4017</v>
      </c>
      <c r="T33" s="345">
        <v>4067.5790018499997</v>
      </c>
      <c r="U33" s="345">
        <v>-247</v>
      </c>
      <c r="V33" s="349">
        <v>-6.3725490196078427E-2</v>
      </c>
      <c r="W33" s="350">
        <v>2871.5</v>
      </c>
      <c r="X33" s="348">
        <v>-191.57900184999971</v>
      </c>
      <c r="Y33" s="351">
        <v>-4.7099024201586875E-2</v>
      </c>
      <c r="Z33" s="352">
        <v>3185.9</v>
      </c>
      <c r="AA33" s="338">
        <v>1</v>
      </c>
      <c r="AB33" s="272">
        <v>1295</v>
      </c>
      <c r="AC33" s="272">
        <v>1290</v>
      </c>
      <c r="AD33" s="366">
        <v>1290</v>
      </c>
      <c r="AE33" s="345">
        <v>1477.948388455</v>
      </c>
      <c r="AF33" s="345">
        <v>5</v>
      </c>
      <c r="AG33" s="349">
        <v>3.875968992248062E-3</v>
      </c>
      <c r="AH33" s="272">
        <v>-187.94838845499999</v>
      </c>
      <c r="AI33" s="353">
        <v>-0.1271684383048553</v>
      </c>
      <c r="AJ33" s="354">
        <v>1273</v>
      </c>
      <c r="AK33" s="354">
        <v>1273</v>
      </c>
      <c r="AL33" s="272">
        <v>1273</v>
      </c>
      <c r="AM33" s="345">
        <v>1444.450679028</v>
      </c>
      <c r="AN33" s="345">
        <v>0</v>
      </c>
      <c r="AO33" s="349">
        <v>0</v>
      </c>
      <c r="AP33" s="350">
        <v>10.103174603174603</v>
      </c>
      <c r="AQ33" s="348">
        <v>-171.45067902799997</v>
      </c>
      <c r="AR33" s="351">
        <v>-0.11869611162035147</v>
      </c>
      <c r="AS33" s="355">
        <v>10.434426229508198</v>
      </c>
      <c r="AT33" s="356">
        <v>1485</v>
      </c>
      <c r="AU33" s="272">
        <v>1375</v>
      </c>
      <c r="AV33" s="272">
        <v>55</v>
      </c>
      <c r="AW33" s="348">
        <v>1430</v>
      </c>
      <c r="AX33" s="351">
        <v>0.96296296296296291</v>
      </c>
      <c r="AY33" s="357">
        <v>1.0687713240432442</v>
      </c>
      <c r="AZ33" s="272">
        <v>15</v>
      </c>
      <c r="BA33" s="351">
        <v>1.0101010101010102E-2</v>
      </c>
      <c r="BB33" s="358">
        <v>0.35318217136398961</v>
      </c>
      <c r="BC33" s="272">
        <v>25</v>
      </c>
      <c r="BD33" s="272">
        <v>0</v>
      </c>
      <c r="BE33" s="348">
        <v>25</v>
      </c>
      <c r="BF33" s="351">
        <v>1.6835016835016835E-2</v>
      </c>
      <c r="BG33" s="358">
        <v>0.33670033670033667</v>
      </c>
      <c r="BH33" s="272">
        <v>25</v>
      </c>
      <c r="BI33" s="360" t="s">
        <v>7</v>
      </c>
      <c r="BJ33" s="360" t="s">
        <v>7</v>
      </c>
      <c r="BK33" s="367" t="s">
        <v>7</v>
      </c>
      <c r="BL33" s="362"/>
    </row>
    <row r="34" spans="1:65" ht="15">
      <c r="A34" s="456" t="s">
        <v>69</v>
      </c>
      <c r="B34" s="336" t="s">
        <v>244</v>
      </c>
      <c r="C34" s="337">
        <v>7250013.0700000003</v>
      </c>
      <c r="D34" s="338">
        <v>7250013.0300000003</v>
      </c>
      <c r="E34" s="352">
        <v>0.27357996400000001</v>
      </c>
      <c r="F34" s="272">
        <v>11050</v>
      </c>
      <c r="G34" s="272">
        <v>4015</v>
      </c>
      <c r="H34" s="340">
        <v>3924</v>
      </c>
      <c r="I34" s="341"/>
      <c r="J34" s="342">
        <v>7250013.0700000003</v>
      </c>
      <c r="K34" s="343">
        <v>0.93529952999999999</v>
      </c>
      <c r="L34" s="344">
        <v>1.01</v>
      </c>
      <c r="M34" s="345">
        <v>101</v>
      </c>
      <c r="N34" s="346">
        <v>1.07</v>
      </c>
      <c r="O34" s="347">
        <v>107</v>
      </c>
      <c r="P34" s="348">
        <v>3181</v>
      </c>
      <c r="Q34" s="348">
        <v>3299</v>
      </c>
      <c r="R34" s="272">
        <v>3299</v>
      </c>
      <c r="S34" s="272">
        <v>3334</v>
      </c>
      <c r="T34" s="345">
        <v>3023.0586022000002</v>
      </c>
      <c r="U34" s="345">
        <v>-118</v>
      </c>
      <c r="V34" s="349">
        <v>-3.5768414671112456E-2</v>
      </c>
      <c r="W34" s="350">
        <v>3163</v>
      </c>
      <c r="X34" s="348">
        <v>275.94139779999978</v>
      </c>
      <c r="Y34" s="351">
        <v>9.127887815313479E-2</v>
      </c>
      <c r="Z34" s="352">
        <v>3081.2</v>
      </c>
      <c r="AA34" s="352">
        <v>0.93700161000000004</v>
      </c>
      <c r="AB34" s="272">
        <v>1086</v>
      </c>
      <c r="AC34" s="272">
        <v>1019.45775168</v>
      </c>
      <c r="AD34" s="366">
        <v>1088</v>
      </c>
      <c r="AE34" s="345">
        <v>1098.42355546</v>
      </c>
      <c r="AF34" s="345">
        <v>66.542248319999999</v>
      </c>
      <c r="AG34" s="349">
        <v>6.5272198097805142E-2</v>
      </c>
      <c r="AH34" s="272">
        <v>-10.423555459999989</v>
      </c>
      <c r="AI34" s="353">
        <v>-9.4895592944879911E-3</v>
      </c>
      <c r="AJ34" s="354">
        <v>1057</v>
      </c>
      <c r="AK34" s="354">
        <v>997.90671465000003</v>
      </c>
      <c r="AL34" s="272">
        <v>1065</v>
      </c>
      <c r="AM34" s="345">
        <v>1073.5277787360001</v>
      </c>
      <c r="AN34" s="345">
        <v>59.093285349999974</v>
      </c>
      <c r="AO34" s="349">
        <v>5.9217243939205286E-2</v>
      </c>
      <c r="AP34" s="350">
        <v>10.465346534653465</v>
      </c>
      <c r="AQ34" s="348">
        <v>-8.527778736000073</v>
      </c>
      <c r="AR34" s="351">
        <v>-7.9436963857990751E-3</v>
      </c>
      <c r="AS34" s="355">
        <v>9.9532710280373831</v>
      </c>
      <c r="AT34" s="356">
        <v>1350</v>
      </c>
      <c r="AU34" s="272">
        <v>1220</v>
      </c>
      <c r="AV34" s="272">
        <v>50</v>
      </c>
      <c r="AW34" s="348">
        <v>1270</v>
      </c>
      <c r="AX34" s="351">
        <v>0.94074074074074077</v>
      </c>
      <c r="AY34" s="357">
        <v>1.0441073704114769</v>
      </c>
      <c r="AZ34" s="272">
        <v>20</v>
      </c>
      <c r="BA34" s="351">
        <v>1.4814814814814815E-2</v>
      </c>
      <c r="BB34" s="358">
        <v>0.51800051800051805</v>
      </c>
      <c r="BC34" s="272">
        <v>10</v>
      </c>
      <c r="BD34" s="272">
        <v>30</v>
      </c>
      <c r="BE34" s="348">
        <v>40</v>
      </c>
      <c r="BF34" s="351">
        <v>2.9629629629629631E-2</v>
      </c>
      <c r="BG34" s="358">
        <v>0.59259259259259267</v>
      </c>
      <c r="BH34" s="272">
        <v>25</v>
      </c>
      <c r="BI34" s="360" t="s">
        <v>7</v>
      </c>
      <c r="BJ34" s="360" t="s">
        <v>7</v>
      </c>
      <c r="BK34" s="367" t="s">
        <v>7</v>
      </c>
      <c r="BL34" s="362"/>
    </row>
    <row r="35" spans="1:65" ht="15">
      <c r="A35" s="456" t="s">
        <v>358</v>
      </c>
      <c r="B35" s="336" t="s">
        <v>245</v>
      </c>
      <c r="C35" s="337">
        <v>7250013.0499999998</v>
      </c>
      <c r="D35" s="338">
        <v>7250013.0300000003</v>
      </c>
      <c r="E35" s="352">
        <v>0.35831333900000001</v>
      </c>
      <c r="F35" s="272">
        <v>11050</v>
      </c>
      <c r="G35" s="272">
        <v>4015</v>
      </c>
      <c r="H35" s="340">
        <v>3924</v>
      </c>
      <c r="I35" s="341"/>
      <c r="J35" s="342">
        <v>7250013.0499999998</v>
      </c>
      <c r="K35" s="343">
        <v>0.27738885000000002</v>
      </c>
      <c r="L35" s="344">
        <v>1.78</v>
      </c>
      <c r="M35" s="345">
        <v>178</v>
      </c>
      <c r="N35" s="346">
        <v>5.23</v>
      </c>
      <c r="O35" s="347">
        <v>523</v>
      </c>
      <c r="P35" s="348">
        <v>3406</v>
      </c>
      <c r="Q35" s="348">
        <v>3417</v>
      </c>
      <c r="R35" s="272">
        <v>12289</v>
      </c>
      <c r="S35" s="272">
        <v>8648</v>
      </c>
      <c r="T35" s="345">
        <v>3959.3623959500001</v>
      </c>
      <c r="U35" s="345">
        <v>-11</v>
      </c>
      <c r="V35" s="349">
        <v>-3.2191981270119989E-3</v>
      </c>
      <c r="W35" s="350">
        <v>1909.6</v>
      </c>
      <c r="X35" s="348">
        <v>8329.6376040499999</v>
      </c>
      <c r="Y35" s="351">
        <v>2.1037825718025505</v>
      </c>
      <c r="Z35" s="352">
        <v>2351.8000000000002</v>
      </c>
      <c r="AA35" s="352">
        <v>0.33937188000000001</v>
      </c>
      <c r="AB35" s="272">
        <v>1802</v>
      </c>
      <c r="AC35" s="272">
        <v>1763.3762884800001</v>
      </c>
      <c r="AD35" s="457">
        <v>5196</v>
      </c>
      <c r="AE35" s="345">
        <v>1438.628056085</v>
      </c>
      <c r="AF35" s="345">
        <v>38.623711519999915</v>
      </c>
      <c r="AG35" s="349">
        <v>2.1903272586983057E-2</v>
      </c>
      <c r="AH35" s="272">
        <v>3757.371943915</v>
      </c>
      <c r="AI35" s="353">
        <v>2.6117744110594483</v>
      </c>
      <c r="AJ35" s="354">
        <v>1684</v>
      </c>
      <c r="AK35" s="354">
        <v>1588.2603984</v>
      </c>
      <c r="AL35" s="271">
        <v>4680</v>
      </c>
      <c r="AM35" s="345">
        <v>1406.021542236</v>
      </c>
      <c r="AN35" s="345">
        <v>95.739601600000015</v>
      </c>
      <c r="AO35" s="349">
        <v>6.0279537093821188E-2</v>
      </c>
      <c r="AP35" s="350">
        <v>9.4606741573033712</v>
      </c>
      <c r="AQ35" s="348">
        <v>3273.9784577640003</v>
      </c>
      <c r="AR35" s="351">
        <v>2.328540750917218</v>
      </c>
      <c r="AS35" s="355">
        <v>8.9483747609942643</v>
      </c>
      <c r="AT35" s="356">
        <v>1285</v>
      </c>
      <c r="AU35" s="272">
        <v>1055</v>
      </c>
      <c r="AV35" s="272">
        <v>85</v>
      </c>
      <c r="AW35" s="348">
        <v>1140</v>
      </c>
      <c r="AX35" s="351">
        <v>0.88715953307392992</v>
      </c>
      <c r="AY35" s="357">
        <v>0.98463877144720302</v>
      </c>
      <c r="AZ35" s="272">
        <v>30</v>
      </c>
      <c r="BA35" s="351">
        <v>2.3346303501945526E-2</v>
      </c>
      <c r="BB35" s="358">
        <v>0.81630431824984362</v>
      </c>
      <c r="BC35" s="272">
        <v>55</v>
      </c>
      <c r="BD35" s="272">
        <v>10</v>
      </c>
      <c r="BE35" s="348">
        <v>65</v>
      </c>
      <c r="BF35" s="351">
        <v>5.0583657587548639E-2</v>
      </c>
      <c r="BG35" s="358">
        <v>1.0116731517509727</v>
      </c>
      <c r="BH35" s="272">
        <v>45</v>
      </c>
      <c r="BI35" s="360" t="s">
        <v>7</v>
      </c>
      <c r="BJ35" s="360" t="s">
        <v>7</v>
      </c>
      <c r="BK35" s="367" t="s">
        <v>7</v>
      </c>
      <c r="BL35" s="362" t="s">
        <v>432</v>
      </c>
    </row>
    <row r="36" spans="1:65" ht="15">
      <c r="A36" s="456" t="s">
        <v>60</v>
      </c>
      <c r="B36" s="336" t="s">
        <v>246</v>
      </c>
      <c r="C36" s="337"/>
      <c r="D36" s="338"/>
      <c r="E36" s="339"/>
      <c r="F36" s="272"/>
      <c r="G36" s="272"/>
      <c r="H36" s="340"/>
      <c r="I36" s="341"/>
      <c r="J36" s="342">
        <v>7250013.0499999998</v>
      </c>
      <c r="K36" s="343">
        <v>0.64404331000000004</v>
      </c>
      <c r="L36" s="344">
        <v>2.87</v>
      </c>
      <c r="M36" s="345">
        <v>287</v>
      </c>
      <c r="N36" s="346"/>
      <c r="O36" s="347"/>
      <c r="P36" s="348">
        <v>8310</v>
      </c>
      <c r="Q36" s="348">
        <v>7792</v>
      </c>
      <c r="R36" s="272"/>
      <c r="S36" s="272"/>
      <c r="T36" s="345"/>
      <c r="U36" s="345">
        <v>518</v>
      </c>
      <c r="V36" s="349">
        <v>6.6478439425051342E-2</v>
      </c>
      <c r="W36" s="350">
        <v>2896.8</v>
      </c>
      <c r="X36" s="348"/>
      <c r="Y36" s="351"/>
      <c r="Z36" s="352"/>
      <c r="AA36" s="352">
        <v>0.55154199999999998</v>
      </c>
      <c r="AB36" s="272">
        <v>2947</v>
      </c>
      <c r="AC36" s="272">
        <v>2865.8122319999998</v>
      </c>
      <c r="AD36" s="457"/>
      <c r="AE36" s="345"/>
      <c r="AF36" s="345">
        <v>81.187768000000233</v>
      </c>
      <c r="AG36" s="349">
        <v>2.83297583468477E-2</v>
      </c>
      <c r="AH36" s="272"/>
      <c r="AI36" s="353"/>
      <c r="AJ36" s="354">
        <v>2803</v>
      </c>
      <c r="AK36" s="354">
        <v>2581.2165599999998</v>
      </c>
      <c r="AL36" s="271"/>
      <c r="AM36" s="345"/>
      <c r="AN36" s="345">
        <v>221.78344000000016</v>
      </c>
      <c r="AO36" s="349">
        <v>8.5922058395596287E-2</v>
      </c>
      <c r="AP36" s="350">
        <v>9.7665505226480835</v>
      </c>
      <c r="AQ36" s="348"/>
      <c r="AR36" s="351"/>
      <c r="AS36" s="355"/>
      <c r="AT36" s="356">
        <v>3465</v>
      </c>
      <c r="AU36" s="272">
        <v>3185</v>
      </c>
      <c r="AV36" s="272">
        <v>160</v>
      </c>
      <c r="AW36" s="348">
        <v>3345</v>
      </c>
      <c r="AX36" s="351">
        <v>0.96536796536796532</v>
      </c>
      <c r="AY36" s="357">
        <v>1.0714405830943012</v>
      </c>
      <c r="AZ36" s="272">
        <v>35</v>
      </c>
      <c r="BA36" s="351">
        <v>1.0101010101010102E-2</v>
      </c>
      <c r="BB36" s="358">
        <v>0.35318217136398961</v>
      </c>
      <c r="BC36" s="272">
        <v>40</v>
      </c>
      <c r="BD36" s="272">
        <v>15</v>
      </c>
      <c r="BE36" s="348">
        <v>55</v>
      </c>
      <c r="BF36" s="351">
        <v>1.5873015873015872E-2</v>
      </c>
      <c r="BG36" s="358">
        <v>0.31746031746031744</v>
      </c>
      <c r="BH36" s="272">
        <v>30</v>
      </c>
      <c r="BI36" s="360" t="s">
        <v>7</v>
      </c>
      <c r="BJ36" s="364"/>
      <c r="BK36" s="365"/>
      <c r="BL36" s="362" t="s">
        <v>432</v>
      </c>
    </row>
    <row r="37" spans="1:65" ht="15">
      <c r="A37" s="459" t="s">
        <v>70</v>
      </c>
      <c r="B37" s="393" t="s">
        <v>247</v>
      </c>
      <c r="C37" s="394">
        <v>7250014</v>
      </c>
      <c r="D37" s="395"/>
      <c r="E37" s="396"/>
      <c r="F37" s="274"/>
      <c r="G37" s="274"/>
      <c r="H37" s="397"/>
      <c r="I37" s="398">
        <v>477250014</v>
      </c>
      <c r="J37" s="399"/>
      <c r="K37" s="398">
        <v>1</v>
      </c>
      <c r="L37" s="400">
        <v>2.77</v>
      </c>
      <c r="M37" s="401">
        <v>277</v>
      </c>
      <c r="N37" s="402">
        <v>2.78</v>
      </c>
      <c r="O37" s="403">
        <v>278</v>
      </c>
      <c r="P37" s="404">
        <v>4756</v>
      </c>
      <c r="Q37" s="404">
        <v>4510</v>
      </c>
      <c r="R37" s="274">
        <v>4510</v>
      </c>
      <c r="S37" s="274">
        <v>4437</v>
      </c>
      <c r="T37" s="401">
        <v>4406</v>
      </c>
      <c r="U37" s="401">
        <v>246</v>
      </c>
      <c r="V37" s="405">
        <v>5.4545454545454543E-2</v>
      </c>
      <c r="W37" s="406">
        <v>1717.3</v>
      </c>
      <c r="X37" s="404">
        <v>104</v>
      </c>
      <c r="Y37" s="407">
        <v>2.3604176123467997E-2</v>
      </c>
      <c r="Z37" s="408">
        <v>1622.1</v>
      </c>
      <c r="AA37" s="395">
        <v>1</v>
      </c>
      <c r="AB37" s="274">
        <v>2532</v>
      </c>
      <c r="AC37" s="274">
        <v>2507</v>
      </c>
      <c r="AD37" s="409">
        <v>2507</v>
      </c>
      <c r="AE37" s="401">
        <v>2666</v>
      </c>
      <c r="AF37" s="401">
        <v>25</v>
      </c>
      <c r="AG37" s="405">
        <v>9.9720781810929398E-3</v>
      </c>
      <c r="AH37" s="274">
        <v>-159</v>
      </c>
      <c r="AI37" s="410">
        <v>-5.9639909977494375E-2</v>
      </c>
      <c r="AJ37" s="411">
        <v>2137</v>
      </c>
      <c r="AK37" s="411">
        <v>2144</v>
      </c>
      <c r="AL37" s="274">
        <v>2144</v>
      </c>
      <c r="AM37" s="401">
        <v>2203</v>
      </c>
      <c r="AN37" s="401">
        <v>-7</v>
      </c>
      <c r="AO37" s="405">
        <v>-3.2649253731343282E-3</v>
      </c>
      <c r="AP37" s="406">
        <v>7.7148014440433217</v>
      </c>
      <c r="AQ37" s="404">
        <v>-59</v>
      </c>
      <c r="AR37" s="407">
        <v>-2.6781661370857923E-2</v>
      </c>
      <c r="AS37" s="412">
        <v>7.7122302158273381</v>
      </c>
      <c r="AT37" s="413">
        <v>1710</v>
      </c>
      <c r="AU37" s="274">
        <v>1025</v>
      </c>
      <c r="AV37" s="274">
        <v>90</v>
      </c>
      <c r="AW37" s="404">
        <v>1115</v>
      </c>
      <c r="AX37" s="407">
        <v>0.65204678362573099</v>
      </c>
      <c r="AY37" s="414">
        <v>0.72369232366895786</v>
      </c>
      <c r="AZ37" s="274">
        <v>70</v>
      </c>
      <c r="BA37" s="407">
        <v>4.0935672514619881E-2</v>
      </c>
      <c r="BB37" s="415">
        <v>1.4313172207909051</v>
      </c>
      <c r="BC37" s="274">
        <v>375</v>
      </c>
      <c r="BD37" s="274">
        <v>105</v>
      </c>
      <c r="BE37" s="404">
        <v>480</v>
      </c>
      <c r="BF37" s="407">
        <v>0.2807017543859649</v>
      </c>
      <c r="BG37" s="415">
        <v>5.6140350877192979</v>
      </c>
      <c r="BH37" s="274">
        <v>45</v>
      </c>
      <c r="BI37" s="274" t="s">
        <v>5</v>
      </c>
      <c r="BJ37" s="417" t="s">
        <v>5</v>
      </c>
      <c r="BK37" s="418" t="s">
        <v>5</v>
      </c>
      <c r="BL37" s="362" t="s">
        <v>319</v>
      </c>
    </row>
    <row r="38" spans="1:65" ht="15">
      <c r="A38" s="459" t="s">
        <v>347</v>
      </c>
      <c r="B38" s="393" t="s">
        <v>248</v>
      </c>
      <c r="C38" s="394">
        <v>7250015</v>
      </c>
      <c r="D38" s="395"/>
      <c r="E38" s="396"/>
      <c r="F38" s="274"/>
      <c r="G38" s="274"/>
      <c r="H38" s="397"/>
      <c r="I38" s="398">
        <v>477250015</v>
      </c>
      <c r="J38" s="399"/>
      <c r="K38" s="398">
        <v>1</v>
      </c>
      <c r="L38" s="400">
        <v>2.1</v>
      </c>
      <c r="M38" s="401">
        <v>210</v>
      </c>
      <c r="N38" s="402">
        <v>2.11</v>
      </c>
      <c r="O38" s="403">
        <v>211</v>
      </c>
      <c r="P38" s="404">
        <v>4816</v>
      </c>
      <c r="Q38" s="404">
        <v>4492</v>
      </c>
      <c r="R38" s="274">
        <v>4492</v>
      </c>
      <c r="S38" s="274">
        <v>4632</v>
      </c>
      <c r="T38" s="401">
        <v>4468</v>
      </c>
      <c r="U38" s="401">
        <v>324</v>
      </c>
      <c r="V38" s="405">
        <v>7.2128227960819233E-2</v>
      </c>
      <c r="W38" s="406">
        <v>2291.3000000000002</v>
      </c>
      <c r="X38" s="404">
        <v>24</v>
      </c>
      <c r="Y38" s="407">
        <v>5.3715308863025966E-3</v>
      </c>
      <c r="Z38" s="408">
        <v>2124</v>
      </c>
      <c r="AA38" s="395">
        <v>1</v>
      </c>
      <c r="AB38" s="274">
        <v>3194</v>
      </c>
      <c r="AC38" s="274">
        <v>3099</v>
      </c>
      <c r="AD38" s="409">
        <v>3099</v>
      </c>
      <c r="AE38" s="401">
        <v>3096</v>
      </c>
      <c r="AF38" s="401">
        <v>95</v>
      </c>
      <c r="AG38" s="405">
        <v>3.0655050016134236E-2</v>
      </c>
      <c r="AH38" s="274">
        <v>3</v>
      </c>
      <c r="AI38" s="410">
        <v>9.6899224806201549E-4</v>
      </c>
      <c r="AJ38" s="411">
        <v>2866</v>
      </c>
      <c r="AK38" s="411">
        <v>2709</v>
      </c>
      <c r="AL38" s="274">
        <v>2709</v>
      </c>
      <c r="AM38" s="401">
        <v>2794</v>
      </c>
      <c r="AN38" s="401">
        <v>157</v>
      </c>
      <c r="AO38" s="405">
        <v>5.7954964931709117E-2</v>
      </c>
      <c r="AP38" s="406">
        <v>13.647619047619047</v>
      </c>
      <c r="AQ38" s="404">
        <v>-85</v>
      </c>
      <c r="AR38" s="407">
        <v>-3.042233357193987E-2</v>
      </c>
      <c r="AS38" s="412">
        <v>12.838862559241706</v>
      </c>
      <c r="AT38" s="413">
        <v>2225</v>
      </c>
      <c r="AU38" s="274">
        <v>1350</v>
      </c>
      <c r="AV38" s="274">
        <v>180</v>
      </c>
      <c r="AW38" s="404">
        <v>1530</v>
      </c>
      <c r="AX38" s="407">
        <v>0.68764044943820224</v>
      </c>
      <c r="AY38" s="414">
        <v>0.76319694721221121</v>
      </c>
      <c r="AZ38" s="274">
        <v>155</v>
      </c>
      <c r="BA38" s="407">
        <v>6.9662921348314602E-2</v>
      </c>
      <c r="BB38" s="415">
        <v>2.4357664807103006</v>
      </c>
      <c r="BC38" s="274">
        <v>450</v>
      </c>
      <c r="BD38" s="274">
        <v>50</v>
      </c>
      <c r="BE38" s="404">
        <v>500</v>
      </c>
      <c r="BF38" s="407">
        <v>0.2247191011235955</v>
      </c>
      <c r="BG38" s="415">
        <v>4.4943820224719104</v>
      </c>
      <c r="BH38" s="274">
        <v>40</v>
      </c>
      <c r="BI38" s="416" t="s">
        <v>5</v>
      </c>
      <c r="BJ38" s="417" t="s">
        <v>5</v>
      </c>
      <c r="BK38" s="418" t="s">
        <v>5</v>
      </c>
      <c r="BL38" s="362"/>
    </row>
    <row r="39" spans="1:65" ht="15">
      <c r="A39" s="459"/>
      <c r="B39" s="393" t="s">
        <v>249</v>
      </c>
      <c r="C39" s="394">
        <v>7250016</v>
      </c>
      <c r="D39" s="395"/>
      <c r="E39" s="396"/>
      <c r="F39" s="274"/>
      <c r="G39" s="274"/>
      <c r="H39" s="397"/>
      <c r="I39" s="398">
        <v>477250016</v>
      </c>
      <c r="J39" s="399"/>
      <c r="K39" s="398">
        <v>1</v>
      </c>
      <c r="L39" s="400">
        <v>0.67</v>
      </c>
      <c r="M39" s="401">
        <v>67</v>
      </c>
      <c r="N39" s="402">
        <v>0.66</v>
      </c>
      <c r="O39" s="403">
        <v>66</v>
      </c>
      <c r="P39" s="404">
        <v>1607</v>
      </c>
      <c r="Q39" s="404">
        <v>1645</v>
      </c>
      <c r="R39" s="274">
        <v>1645</v>
      </c>
      <c r="S39" s="274">
        <v>1813</v>
      </c>
      <c r="T39" s="401">
        <v>1701</v>
      </c>
      <c r="U39" s="401">
        <v>-38</v>
      </c>
      <c r="V39" s="405">
        <v>-2.3100303951367782E-2</v>
      </c>
      <c r="W39" s="406">
        <v>2412.9</v>
      </c>
      <c r="X39" s="404">
        <v>-56</v>
      </c>
      <c r="Y39" s="407">
        <v>-3.292181069958848E-2</v>
      </c>
      <c r="Z39" s="408">
        <v>2490.5</v>
      </c>
      <c r="AA39" s="395">
        <v>1</v>
      </c>
      <c r="AB39" s="274">
        <v>882</v>
      </c>
      <c r="AC39" s="274">
        <v>882</v>
      </c>
      <c r="AD39" s="409">
        <v>882</v>
      </c>
      <c r="AE39" s="401">
        <v>861</v>
      </c>
      <c r="AF39" s="401">
        <v>0</v>
      </c>
      <c r="AG39" s="405">
        <v>0</v>
      </c>
      <c r="AH39" s="274">
        <v>21</v>
      </c>
      <c r="AI39" s="410">
        <v>2.4390243902439025E-2</v>
      </c>
      <c r="AJ39" s="411">
        <v>773</v>
      </c>
      <c r="AK39" s="411">
        <v>765</v>
      </c>
      <c r="AL39" s="274">
        <v>765</v>
      </c>
      <c r="AM39" s="401">
        <v>783</v>
      </c>
      <c r="AN39" s="401">
        <v>8</v>
      </c>
      <c r="AO39" s="405">
        <v>1.045751633986928E-2</v>
      </c>
      <c r="AP39" s="406">
        <v>11.537313432835822</v>
      </c>
      <c r="AQ39" s="404">
        <v>-18</v>
      </c>
      <c r="AR39" s="407">
        <v>-2.2988505747126436E-2</v>
      </c>
      <c r="AS39" s="412">
        <v>11.590909090909092</v>
      </c>
      <c r="AT39" s="413">
        <v>670</v>
      </c>
      <c r="AU39" s="274">
        <v>485</v>
      </c>
      <c r="AV39" s="274">
        <v>45</v>
      </c>
      <c r="AW39" s="404">
        <v>530</v>
      </c>
      <c r="AX39" s="407">
        <v>0.79104477611940294</v>
      </c>
      <c r="AY39" s="414">
        <v>0.87796312554872702</v>
      </c>
      <c r="AZ39" s="274">
        <v>20</v>
      </c>
      <c r="BA39" s="407">
        <v>2.9850746268656716E-2</v>
      </c>
      <c r="BB39" s="415">
        <v>1.0437323870159692</v>
      </c>
      <c r="BC39" s="274">
        <v>75</v>
      </c>
      <c r="BD39" s="274">
        <v>25</v>
      </c>
      <c r="BE39" s="404">
        <v>100</v>
      </c>
      <c r="BF39" s="407">
        <v>0.14925373134328357</v>
      </c>
      <c r="BG39" s="415">
        <v>2.9850746268656714</v>
      </c>
      <c r="BH39" s="274">
        <v>15</v>
      </c>
      <c r="BI39" s="416" t="s">
        <v>5</v>
      </c>
      <c r="BJ39" s="417" t="s">
        <v>5</v>
      </c>
      <c r="BK39" s="418" t="s">
        <v>5</v>
      </c>
      <c r="BL39" s="362"/>
    </row>
    <row r="40" spans="1:65" ht="15">
      <c r="A40" s="458" t="s">
        <v>53</v>
      </c>
      <c r="B40" s="368" t="s">
        <v>250</v>
      </c>
      <c r="C40" s="369">
        <v>7250017</v>
      </c>
      <c r="D40" s="370"/>
      <c r="E40" s="371"/>
      <c r="F40" s="273"/>
      <c r="G40" s="273"/>
      <c r="H40" s="372"/>
      <c r="I40" s="373">
        <v>477250017</v>
      </c>
      <c r="J40" s="374"/>
      <c r="K40" s="373">
        <v>1</v>
      </c>
      <c r="L40" s="375">
        <v>1.32</v>
      </c>
      <c r="M40" s="376">
        <v>132</v>
      </c>
      <c r="N40" s="377">
        <v>1.31</v>
      </c>
      <c r="O40" s="378">
        <v>131</v>
      </c>
      <c r="P40" s="379">
        <v>3869</v>
      </c>
      <c r="Q40" s="379">
        <v>3983</v>
      </c>
      <c r="R40" s="273">
        <v>3983</v>
      </c>
      <c r="S40" s="273">
        <v>4267</v>
      </c>
      <c r="T40" s="376">
        <v>3600</v>
      </c>
      <c r="U40" s="376">
        <v>-114</v>
      </c>
      <c r="V40" s="380">
        <v>-2.8621641978408236E-2</v>
      </c>
      <c r="W40" s="381">
        <v>2930.2</v>
      </c>
      <c r="X40" s="379">
        <v>383</v>
      </c>
      <c r="Y40" s="382">
        <v>0.10638888888888889</v>
      </c>
      <c r="Z40" s="383">
        <v>3046.3</v>
      </c>
      <c r="AA40" s="370">
        <v>1</v>
      </c>
      <c r="AB40" s="273">
        <v>1911</v>
      </c>
      <c r="AC40" s="273">
        <v>1951</v>
      </c>
      <c r="AD40" s="384">
        <v>1951</v>
      </c>
      <c r="AE40" s="376">
        <v>1865</v>
      </c>
      <c r="AF40" s="376">
        <v>-40</v>
      </c>
      <c r="AG40" s="380">
        <v>-2.0502306509482315E-2</v>
      </c>
      <c r="AH40" s="273">
        <v>86</v>
      </c>
      <c r="AI40" s="385">
        <v>4.6112600536193031E-2</v>
      </c>
      <c r="AJ40" s="386">
        <v>1560</v>
      </c>
      <c r="AK40" s="386">
        <v>1631</v>
      </c>
      <c r="AL40" s="273">
        <v>1631</v>
      </c>
      <c r="AM40" s="376">
        <v>1630</v>
      </c>
      <c r="AN40" s="376">
        <v>-71</v>
      </c>
      <c r="AO40" s="380">
        <v>-4.3531575720416923E-2</v>
      </c>
      <c r="AP40" s="381">
        <v>11.818181818181818</v>
      </c>
      <c r="AQ40" s="379">
        <v>1</v>
      </c>
      <c r="AR40" s="382">
        <v>6.1349693251533746E-4</v>
      </c>
      <c r="AS40" s="387">
        <v>12.450381679389313</v>
      </c>
      <c r="AT40" s="388">
        <v>1260</v>
      </c>
      <c r="AU40" s="273">
        <v>1005</v>
      </c>
      <c r="AV40" s="273">
        <v>105</v>
      </c>
      <c r="AW40" s="379">
        <v>1110</v>
      </c>
      <c r="AX40" s="382">
        <v>0.88095238095238093</v>
      </c>
      <c r="AY40" s="389">
        <v>0.97774959040219867</v>
      </c>
      <c r="AZ40" s="273">
        <v>75</v>
      </c>
      <c r="BA40" s="382">
        <v>5.9523809523809521E-2</v>
      </c>
      <c r="BB40" s="390">
        <v>2.0812520812520812</v>
      </c>
      <c r="BC40" s="273">
        <v>50</v>
      </c>
      <c r="BD40" s="273">
        <v>15</v>
      </c>
      <c r="BE40" s="379">
        <v>65</v>
      </c>
      <c r="BF40" s="382">
        <v>5.1587301587301584E-2</v>
      </c>
      <c r="BG40" s="390">
        <v>1.0317460317460316</v>
      </c>
      <c r="BH40" s="273">
        <v>10</v>
      </c>
      <c r="BI40" s="273" t="s">
        <v>6</v>
      </c>
      <c r="BJ40" s="392" t="s">
        <v>6</v>
      </c>
      <c r="BK40" s="486" t="s">
        <v>5</v>
      </c>
      <c r="BL40" s="421"/>
    </row>
    <row r="41" spans="1:65" ht="15">
      <c r="A41" s="456" t="s">
        <v>54</v>
      </c>
      <c r="B41" s="336" t="s">
        <v>251</v>
      </c>
      <c r="C41" s="337">
        <v>7250018.0099999998</v>
      </c>
      <c r="D41" s="338"/>
      <c r="E41" s="339"/>
      <c r="F41" s="272"/>
      <c r="G41" s="272"/>
      <c r="H41" s="340"/>
      <c r="I41" s="341">
        <v>477250018.00999999</v>
      </c>
      <c r="J41" s="342"/>
      <c r="K41" s="341">
        <v>1</v>
      </c>
      <c r="L41" s="344">
        <v>1.66</v>
      </c>
      <c r="M41" s="345">
        <v>166</v>
      </c>
      <c r="N41" s="346">
        <v>1.68</v>
      </c>
      <c r="O41" s="347">
        <v>168</v>
      </c>
      <c r="P41" s="348">
        <v>3831</v>
      </c>
      <c r="Q41" s="348">
        <v>3744</v>
      </c>
      <c r="R41" s="272">
        <v>3744</v>
      </c>
      <c r="S41" s="272">
        <v>3961</v>
      </c>
      <c r="T41" s="345">
        <v>3879</v>
      </c>
      <c r="U41" s="345">
        <v>87</v>
      </c>
      <c r="V41" s="349">
        <v>2.3237179487179488E-2</v>
      </c>
      <c r="W41" s="350">
        <v>2310.1</v>
      </c>
      <c r="X41" s="348">
        <v>-135</v>
      </c>
      <c r="Y41" s="351">
        <v>-3.4802784222737818E-2</v>
      </c>
      <c r="Z41" s="352">
        <v>2229.5</v>
      </c>
      <c r="AA41" s="338">
        <v>1</v>
      </c>
      <c r="AB41" s="272">
        <v>1556</v>
      </c>
      <c r="AC41" s="272">
        <v>1553</v>
      </c>
      <c r="AD41" s="366">
        <v>1553</v>
      </c>
      <c r="AE41" s="345">
        <v>1584</v>
      </c>
      <c r="AF41" s="345">
        <v>3</v>
      </c>
      <c r="AG41" s="349">
        <v>1.9317450096587251E-3</v>
      </c>
      <c r="AH41" s="272">
        <v>-31</v>
      </c>
      <c r="AI41" s="353">
        <v>-1.9570707070707072E-2</v>
      </c>
      <c r="AJ41" s="354">
        <v>1436</v>
      </c>
      <c r="AK41" s="354">
        <v>1384</v>
      </c>
      <c r="AL41" s="272">
        <v>1384</v>
      </c>
      <c r="AM41" s="345">
        <v>1511</v>
      </c>
      <c r="AN41" s="345">
        <v>52</v>
      </c>
      <c r="AO41" s="349">
        <v>3.7572254335260118E-2</v>
      </c>
      <c r="AP41" s="350">
        <v>8.6506024096385534</v>
      </c>
      <c r="AQ41" s="348">
        <v>-127</v>
      </c>
      <c r="AR41" s="351">
        <v>-8.405029781601589E-2</v>
      </c>
      <c r="AS41" s="355">
        <v>8.2380952380952372</v>
      </c>
      <c r="AT41" s="356">
        <v>1445</v>
      </c>
      <c r="AU41" s="272">
        <v>1130</v>
      </c>
      <c r="AV41" s="272">
        <v>145</v>
      </c>
      <c r="AW41" s="348">
        <v>1275</v>
      </c>
      <c r="AX41" s="351">
        <v>0.88235294117647056</v>
      </c>
      <c r="AY41" s="357">
        <v>0.97930404126134363</v>
      </c>
      <c r="AZ41" s="272">
        <v>105</v>
      </c>
      <c r="BA41" s="351">
        <v>7.2664359861591699E-2</v>
      </c>
      <c r="BB41" s="358">
        <v>2.5407118832724374</v>
      </c>
      <c r="BC41" s="272">
        <v>20</v>
      </c>
      <c r="BD41" s="272">
        <v>10</v>
      </c>
      <c r="BE41" s="348">
        <v>30</v>
      </c>
      <c r="BF41" s="351">
        <v>2.0761245674740483E-2</v>
      </c>
      <c r="BG41" s="358">
        <v>0.41522491349480961</v>
      </c>
      <c r="BH41" s="272">
        <v>25</v>
      </c>
      <c r="BI41" s="419" t="s">
        <v>7</v>
      </c>
      <c r="BJ41" s="360" t="s">
        <v>7</v>
      </c>
      <c r="BK41" s="367" t="s">
        <v>7</v>
      </c>
      <c r="BL41" s="362" t="s">
        <v>320</v>
      </c>
      <c r="BM41" s="92"/>
    </row>
    <row r="42" spans="1:65" ht="15">
      <c r="A42" s="456" t="s">
        <v>361</v>
      </c>
      <c r="B42" s="336" t="s">
        <v>252</v>
      </c>
      <c r="C42" s="337">
        <v>7250018.0199999996</v>
      </c>
      <c r="D42" s="338"/>
      <c r="E42" s="339"/>
      <c r="F42" s="272"/>
      <c r="G42" s="272"/>
      <c r="H42" s="340"/>
      <c r="I42" s="341">
        <v>477250018.01999998</v>
      </c>
      <c r="J42" s="342"/>
      <c r="K42" s="341">
        <v>1</v>
      </c>
      <c r="L42" s="344">
        <v>1.36</v>
      </c>
      <c r="M42" s="345">
        <v>136</v>
      </c>
      <c r="N42" s="346">
        <v>1.34</v>
      </c>
      <c r="O42" s="347">
        <v>134</v>
      </c>
      <c r="P42" s="348">
        <v>4039</v>
      </c>
      <c r="Q42" s="348">
        <v>4156</v>
      </c>
      <c r="R42" s="272">
        <v>4156</v>
      </c>
      <c r="S42" s="272">
        <v>3923</v>
      </c>
      <c r="T42" s="345">
        <v>3861</v>
      </c>
      <c r="U42" s="345">
        <v>-117</v>
      </c>
      <c r="V42" s="349">
        <v>-2.8152069297401348E-2</v>
      </c>
      <c r="W42" s="350">
        <v>2960.5</v>
      </c>
      <c r="X42" s="348">
        <v>295</v>
      </c>
      <c r="Y42" s="351">
        <v>7.6405076405076405E-2</v>
      </c>
      <c r="Z42" s="352">
        <v>3092</v>
      </c>
      <c r="AA42" s="338">
        <v>1</v>
      </c>
      <c r="AB42" s="272">
        <v>1433</v>
      </c>
      <c r="AC42" s="272">
        <v>1424</v>
      </c>
      <c r="AD42" s="366">
        <v>1424</v>
      </c>
      <c r="AE42" s="345">
        <v>1318</v>
      </c>
      <c r="AF42" s="345">
        <v>9</v>
      </c>
      <c r="AG42" s="349">
        <v>6.3202247191011234E-3</v>
      </c>
      <c r="AH42" s="272">
        <v>106</v>
      </c>
      <c r="AI42" s="353">
        <v>8.042488619119878E-2</v>
      </c>
      <c r="AJ42" s="354">
        <v>1380</v>
      </c>
      <c r="AK42" s="354">
        <v>1396</v>
      </c>
      <c r="AL42" s="272">
        <v>1396</v>
      </c>
      <c r="AM42" s="345">
        <v>1297</v>
      </c>
      <c r="AN42" s="345">
        <v>-16</v>
      </c>
      <c r="AO42" s="349">
        <v>-1.1461318051575931E-2</v>
      </c>
      <c r="AP42" s="350">
        <v>10.147058823529411</v>
      </c>
      <c r="AQ42" s="348">
        <v>99</v>
      </c>
      <c r="AR42" s="351">
        <v>7.632999228989977E-2</v>
      </c>
      <c r="AS42" s="355">
        <v>10.417910447761194</v>
      </c>
      <c r="AT42" s="356">
        <v>1640</v>
      </c>
      <c r="AU42" s="272">
        <v>1355</v>
      </c>
      <c r="AV42" s="272">
        <v>170</v>
      </c>
      <c r="AW42" s="348">
        <v>1525</v>
      </c>
      <c r="AX42" s="351">
        <v>0.92987804878048785</v>
      </c>
      <c r="AY42" s="357">
        <v>1.0320511085244037</v>
      </c>
      <c r="AZ42" s="272">
        <v>55</v>
      </c>
      <c r="BA42" s="351">
        <v>3.3536585365853661E-2</v>
      </c>
      <c r="BB42" s="358">
        <v>1.1726078799249533</v>
      </c>
      <c r="BC42" s="272">
        <v>15</v>
      </c>
      <c r="BD42" s="272">
        <v>10</v>
      </c>
      <c r="BE42" s="348">
        <v>25</v>
      </c>
      <c r="BF42" s="351">
        <v>1.524390243902439E-2</v>
      </c>
      <c r="BG42" s="358">
        <v>0.3048780487804878</v>
      </c>
      <c r="BH42" s="272">
        <v>35</v>
      </c>
      <c r="BI42" s="360" t="s">
        <v>7</v>
      </c>
      <c r="BJ42" s="360" t="s">
        <v>7</v>
      </c>
      <c r="BK42" s="367" t="s">
        <v>7</v>
      </c>
      <c r="BL42" s="362"/>
    </row>
    <row r="43" spans="1:65" ht="15">
      <c r="A43" s="456" t="s">
        <v>55</v>
      </c>
      <c r="B43" s="336" t="s">
        <v>253</v>
      </c>
      <c r="C43" s="337">
        <v>7250018.0300000003</v>
      </c>
      <c r="D43" s="338"/>
      <c r="E43" s="339"/>
      <c r="F43" s="272"/>
      <c r="G43" s="272"/>
      <c r="H43" s="340"/>
      <c r="I43" s="341">
        <v>477250018.02999997</v>
      </c>
      <c r="J43" s="342"/>
      <c r="K43" s="341">
        <v>1</v>
      </c>
      <c r="L43" s="344">
        <v>1.62</v>
      </c>
      <c r="M43" s="345">
        <v>162</v>
      </c>
      <c r="N43" s="346">
        <v>1.59</v>
      </c>
      <c r="O43" s="347">
        <v>159</v>
      </c>
      <c r="P43" s="348">
        <v>6307</v>
      </c>
      <c r="Q43" s="348">
        <v>6691</v>
      </c>
      <c r="R43" s="272">
        <v>6691</v>
      </c>
      <c r="S43" s="272">
        <v>6682</v>
      </c>
      <c r="T43" s="345">
        <v>6155</v>
      </c>
      <c r="U43" s="345">
        <v>-384</v>
      </c>
      <c r="V43" s="349">
        <v>-5.7390524585263787E-2</v>
      </c>
      <c r="W43" s="350">
        <v>3894.7</v>
      </c>
      <c r="X43" s="348">
        <v>536</v>
      </c>
      <c r="Y43" s="351">
        <v>8.708367181153534E-2</v>
      </c>
      <c r="Z43" s="352">
        <v>4201.6000000000004</v>
      </c>
      <c r="AA43" s="338">
        <v>1</v>
      </c>
      <c r="AB43" s="272">
        <v>2396</v>
      </c>
      <c r="AC43" s="272">
        <v>2389</v>
      </c>
      <c r="AD43" s="366">
        <v>2389</v>
      </c>
      <c r="AE43" s="345">
        <v>2260</v>
      </c>
      <c r="AF43" s="345">
        <v>7</v>
      </c>
      <c r="AG43" s="349">
        <v>2.9300962745918793E-3</v>
      </c>
      <c r="AH43" s="272">
        <v>129</v>
      </c>
      <c r="AI43" s="353">
        <v>5.7079646017699118E-2</v>
      </c>
      <c r="AJ43" s="354">
        <v>2243</v>
      </c>
      <c r="AK43" s="354">
        <v>2259</v>
      </c>
      <c r="AL43" s="272">
        <v>2259</v>
      </c>
      <c r="AM43" s="345">
        <v>2168</v>
      </c>
      <c r="AN43" s="345">
        <v>-16</v>
      </c>
      <c r="AO43" s="349">
        <v>-7.0827799911465251E-3</v>
      </c>
      <c r="AP43" s="350">
        <v>13.845679012345679</v>
      </c>
      <c r="AQ43" s="348">
        <v>91</v>
      </c>
      <c r="AR43" s="351">
        <v>4.1974169741697417E-2</v>
      </c>
      <c r="AS43" s="355">
        <v>14.20754716981132</v>
      </c>
      <c r="AT43" s="356">
        <v>2990</v>
      </c>
      <c r="AU43" s="272">
        <v>2465</v>
      </c>
      <c r="AV43" s="272">
        <v>305</v>
      </c>
      <c r="AW43" s="348">
        <v>2770</v>
      </c>
      <c r="AX43" s="351">
        <v>0.9264214046822743</v>
      </c>
      <c r="AY43" s="357">
        <v>1.0282146555852101</v>
      </c>
      <c r="AZ43" s="272">
        <v>140</v>
      </c>
      <c r="BA43" s="351">
        <v>4.6822742474916385E-2</v>
      </c>
      <c r="BB43" s="358">
        <v>1.6371588277942792</v>
      </c>
      <c r="BC43" s="272">
        <v>35</v>
      </c>
      <c r="BD43" s="272">
        <v>0</v>
      </c>
      <c r="BE43" s="348">
        <v>35</v>
      </c>
      <c r="BF43" s="351">
        <v>1.1705685618729096E-2</v>
      </c>
      <c r="BG43" s="358">
        <v>0.23411371237458192</v>
      </c>
      <c r="BH43" s="272">
        <v>30</v>
      </c>
      <c r="BI43" s="360" t="s">
        <v>7</v>
      </c>
      <c r="BJ43" s="360" t="s">
        <v>7</v>
      </c>
      <c r="BK43" s="367" t="s">
        <v>7</v>
      </c>
      <c r="BL43" s="362"/>
    </row>
    <row r="44" spans="1:65" ht="15">
      <c r="A44" s="456" t="s">
        <v>61</v>
      </c>
      <c r="B44" s="336" t="s">
        <v>254</v>
      </c>
      <c r="C44" s="337">
        <v>7250018.04</v>
      </c>
      <c r="D44" s="338"/>
      <c r="E44" s="339"/>
      <c r="F44" s="272"/>
      <c r="G44" s="272"/>
      <c r="H44" s="340"/>
      <c r="I44" s="341">
        <v>477250018.04000002</v>
      </c>
      <c r="J44" s="342">
        <v>7250018.04</v>
      </c>
      <c r="K44" s="343">
        <v>0.45272815999999999</v>
      </c>
      <c r="L44" s="344">
        <v>1.36</v>
      </c>
      <c r="M44" s="345">
        <v>136</v>
      </c>
      <c r="N44" s="346">
        <v>3.27</v>
      </c>
      <c r="O44" s="347">
        <v>327</v>
      </c>
      <c r="P44" s="348">
        <v>4341</v>
      </c>
      <c r="Q44" s="348">
        <v>4094</v>
      </c>
      <c r="R44" s="272">
        <v>9483</v>
      </c>
      <c r="S44" s="272">
        <v>6611</v>
      </c>
      <c r="T44" s="345">
        <v>5151</v>
      </c>
      <c r="U44" s="345">
        <v>247</v>
      </c>
      <c r="V44" s="349">
        <v>6.0332193453834879E-2</v>
      </c>
      <c r="W44" s="350">
        <v>3193.8</v>
      </c>
      <c r="X44" s="348">
        <v>4332</v>
      </c>
      <c r="Y44" s="351">
        <v>0.84100174723354693</v>
      </c>
      <c r="Z44" s="352">
        <v>2896.1</v>
      </c>
      <c r="AA44" s="352">
        <v>0.42600848000000002</v>
      </c>
      <c r="AB44" s="272">
        <v>1428</v>
      </c>
      <c r="AC44" s="272">
        <v>1371.7473056000001</v>
      </c>
      <c r="AD44" s="457">
        <v>3220</v>
      </c>
      <c r="AE44" s="345">
        <v>1782</v>
      </c>
      <c r="AF44" s="345">
        <v>56.252694399999882</v>
      </c>
      <c r="AG44" s="349">
        <v>4.1008058970012001E-2</v>
      </c>
      <c r="AH44" s="272">
        <v>1438</v>
      </c>
      <c r="AI44" s="353">
        <v>0.80695847362514028</v>
      </c>
      <c r="AJ44" s="354">
        <v>1346</v>
      </c>
      <c r="AK44" s="354">
        <v>1344.0567544</v>
      </c>
      <c r="AL44" s="271">
        <v>3155</v>
      </c>
      <c r="AM44" s="345">
        <v>1745</v>
      </c>
      <c r="AN44" s="345">
        <v>1.9432455999999547</v>
      </c>
      <c r="AO44" s="349">
        <v>1.4458062084345823E-3</v>
      </c>
      <c r="AP44" s="350">
        <v>9.8970588235294112</v>
      </c>
      <c r="AQ44" s="348">
        <v>1410</v>
      </c>
      <c r="AR44" s="351">
        <v>0.8080229226361032</v>
      </c>
      <c r="AS44" s="355">
        <v>9.6483180428134556</v>
      </c>
      <c r="AT44" s="356">
        <v>1965</v>
      </c>
      <c r="AU44" s="272">
        <v>1770</v>
      </c>
      <c r="AV44" s="272">
        <v>95</v>
      </c>
      <c r="AW44" s="348">
        <v>1865</v>
      </c>
      <c r="AX44" s="351">
        <v>0.94910941475826971</v>
      </c>
      <c r="AY44" s="357">
        <v>1.0533955768682239</v>
      </c>
      <c r="AZ44" s="272">
        <v>50</v>
      </c>
      <c r="BA44" s="351">
        <v>2.5445292620865138E-2</v>
      </c>
      <c r="BB44" s="358">
        <v>0.88969554618409574</v>
      </c>
      <c r="BC44" s="272">
        <v>10</v>
      </c>
      <c r="BD44" s="272">
        <v>10</v>
      </c>
      <c r="BE44" s="348">
        <v>20</v>
      </c>
      <c r="BF44" s="351">
        <v>1.0178117048346057E-2</v>
      </c>
      <c r="BG44" s="358">
        <v>0.20356234096692111</v>
      </c>
      <c r="BH44" s="272">
        <v>30</v>
      </c>
      <c r="BI44" s="360" t="s">
        <v>7</v>
      </c>
      <c r="BJ44" s="360" t="s">
        <v>7</v>
      </c>
      <c r="BK44" s="367" t="s">
        <v>7</v>
      </c>
      <c r="BL44" s="362" t="s">
        <v>317</v>
      </c>
    </row>
    <row r="45" spans="1:65" ht="15">
      <c r="A45" s="456" t="s">
        <v>360</v>
      </c>
      <c r="B45" s="336" t="s">
        <v>255</v>
      </c>
      <c r="C45" s="337"/>
      <c r="D45" s="338"/>
      <c r="E45" s="339"/>
      <c r="F45" s="272"/>
      <c r="G45" s="272"/>
      <c r="H45" s="340"/>
      <c r="I45" s="341"/>
      <c r="J45" s="342">
        <v>7250018.04</v>
      </c>
      <c r="K45" s="343">
        <v>0.54727183999999995</v>
      </c>
      <c r="L45" s="344">
        <v>1.25</v>
      </c>
      <c r="M45" s="345">
        <v>125</v>
      </c>
      <c r="N45" s="346"/>
      <c r="O45" s="347"/>
      <c r="P45" s="348">
        <v>4665</v>
      </c>
      <c r="Q45" s="348">
        <v>4967</v>
      </c>
      <c r="R45" s="272"/>
      <c r="S45" s="272"/>
      <c r="T45" s="345"/>
      <c r="U45" s="345">
        <v>-302</v>
      </c>
      <c r="V45" s="349">
        <v>-6.0801288504127242E-2</v>
      </c>
      <c r="W45" s="350">
        <v>3740.7</v>
      </c>
      <c r="X45" s="348"/>
      <c r="Y45" s="351"/>
      <c r="Z45" s="352"/>
      <c r="AA45" s="352">
        <v>0.57399151999999998</v>
      </c>
      <c r="AB45" s="272">
        <v>1790</v>
      </c>
      <c r="AC45" s="272">
        <v>1848.2526943999999</v>
      </c>
      <c r="AD45" s="457"/>
      <c r="AE45" s="345"/>
      <c r="AF45" s="345">
        <v>-58.252694399999882</v>
      </c>
      <c r="AG45" s="349">
        <v>-3.1517711066511127E-2</v>
      </c>
      <c r="AH45" s="272"/>
      <c r="AI45" s="353"/>
      <c r="AJ45" s="354">
        <v>1708</v>
      </c>
      <c r="AK45" s="354">
        <v>1810.9432456</v>
      </c>
      <c r="AL45" s="271"/>
      <c r="AM45" s="345"/>
      <c r="AN45" s="345">
        <v>-102.94324559999995</v>
      </c>
      <c r="AO45" s="349">
        <v>-5.6845097630816639E-2</v>
      </c>
      <c r="AP45" s="350">
        <v>13.664</v>
      </c>
      <c r="AQ45" s="348"/>
      <c r="AR45" s="351"/>
      <c r="AS45" s="355"/>
      <c r="AT45" s="356">
        <v>2175</v>
      </c>
      <c r="AU45" s="272">
        <v>1910</v>
      </c>
      <c r="AV45" s="272">
        <v>110</v>
      </c>
      <c r="AW45" s="348">
        <v>2020</v>
      </c>
      <c r="AX45" s="351">
        <v>0.92873563218390809</v>
      </c>
      <c r="AY45" s="357">
        <v>1.0307831655759248</v>
      </c>
      <c r="AZ45" s="272">
        <v>55</v>
      </c>
      <c r="BA45" s="351">
        <v>2.528735632183908E-2</v>
      </c>
      <c r="BB45" s="358">
        <v>0.88417329796640143</v>
      </c>
      <c r="BC45" s="272">
        <v>40</v>
      </c>
      <c r="BD45" s="272">
        <v>0</v>
      </c>
      <c r="BE45" s="348">
        <v>40</v>
      </c>
      <c r="BF45" s="351">
        <v>1.8390804597701149E-2</v>
      </c>
      <c r="BG45" s="358">
        <v>0.36781609195402298</v>
      </c>
      <c r="BH45" s="272">
        <v>55</v>
      </c>
      <c r="BI45" s="360" t="s">
        <v>7</v>
      </c>
      <c r="BJ45" s="364"/>
      <c r="BK45" s="365"/>
      <c r="BL45" s="362" t="s">
        <v>317</v>
      </c>
    </row>
    <row r="46" spans="1:65" ht="15">
      <c r="A46" s="456" t="s">
        <v>61</v>
      </c>
      <c r="B46" s="336" t="s">
        <v>256</v>
      </c>
      <c r="C46" s="337">
        <v>7250018.0499999998</v>
      </c>
      <c r="D46" s="338"/>
      <c r="E46" s="339"/>
      <c r="F46" s="272"/>
      <c r="G46" s="272"/>
      <c r="H46" s="340"/>
      <c r="I46" s="341">
        <v>477250018.05000001</v>
      </c>
      <c r="J46" s="342">
        <v>7250018.0499999998</v>
      </c>
      <c r="K46" s="343">
        <v>0.60389397</v>
      </c>
      <c r="L46" s="344">
        <v>2.0099999999999998</v>
      </c>
      <c r="M46" s="345">
        <v>200.99999999999997</v>
      </c>
      <c r="N46" s="346">
        <v>3.25</v>
      </c>
      <c r="O46" s="347">
        <v>325</v>
      </c>
      <c r="P46" s="348">
        <v>4778</v>
      </c>
      <c r="Q46" s="348">
        <v>4452</v>
      </c>
      <c r="R46" s="272">
        <v>7763</v>
      </c>
      <c r="S46" s="272">
        <v>4995</v>
      </c>
      <c r="T46" s="345">
        <v>3459</v>
      </c>
      <c r="U46" s="345">
        <v>326</v>
      </c>
      <c r="V46" s="349">
        <v>7.3225516621743036E-2</v>
      </c>
      <c r="W46" s="350">
        <v>2380.1999999999998</v>
      </c>
      <c r="X46" s="348">
        <v>4304</v>
      </c>
      <c r="Y46" s="351">
        <v>1.2442902572997976</v>
      </c>
      <c r="Z46" s="352">
        <v>2387.1</v>
      </c>
      <c r="AA46" s="352">
        <v>0.58897774999999997</v>
      </c>
      <c r="AB46" s="272">
        <v>1566</v>
      </c>
      <c r="AC46" s="272">
        <v>1576.6934367499998</v>
      </c>
      <c r="AD46" s="457">
        <v>2677</v>
      </c>
      <c r="AE46" s="345">
        <v>1271</v>
      </c>
      <c r="AF46" s="345">
        <v>-10.693436749999819</v>
      </c>
      <c r="AG46" s="349">
        <v>-6.7821914525387651E-3</v>
      </c>
      <c r="AH46" s="272">
        <v>1406</v>
      </c>
      <c r="AI46" s="353">
        <v>1.1062155782848151</v>
      </c>
      <c r="AJ46" s="354">
        <v>1519</v>
      </c>
      <c r="AK46" s="354">
        <v>1529.57521675</v>
      </c>
      <c r="AL46" s="271">
        <v>2597</v>
      </c>
      <c r="AM46" s="345">
        <v>1240</v>
      </c>
      <c r="AN46" s="345">
        <v>-10.575216749999981</v>
      </c>
      <c r="AO46" s="349">
        <v>-6.9138259002848616E-3</v>
      </c>
      <c r="AP46" s="350">
        <v>7.5572139303482597</v>
      </c>
      <c r="AQ46" s="348">
        <v>1357</v>
      </c>
      <c r="AR46" s="351">
        <v>1.0943548387096773</v>
      </c>
      <c r="AS46" s="355">
        <v>7.9907692307692306</v>
      </c>
      <c r="AT46" s="356">
        <v>2310</v>
      </c>
      <c r="AU46" s="272">
        <v>2060</v>
      </c>
      <c r="AV46" s="272">
        <v>145</v>
      </c>
      <c r="AW46" s="348">
        <v>2205</v>
      </c>
      <c r="AX46" s="351">
        <v>0.95454545454545459</v>
      </c>
      <c r="AY46" s="357">
        <v>1.0594289173645446</v>
      </c>
      <c r="AZ46" s="272">
        <v>50</v>
      </c>
      <c r="BA46" s="351">
        <v>2.1645021645021644E-2</v>
      </c>
      <c r="BB46" s="358">
        <v>0.75681893863712046</v>
      </c>
      <c r="BC46" s="272">
        <v>25</v>
      </c>
      <c r="BD46" s="272">
        <v>0</v>
      </c>
      <c r="BE46" s="348">
        <v>25</v>
      </c>
      <c r="BF46" s="351">
        <v>1.0822510822510822E-2</v>
      </c>
      <c r="BG46" s="358">
        <v>0.21645021645021645</v>
      </c>
      <c r="BH46" s="272">
        <v>35</v>
      </c>
      <c r="BI46" s="360" t="s">
        <v>7</v>
      </c>
      <c r="BJ46" s="360" t="s">
        <v>7</v>
      </c>
      <c r="BK46" s="367" t="s">
        <v>7</v>
      </c>
      <c r="BL46" s="362" t="s">
        <v>317</v>
      </c>
    </row>
    <row r="47" spans="1:65" ht="15">
      <c r="A47" s="456" t="s">
        <v>359</v>
      </c>
      <c r="B47" s="336" t="s">
        <v>257</v>
      </c>
      <c r="C47" s="337"/>
      <c r="D47" s="338"/>
      <c r="E47" s="339"/>
      <c r="F47" s="272"/>
      <c r="G47" s="272"/>
      <c r="H47" s="340"/>
      <c r="I47" s="341"/>
      <c r="J47" s="342">
        <v>7250018.0499999998</v>
      </c>
      <c r="K47" s="343">
        <v>0.39610603</v>
      </c>
      <c r="L47" s="344">
        <v>1.18</v>
      </c>
      <c r="M47" s="345">
        <v>118</v>
      </c>
      <c r="N47" s="346"/>
      <c r="O47" s="347"/>
      <c r="P47" s="348">
        <v>3134</v>
      </c>
      <c r="Q47" s="348">
        <v>3311</v>
      </c>
      <c r="R47" s="272"/>
      <c r="S47" s="272"/>
      <c r="T47" s="345"/>
      <c r="U47" s="345">
        <v>-177</v>
      </c>
      <c r="V47" s="349">
        <v>-5.3458169737239505E-2</v>
      </c>
      <c r="W47" s="350">
        <v>2662.2</v>
      </c>
      <c r="X47" s="348"/>
      <c r="Y47" s="351"/>
      <c r="Z47" s="352"/>
      <c r="AA47" s="352">
        <v>0.41102224999999998</v>
      </c>
      <c r="AB47" s="272">
        <v>1179</v>
      </c>
      <c r="AC47" s="272">
        <v>1100.30656325</v>
      </c>
      <c r="AD47" s="457"/>
      <c r="AE47" s="345"/>
      <c r="AF47" s="345">
        <v>78.693436750000046</v>
      </c>
      <c r="AG47" s="349">
        <v>7.1519555893188064E-2</v>
      </c>
      <c r="AH47" s="272"/>
      <c r="AI47" s="353"/>
      <c r="AJ47" s="354">
        <v>1119</v>
      </c>
      <c r="AK47" s="354">
        <v>1067.42478325</v>
      </c>
      <c r="AL47" s="271"/>
      <c r="AM47" s="345"/>
      <c r="AN47" s="345">
        <v>51.575216749999981</v>
      </c>
      <c r="AO47" s="349">
        <v>4.8317424852145879E-2</v>
      </c>
      <c r="AP47" s="350">
        <v>9.4830508474576263</v>
      </c>
      <c r="AQ47" s="348"/>
      <c r="AR47" s="351"/>
      <c r="AS47" s="355"/>
      <c r="AT47" s="356">
        <v>1320</v>
      </c>
      <c r="AU47" s="272">
        <v>1120</v>
      </c>
      <c r="AV47" s="272">
        <v>95</v>
      </c>
      <c r="AW47" s="348">
        <v>1215</v>
      </c>
      <c r="AX47" s="351">
        <v>0.92045454545454541</v>
      </c>
      <c r="AY47" s="357">
        <v>1.0215921703158108</v>
      </c>
      <c r="AZ47" s="272">
        <v>35</v>
      </c>
      <c r="BA47" s="351">
        <v>2.6515151515151516E-2</v>
      </c>
      <c r="BB47" s="358">
        <v>0.92710319983047262</v>
      </c>
      <c r="BC47" s="272">
        <v>25</v>
      </c>
      <c r="BD47" s="272">
        <v>0</v>
      </c>
      <c r="BE47" s="348">
        <v>25</v>
      </c>
      <c r="BF47" s="351">
        <v>1.893939393939394E-2</v>
      </c>
      <c r="BG47" s="358">
        <v>0.37878787878787878</v>
      </c>
      <c r="BH47" s="272">
        <v>35</v>
      </c>
      <c r="BI47" s="485" t="s">
        <v>7</v>
      </c>
      <c r="BJ47" s="364"/>
      <c r="BK47" s="365"/>
      <c r="BL47" s="362" t="s">
        <v>317</v>
      </c>
    </row>
    <row r="48" spans="1:65" ht="15">
      <c r="A48" s="456" t="s">
        <v>362</v>
      </c>
      <c r="B48" s="336" t="s">
        <v>258</v>
      </c>
      <c r="C48" s="337">
        <v>7250019</v>
      </c>
      <c r="D48" s="338"/>
      <c r="E48" s="339"/>
      <c r="F48" s="272"/>
      <c r="G48" s="272"/>
      <c r="H48" s="340"/>
      <c r="I48" s="341">
        <v>477250019</v>
      </c>
      <c r="J48" s="342"/>
      <c r="K48" s="341">
        <v>1</v>
      </c>
      <c r="L48" s="344">
        <v>1.93</v>
      </c>
      <c r="M48" s="345">
        <v>193</v>
      </c>
      <c r="N48" s="346">
        <v>1.91</v>
      </c>
      <c r="O48" s="347">
        <v>191</v>
      </c>
      <c r="P48" s="348">
        <v>3590</v>
      </c>
      <c r="Q48" s="348">
        <v>3719</v>
      </c>
      <c r="R48" s="272">
        <v>3719</v>
      </c>
      <c r="S48" s="272">
        <v>3533</v>
      </c>
      <c r="T48" s="345">
        <v>3436</v>
      </c>
      <c r="U48" s="345">
        <v>-129</v>
      </c>
      <c r="V48" s="349">
        <v>-3.468674374831944E-2</v>
      </c>
      <c r="W48" s="350">
        <v>1864.4</v>
      </c>
      <c r="X48" s="348">
        <v>283</v>
      </c>
      <c r="Y48" s="351">
        <v>8.236321303841676E-2</v>
      </c>
      <c r="Z48" s="352">
        <v>1946.9</v>
      </c>
      <c r="AA48" s="338">
        <v>1</v>
      </c>
      <c r="AB48" s="272">
        <v>1816</v>
      </c>
      <c r="AC48" s="272">
        <v>1646</v>
      </c>
      <c r="AD48" s="366">
        <v>1646</v>
      </c>
      <c r="AE48" s="345">
        <v>1611</v>
      </c>
      <c r="AF48" s="345">
        <v>170</v>
      </c>
      <c r="AG48" s="349">
        <v>0.10328068043742406</v>
      </c>
      <c r="AH48" s="272">
        <v>35</v>
      </c>
      <c r="AI48" s="353">
        <v>2.1725636250775917E-2</v>
      </c>
      <c r="AJ48" s="354">
        <v>1521</v>
      </c>
      <c r="AK48" s="354">
        <v>1536</v>
      </c>
      <c r="AL48" s="272">
        <v>1536</v>
      </c>
      <c r="AM48" s="345">
        <v>1546</v>
      </c>
      <c r="AN48" s="345">
        <v>-15</v>
      </c>
      <c r="AO48" s="349">
        <v>-9.765625E-3</v>
      </c>
      <c r="AP48" s="350">
        <v>7.880829015544041</v>
      </c>
      <c r="AQ48" s="348">
        <v>-10</v>
      </c>
      <c r="AR48" s="351">
        <v>-6.4683053040103496E-3</v>
      </c>
      <c r="AS48" s="355">
        <v>8.0418848167539263</v>
      </c>
      <c r="AT48" s="356">
        <v>1275</v>
      </c>
      <c r="AU48" s="272">
        <v>1045</v>
      </c>
      <c r="AV48" s="272">
        <v>80</v>
      </c>
      <c r="AW48" s="348">
        <v>1125</v>
      </c>
      <c r="AX48" s="351">
        <v>0.88235294117647056</v>
      </c>
      <c r="AY48" s="357">
        <v>0.97930404126134363</v>
      </c>
      <c r="AZ48" s="272">
        <v>35</v>
      </c>
      <c r="BA48" s="351">
        <v>2.7450980392156862E-2</v>
      </c>
      <c r="BB48" s="358">
        <v>0.95982448923625407</v>
      </c>
      <c r="BC48" s="272">
        <v>75</v>
      </c>
      <c r="BD48" s="272">
        <v>15</v>
      </c>
      <c r="BE48" s="348">
        <v>90</v>
      </c>
      <c r="BF48" s="351">
        <v>7.0588235294117646E-2</v>
      </c>
      <c r="BG48" s="358">
        <v>1.411764705882353</v>
      </c>
      <c r="BH48" s="272">
        <v>30</v>
      </c>
      <c r="BI48" s="360" t="s">
        <v>7</v>
      </c>
      <c r="BJ48" s="360" t="s">
        <v>7</v>
      </c>
      <c r="BK48" s="367" t="s">
        <v>7</v>
      </c>
      <c r="BL48" s="362"/>
    </row>
    <row r="49" spans="1:65" ht="15">
      <c r="A49" s="459" t="s">
        <v>56</v>
      </c>
      <c r="B49" s="393" t="s">
        <v>259</v>
      </c>
      <c r="C49" s="394">
        <v>7250020</v>
      </c>
      <c r="D49" s="395"/>
      <c r="E49" s="396"/>
      <c r="F49" s="274"/>
      <c r="G49" s="274"/>
      <c r="H49" s="397"/>
      <c r="I49" s="398">
        <v>477250020</v>
      </c>
      <c r="J49" s="399"/>
      <c r="K49" s="398">
        <v>1</v>
      </c>
      <c r="L49" s="400">
        <v>2.93</v>
      </c>
      <c r="M49" s="401">
        <v>293</v>
      </c>
      <c r="N49" s="402">
        <v>2.92</v>
      </c>
      <c r="O49" s="403">
        <v>292</v>
      </c>
      <c r="P49" s="404">
        <v>4219</v>
      </c>
      <c r="Q49" s="404">
        <v>4429</v>
      </c>
      <c r="R49" s="274">
        <v>4429</v>
      </c>
      <c r="S49" s="274">
        <v>4309</v>
      </c>
      <c r="T49" s="401">
        <v>4575</v>
      </c>
      <c r="U49" s="401">
        <v>-210</v>
      </c>
      <c r="V49" s="405">
        <v>-4.7414766312937458E-2</v>
      </c>
      <c r="W49" s="406">
        <v>1437.6</v>
      </c>
      <c r="X49" s="404">
        <v>-146</v>
      </c>
      <c r="Y49" s="407">
        <v>-3.1912568306010927E-2</v>
      </c>
      <c r="Z49" s="408">
        <v>1516</v>
      </c>
      <c r="AA49" s="395">
        <v>1</v>
      </c>
      <c r="AB49" s="274">
        <v>2081</v>
      </c>
      <c r="AC49" s="274">
        <v>2103</v>
      </c>
      <c r="AD49" s="409">
        <v>2103</v>
      </c>
      <c r="AE49" s="401">
        <v>2172</v>
      </c>
      <c r="AF49" s="401">
        <v>-22</v>
      </c>
      <c r="AG49" s="405">
        <v>-1.0461245839277223E-2</v>
      </c>
      <c r="AH49" s="274">
        <v>-69</v>
      </c>
      <c r="AI49" s="410">
        <v>-3.1767955801104975E-2</v>
      </c>
      <c r="AJ49" s="411">
        <v>1841</v>
      </c>
      <c r="AK49" s="411">
        <v>1893</v>
      </c>
      <c r="AL49" s="274">
        <v>1893</v>
      </c>
      <c r="AM49" s="401">
        <v>2028</v>
      </c>
      <c r="AN49" s="401">
        <v>-52</v>
      </c>
      <c r="AO49" s="405">
        <v>-2.7469624933967249E-2</v>
      </c>
      <c r="AP49" s="406">
        <v>6.2832764505119458</v>
      </c>
      <c r="AQ49" s="404">
        <v>-135</v>
      </c>
      <c r="AR49" s="407">
        <v>-6.6568047337278113E-2</v>
      </c>
      <c r="AS49" s="412">
        <v>6.4828767123287667</v>
      </c>
      <c r="AT49" s="413">
        <v>1795</v>
      </c>
      <c r="AU49" s="274">
        <v>1410</v>
      </c>
      <c r="AV49" s="274">
        <v>130</v>
      </c>
      <c r="AW49" s="404">
        <v>1540</v>
      </c>
      <c r="AX49" s="407">
        <v>0.85793871866295268</v>
      </c>
      <c r="AY49" s="414">
        <v>0.95220723492003623</v>
      </c>
      <c r="AZ49" s="274">
        <v>85</v>
      </c>
      <c r="BA49" s="407">
        <v>4.7353760445682451E-2</v>
      </c>
      <c r="BB49" s="415">
        <v>1.6557258897091767</v>
      </c>
      <c r="BC49" s="274">
        <v>80</v>
      </c>
      <c r="BD49" s="274">
        <v>55</v>
      </c>
      <c r="BE49" s="404">
        <v>135</v>
      </c>
      <c r="BF49" s="407">
        <v>7.5208913649025072E-2</v>
      </c>
      <c r="BG49" s="415">
        <v>1.5041782729805016</v>
      </c>
      <c r="BH49" s="274">
        <v>40</v>
      </c>
      <c r="BI49" s="422" t="s">
        <v>5</v>
      </c>
      <c r="BJ49" s="417" t="s">
        <v>5</v>
      </c>
      <c r="BK49" s="418" t="s">
        <v>5</v>
      </c>
      <c r="BL49" s="362" t="s">
        <v>321</v>
      </c>
    </row>
    <row r="50" spans="1:65" ht="15">
      <c r="A50" s="456" t="s">
        <v>365</v>
      </c>
      <c r="B50" s="336" t="s">
        <v>260</v>
      </c>
      <c r="C50" s="337">
        <v>7250021.0099999998</v>
      </c>
      <c r="D50" s="338"/>
      <c r="E50" s="339"/>
      <c r="F50" s="272"/>
      <c r="G50" s="272"/>
      <c r="H50" s="340"/>
      <c r="I50" s="341">
        <v>477250021.00999999</v>
      </c>
      <c r="J50" s="342"/>
      <c r="K50" s="341">
        <v>1</v>
      </c>
      <c r="L50" s="344">
        <v>29.44</v>
      </c>
      <c r="M50" s="345">
        <v>2944</v>
      </c>
      <c r="N50" s="346">
        <v>30.09</v>
      </c>
      <c r="O50" s="347">
        <v>3009</v>
      </c>
      <c r="P50" s="348">
        <v>4540</v>
      </c>
      <c r="Q50" s="348">
        <v>4013</v>
      </c>
      <c r="R50" s="272">
        <v>4013</v>
      </c>
      <c r="S50" s="272">
        <v>4072</v>
      </c>
      <c r="T50" s="345">
        <v>3898</v>
      </c>
      <c r="U50" s="345">
        <v>527</v>
      </c>
      <c r="V50" s="349">
        <v>0.13132319960129579</v>
      </c>
      <c r="W50" s="350">
        <v>154.19999999999999</v>
      </c>
      <c r="X50" s="348">
        <v>115</v>
      </c>
      <c r="Y50" s="351">
        <v>2.9502308876346844E-2</v>
      </c>
      <c r="Z50" s="352">
        <v>133.4</v>
      </c>
      <c r="AA50" s="338">
        <v>1</v>
      </c>
      <c r="AB50" s="272">
        <v>1842</v>
      </c>
      <c r="AC50" s="272">
        <v>1793</v>
      </c>
      <c r="AD50" s="366">
        <v>1793</v>
      </c>
      <c r="AE50" s="345">
        <v>1848</v>
      </c>
      <c r="AF50" s="345">
        <v>49</v>
      </c>
      <c r="AG50" s="349">
        <v>2.7328499721137756E-2</v>
      </c>
      <c r="AH50" s="272">
        <v>-55</v>
      </c>
      <c r="AI50" s="353">
        <v>-2.976190476190476E-2</v>
      </c>
      <c r="AJ50" s="354">
        <v>1690</v>
      </c>
      <c r="AK50" s="354">
        <v>1614</v>
      </c>
      <c r="AL50" s="272">
        <v>1614</v>
      </c>
      <c r="AM50" s="345">
        <v>1755</v>
      </c>
      <c r="AN50" s="345">
        <v>76</v>
      </c>
      <c r="AO50" s="349">
        <v>4.7087980173482029E-2</v>
      </c>
      <c r="AP50" s="350">
        <v>0.57404891304347827</v>
      </c>
      <c r="AQ50" s="348">
        <v>-141</v>
      </c>
      <c r="AR50" s="351">
        <v>-8.0341880341880348E-2</v>
      </c>
      <c r="AS50" s="355">
        <v>0.53639082751744771</v>
      </c>
      <c r="AT50" s="356">
        <v>1620</v>
      </c>
      <c r="AU50" s="272">
        <v>1280</v>
      </c>
      <c r="AV50" s="272">
        <v>95</v>
      </c>
      <c r="AW50" s="348">
        <v>1375</v>
      </c>
      <c r="AX50" s="351">
        <v>0.84876543209876543</v>
      </c>
      <c r="AY50" s="357">
        <v>0.94202600676888504</v>
      </c>
      <c r="AZ50" s="272">
        <v>55</v>
      </c>
      <c r="BA50" s="351">
        <v>3.3950617283950615E-2</v>
      </c>
      <c r="BB50" s="358">
        <v>1.1870845204178537</v>
      </c>
      <c r="BC50" s="272">
        <v>100</v>
      </c>
      <c r="BD50" s="272">
        <v>45</v>
      </c>
      <c r="BE50" s="348">
        <v>145</v>
      </c>
      <c r="BF50" s="351">
        <v>8.9506172839506168E-2</v>
      </c>
      <c r="BG50" s="358">
        <v>1.7901234567901234</v>
      </c>
      <c r="BH50" s="272">
        <v>50</v>
      </c>
      <c r="BI50" s="360" t="s">
        <v>7</v>
      </c>
      <c r="BJ50" s="364" t="s">
        <v>3</v>
      </c>
      <c r="BK50" s="367" t="s">
        <v>7</v>
      </c>
      <c r="BL50" s="362" t="s">
        <v>323</v>
      </c>
    </row>
    <row r="51" spans="1:65" ht="15">
      <c r="A51" s="456" t="s">
        <v>364</v>
      </c>
      <c r="B51" s="336" t="s">
        <v>261</v>
      </c>
      <c r="C51" s="337">
        <v>7250021.0199999996</v>
      </c>
      <c r="D51" s="338"/>
      <c r="E51" s="339"/>
      <c r="F51" s="272"/>
      <c r="G51" s="272"/>
      <c r="H51" s="340"/>
      <c r="I51" s="341">
        <v>477250021.01999998</v>
      </c>
      <c r="J51" s="342"/>
      <c r="K51" s="341">
        <v>1</v>
      </c>
      <c r="L51" s="344">
        <v>2.34</v>
      </c>
      <c r="M51" s="345">
        <v>234</v>
      </c>
      <c r="N51" s="346">
        <v>2.37</v>
      </c>
      <c r="O51" s="347">
        <v>237</v>
      </c>
      <c r="P51" s="348">
        <v>5440</v>
      </c>
      <c r="Q51" s="348">
        <v>5524</v>
      </c>
      <c r="R51" s="272">
        <v>5524</v>
      </c>
      <c r="S51" s="272">
        <v>5525</v>
      </c>
      <c r="T51" s="345">
        <v>5550</v>
      </c>
      <c r="U51" s="345">
        <v>-84</v>
      </c>
      <c r="V51" s="349">
        <v>-1.5206372194062274E-2</v>
      </c>
      <c r="W51" s="350">
        <v>2321.9</v>
      </c>
      <c r="X51" s="348">
        <v>-26</v>
      </c>
      <c r="Y51" s="351">
        <v>-4.6846846846846845E-3</v>
      </c>
      <c r="Z51" s="352">
        <v>2335.5</v>
      </c>
      <c r="AA51" s="338">
        <v>1</v>
      </c>
      <c r="AB51" s="272">
        <v>2635</v>
      </c>
      <c r="AC51" s="272">
        <v>2576</v>
      </c>
      <c r="AD51" s="366">
        <v>2576</v>
      </c>
      <c r="AE51" s="345">
        <v>2484</v>
      </c>
      <c r="AF51" s="345">
        <v>59</v>
      </c>
      <c r="AG51" s="349">
        <v>2.2903726708074536E-2</v>
      </c>
      <c r="AH51" s="272">
        <v>92</v>
      </c>
      <c r="AI51" s="353">
        <v>3.7037037037037035E-2</v>
      </c>
      <c r="AJ51" s="354">
        <v>2522</v>
      </c>
      <c r="AK51" s="354">
        <v>2496</v>
      </c>
      <c r="AL51" s="272">
        <v>2496</v>
      </c>
      <c r="AM51" s="345">
        <v>2432</v>
      </c>
      <c r="AN51" s="345">
        <v>26</v>
      </c>
      <c r="AO51" s="349">
        <v>1.0416666666666666E-2</v>
      </c>
      <c r="AP51" s="350">
        <v>10.777777777777779</v>
      </c>
      <c r="AQ51" s="348">
        <v>64</v>
      </c>
      <c r="AR51" s="351">
        <v>2.6315789473684209E-2</v>
      </c>
      <c r="AS51" s="355">
        <v>10.531645569620252</v>
      </c>
      <c r="AT51" s="356">
        <v>1955</v>
      </c>
      <c r="AU51" s="272">
        <v>1655</v>
      </c>
      <c r="AV51" s="272">
        <v>85</v>
      </c>
      <c r="AW51" s="348">
        <v>1740</v>
      </c>
      <c r="AX51" s="351">
        <v>0.89002557544757033</v>
      </c>
      <c r="AY51" s="357">
        <v>0.98781972857665967</v>
      </c>
      <c r="AZ51" s="272">
        <v>65</v>
      </c>
      <c r="BA51" s="351">
        <v>3.3248081841432228E-2</v>
      </c>
      <c r="BB51" s="358">
        <v>1.1625203441060221</v>
      </c>
      <c r="BC51" s="272">
        <v>75</v>
      </c>
      <c r="BD51" s="272">
        <v>60</v>
      </c>
      <c r="BE51" s="348">
        <v>135</v>
      </c>
      <c r="BF51" s="351">
        <v>6.9053708439897693E-2</v>
      </c>
      <c r="BG51" s="358">
        <v>1.381074168797954</v>
      </c>
      <c r="BH51" s="272">
        <v>25</v>
      </c>
      <c r="BI51" s="360" t="s">
        <v>7</v>
      </c>
      <c r="BJ51" s="360" t="s">
        <v>7</v>
      </c>
      <c r="BK51" s="367" t="s">
        <v>7</v>
      </c>
      <c r="BL51" s="362"/>
    </row>
    <row r="52" spans="1:65" ht="15">
      <c r="A52" s="456" t="s">
        <v>66</v>
      </c>
      <c r="B52" s="336" t="s">
        <v>262</v>
      </c>
      <c r="C52" s="337">
        <v>7250021.0300000003</v>
      </c>
      <c r="D52" s="338">
        <v>7250100.0099999998</v>
      </c>
      <c r="E52" s="352">
        <v>1.3336175E-2</v>
      </c>
      <c r="F52" s="272">
        <v>4201</v>
      </c>
      <c r="G52" s="272">
        <v>1413</v>
      </c>
      <c r="H52" s="340">
        <v>1376</v>
      </c>
      <c r="I52" s="341">
        <v>477250021.02999997</v>
      </c>
      <c r="J52" s="342"/>
      <c r="K52" s="341">
        <v>1</v>
      </c>
      <c r="L52" s="344">
        <v>1.82</v>
      </c>
      <c r="M52" s="345">
        <v>182</v>
      </c>
      <c r="N52" s="346">
        <v>1.81</v>
      </c>
      <c r="O52" s="347">
        <v>181</v>
      </c>
      <c r="P52" s="348">
        <v>4838</v>
      </c>
      <c r="Q52" s="348">
        <v>4770</v>
      </c>
      <c r="R52" s="272">
        <v>4770</v>
      </c>
      <c r="S52" s="272">
        <v>5070</v>
      </c>
      <c r="T52" s="345">
        <v>5028</v>
      </c>
      <c r="U52" s="345">
        <v>68</v>
      </c>
      <c r="V52" s="349">
        <v>1.4255765199161425E-2</v>
      </c>
      <c r="W52" s="350">
        <v>2652.8</v>
      </c>
      <c r="X52" s="348">
        <v>-258</v>
      </c>
      <c r="Y52" s="351">
        <v>-5.1312649164677801E-2</v>
      </c>
      <c r="Z52" s="352">
        <v>2633.3</v>
      </c>
      <c r="AA52" s="338">
        <v>1</v>
      </c>
      <c r="AB52" s="272">
        <v>2143</v>
      </c>
      <c r="AC52" s="272">
        <v>2120</v>
      </c>
      <c r="AD52" s="366">
        <v>2120</v>
      </c>
      <c r="AE52" s="345">
        <v>2236</v>
      </c>
      <c r="AF52" s="345">
        <v>23</v>
      </c>
      <c r="AG52" s="349">
        <v>1.0849056603773584E-2</v>
      </c>
      <c r="AH52" s="272">
        <v>-116</v>
      </c>
      <c r="AI52" s="353">
        <v>-5.1878354203935599E-2</v>
      </c>
      <c r="AJ52" s="354">
        <v>2042</v>
      </c>
      <c r="AK52" s="354">
        <v>1940</v>
      </c>
      <c r="AL52" s="272">
        <v>1940</v>
      </c>
      <c r="AM52" s="345">
        <v>2148</v>
      </c>
      <c r="AN52" s="345">
        <v>102</v>
      </c>
      <c r="AO52" s="349">
        <v>5.2577319587628867E-2</v>
      </c>
      <c r="AP52" s="350">
        <v>11.219780219780219</v>
      </c>
      <c r="AQ52" s="348">
        <v>-208</v>
      </c>
      <c r="AR52" s="351">
        <v>-9.683426443202979E-2</v>
      </c>
      <c r="AS52" s="355">
        <v>10.718232044198896</v>
      </c>
      <c r="AT52" s="356">
        <v>2035</v>
      </c>
      <c r="AU52" s="272">
        <v>1625</v>
      </c>
      <c r="AV52" s="272">
        <v>155</v>
      </c>
      <c r="AW52" s="348">
        <v>1780</v>
      </c>
      <c r="AX52" s="351">
        <v>0.87469287469287471</v>
      </c>
      <c r="AY52" s="357">
        <v>0.97080230265579881</v>
      </c>
      <c r="AZ52" s="272">
        <v>95</v>
      </c>
      <c r="BA52" s="351">
        <v>4.6683046683046681E-2</v>
      </c>
      <c r="BB52" s="358">
        <v>1.6322743595470868</v>
      </c>
      <c r="BC52" s="272">
        <v>90</v>
      </c>
      <c r="BD52" s="272">
        <v>15</v>
      </c>
      <c r="BE52" s="348">
        <v>105</v>
      </c>
      <c r="BF52" s="351">
        <v>5.1597051597051594E-2</v>
      </c>
      <c r="BG52" s="358">
        <v>1.0319410319410318</v>
      </c>
      <c r="BH52" s="272">
        <v>60</v>
      </c>
      <c r="BI52" s="360" t="s">
        <v>7</v>
      </c>
      <c r="BJ52" s="360" t="s">
        <v>7</v>
      </c>
      <c r="BK52" s="367" t="s">
        <v>7</v>
      </c>
      <c r="BL52" s="362"/>
    </row>
    <row r="53" spans="1:65" ht="15">
      <c r="A53" s="456" t="s">
        <v>65</v>
      </c>
      <c r="B53" s="336" t="s">
        <v>263</v>
      </c>
      <c r="C53" s="337">
        <v>7250021.04</v>
      </c>
      <c r="D53" s="338">
        <v>7250100.0099999998</v>
      </c>
      <c r="E53" s="352">
        <v>0.95555976799999998</v>
      </c>
      <c r="F53" s="272">
        <v>4201</v>
      </c>
      <c r="G53" s="272">
        <v>1413</v>
      </c>
      <c r="H53" s="340">
        <v>1376</v>
      </c>
      <c r="I53" s="341">
        <v>477250021.04000002</v>
      </c>
      <c r="J53" s="342"/>
      <c r="K53" s="341">
        <v>1</v>
      </c>
      <c r="L53" s="344">
        <v>1.53</v>
      </c>
      <c r="M53" s="345">
        <v>153</v>
      </c>
      <c r="N53" s="346">
        <v>1.55</v>
      </c>
      <c r="O53" s="347">
        <v>155</v>
      </c>
      <c r="P53" s="348">
        <v>4291</v>
      </c>
      <c r="Q53" s="348">
        <v>4490</v>
      </c>
      <c r="R53" s="272">
        <v>4490</v>
      </c>
      <c r="S53" s="272">
        <v>4429</v>
      </c>
      <c r="T53" s="345">
        <v>4599</v>
      </c>
      <c r="U53" s="345">
        <v>-199</v>
      </c>
      <c r="V53" s="349">
        <v>-4.4320712694877508E-2</v>
      </c>
      <c r="W53" s="350">
        <v>2809.9</v>
      </c>
      <c r="X53" s="348">
        <v>-109</v>
      </c>
      <c r="Y53" s="351">
        <v>-2.370080452272233E-2</v>
      </c>
      <c r="Z53" s="352">
        <v>2894.3</v>
      </c>
      <c r="AA53" s="338">
        <v>1</v>
      </c>
      <c r="AB53" s="272">
        <v>1734</v>
      </c>
      <c r="AC53" s="272">
        <v>1730</v>
      </c>
      <c r="AD53" s="366">
        <v>1730</v>
      </c>
      <c r="AE53" s="345">
        <v>1730</v>
      </c>
      <c r="AF53" s="345">
        <v>4</v>
      </c>
      <c r="AG53" s="349">
        <v>2.3121387283236996E-3</v>
      </c>
      <c r="AH53" s="272">
        <v>0</v>
      </c>
      <c r="AI53" s="353">
        <v>0</v>
      </c>
      <c r="AJ53" s="354">
        <v>1687</v>
      </c>
      <c r="AK53" s="354">
        <v>1706</v>
      </c>
      <c r="AL53" s="272">
        <v>1706</v>
      </c>
      <c r="AM53" s="345">
        <v>1698</v>
      </c>
      <c r="AN53" s="345">
        <v>-19</v>
      </c>
      <c r="AO53" s="349">
        <v>-1.1137162954279016E-2</v>
      </c>
      <c r="AP53" s="350">
        <v>11.026143790849673</v>
      </c>
      <c r="AQ53" s="348">
        <v>8</v>
      </c>
      <c r="AR53" s="351">
        <v>4.7114252061248524E-3</v>
      </c>
      <c r="AS53" s="355">
        <v>11.006451612903225</v>
      </c>
      <c r="AT53" s="356">
        <v>1890</v>
      </c>
      <c r="AU53" s="272">
        <v>1645</v>
      </c>
      <c r="AV53" s="272">
        <v>115</v>
      </c>
      <c r="AW53" s="348">
        <v>1760</v>
      </c>
      <c r="AX53" s="351">
        <v>0.93121693121693117</v>
      </c>
      <c r="AY53" s="357">
        <v>1.0335371045692912</v>
      </c>
      <c r="AZ53" s="272">
        <v>25</v>
      </c>
      <c r="BA53" s="351">
        <v>1.3227513227513227E-2</v>
      </c>
      <c r="BB53" s="358">
        <v>0.46250046250046245</v>
      </c>
      <c r="BC53" s="272">
        <v>55</v>
      </c>
      <c r="BD53" s="272">
        <v>10</v>
      </c>
      <c r="BE53" s="348">
        <v>65</v>
      </c>
      <c r="BF53" s="351">
        <v>3.439153439153439E-2</v>
      </c>
      <c r="BG53" s="358">
        <v>0.68783068783068779</v>
      </c>
      <c r="BH53" s="272">
        <v>45</v>
      </c>
      <c r="BI53" s="360" t="s">
        <v>7</v>
      </c>
      <c r="BJ53" s="360" t="s">
        <v>7</v>
      </c>
      <c r="BK53" s="367" t="s">
        <v>7</v>
      </c>
      <c r="BL53" s="362"/>
    </row>
    <row r="54" spans="1:65" ht="15">
      <c r="A54" s="456" t="s">
        <v>65</v>
      </c>
      <c r="B54" s="336" t="s">
        <v>264</v>
      </c>
      <c r="C54" s="337">
        <v>7250021.0499999998</v>
      </c>
      <c r="D54" s="338"/>
      <c r="E54" s="339"/>
      <c r="F54" s="272"/>
      <c r="G54" s="272"/>
      <c r="H54" s="340"/>
      <c r="I54" s="341">
        <v>477250021.05000001</v>
      </c>
      <c r="J54" s="342"/>
      <c r="K54" s="341">
        <v>1</v>
      </c>
      <c r="L54" s="344">
        <v>4.88</v>
      </c>
      <c r="M54" s="345">
        <v>488</v>
      </c>
      <c r="N54" s="346">
        <v>4.83</v>
      </c>
      <c r="O54" s="347">
        <v>483</v>
      </c>
      <c r="P54" s="348">
        <v>5364</v>
      </c>
      <c r="Q54" s="348">
        <v>5537</v>
      </c>
      <c r="R54" s="272">
        <v>5537</v>
      </c>
      <c r="S54" s="272">
        <v>5714</v>
      </c>
      <c r="T54" s="345">
        <v>5918</v>
      </c>
      <c r="U54" s="345">
        <v>-173</v>
      </c>
      <c r="V54" s="349">
        <v>-3.1244356149539462E-2</v>
      </c>
      <c r="W54" s="350">
        <v>1100</v>
      </c>
      <c r="X54" s="348">
        <v>-381</v>
      </c>
      <c r="Y54" s="351">
        <v>-6.4379858060155462E-2</v>
      </c>
      <c r="Z54" s="352">
        <v>1147.3</v>
      </c>
      <c r="AA54" s="338">
        <v>1</v>
      </c>
      <c r="AB54" s="272">
        <v>1947</v>
      </c>
      <c r="AC54" s="272">
        <v>1943</v>
      </c>
      <c r="AD54" s="366">
        <v>1943</v>
      </c>
      <c r="AE54" s="345">
        <v>1942</v>
      </c>
      <c r="AF54" s="345">
        <v>4</v>
      </c>
      <c r="AG54" s="349">
        <v>2.0586721564590841E-3</v>
      </c>
      <c r="AH54" s="272">
        <v>1</v>
      </c>
      <c r="AI54" s="353">
        <v>5.1493305870236867E-4</v>
      </c>
      <c r="AJ54" s="354">
        <v>1898</v>
      </c>
      <c r="AK54" s="354">
        <v>1907</v>
      </c>
      <c r="AL54" s="272">
        <v>1907</v>
      </c>
      <c r="AM54" s="345">
        <v>1915</v>
      </c>
      <c r="AN54" s="345">
        <v>-9</v>
      </c>
      <c r="AO54" s="349">
        <v>-4.7194546407970635E-3</v>
      </c>
      <c r="AP54" s="350">
        <v>3.889344262295082</v>
      </c>
      <c r="AQ54" s="348">
        <v>-8</v>
      </c>
      <c r="AR54" s="351">
        <v>-4.1775456919060051E-3</v>
      </c>
      <c r="AS54" s="355">
        <v>3.9482401656314701</v>
      </c>
      <c r="AT54" s="356">
        <v>2185</v>
      </c>
      <c r="AU54" s="272">
        <v>1990</v>
      </c>
      <c r="AV54" s="272">
        <v>80</v>
      </c>
      <c r="AW54" s="348">
        <v>2070</v>
      </c>
      <c r="AX54" s="351">
        <v>0.94736842105263153</v>
      </c>
      <c r="AY54" s="357">
        <v>1.0514632864069162</v>
      </c>
      <c r="AZ54" s="272">
        <v>20</v>
      </c>
      <c r="BA54" s="351">
        <v>9.1533180778032037E-3</v>
      </c>
      <c r="BB54" s="358">
        <v>0.32004608663647571</v>
      </c>
      <c r="BC54" s="272">
        <v>35</v>
      </c>
      <c r="BD54" s="272">
        <v>20</v>
      </c>
      <c r="BE54" s="348">
        <v>55</v>
      </c>
      <c r="BF54" s="351">
        <v>2.5171624713958809E-2</v>
      </c>
      <c r="BG54" s="358">
        <v>0.50343249427917625</v>
      </c>
      <c r="BH54" s="272">
        <v>45</v>
      </c>
      <c r="BI54" s="360" t="s">
        <v>7</v>
      </c>
      <c r="BJ54" s="360" t="s">
        <v>7</v>
      </c>
      <c r="BK54" s="367" t="s">
        <v>7</v>
      </c>
      <c r="BL54" s="362"/>
    </row>
    <row r="55" spans="1:65" ht="15">
      <c r="A55" s="460" t="s">
        <v>340</v>
      </c>
      <c r="B55" s="423" t="s">
        <v>265</v>
      </c>
      <c r="C55" s="424">
        <v>7250022</v>
      </c>
      <c r="D55" s="425"/>
      <c r="E55" s="426"/>
      <c r="F55" s="275"/>
      <c r="G55" s="275"/>
      <c r="H55" s="427"/>
      <c r="I55" s="428">
        <v>477250022</v>
      </c>
      <c r="J55" s="429"/>
      <c r="K55" s="428">
        <v>1</v>
      </c>
      <c r="L55" s="430">
        <v>8.57</v>
      </c>
      <c r="M55" s="431">
        <v>857</v>
      </c>
      <c r="N55" s="432">
        <v>8.57</v>
      </c>
      <c r="O55" s="433">
        <v>857</v>
      </c>
      <c r="P55" s="434">
        <v>34</v>
      </c>
      <c r="Q55" s="434">
        <v>52</v>
      </c>
      <c r="R55" s="275">
        <v>52</v>
      </c>
      <c r="S55" s="275">
        <v>55</v>
      </c>
      <c r="T55" s="431"/>
      <c r="U55" s="431">
        <v>-18</v>
      </c>
      <c r="V55" s="435">
        <v>-0.34615384615384615</v>
      </c>
      <c r="W55" s="436">
        <v>4</v>
      </c>
      <c r="X55" s="434">
        <v>52</v>
      </c>
      <c r="Y55" s="437"/>
      <c r="Z55" s="438">
        <v>6.1</v>
      </c>
      <c r="AA55" s="425">
        <v>1</v>
      </c>
      <c r="AB55" s="275">
        <v>68</v>
      </c>
      <c r="AC55" s="275">
        <v>72</v>
      </c>
      <c r="AD55" s="439">
        <v>72</v>
      </c>
      <c r="AE55" s="431"/>
      <c r="AF55" s="431">
        <v>-4</v>
      </c>
      <c r="AG55" s="435">
        <v>-5.5555555555555552E-2</v>
      </c>
      <c r="AH55" s="275">
        <v>72</v>
      </c>
      <c r="AI55" s="440"/>
      <c r="AJ55" s="441">
        <v>32</v>
      </c>
      <c r="AK55" s="441">
        <v>51</v>
      </c>
      <c r="AL55" s="275">
        <v>51</v>
      </c>
      <c r="AM55" s="431"/>
      <c r="AN55" s="431">
        <v>-19</v>
      </c>
      <c r="AO55" s="435">
        <v>-0.37254901960784315</v>
      </c>
      <c r="AP55" s="436">
        <v>3.7339556592765458E-2</v>
      </c>
      <c r="AQ55" s="434">
        <v>51</v>
      </c>
      <c r="AR55" s="437"/>
      <c r="AS55" s="442">
        <v>5.9509918319719954E-2</v>
      </c>
      <c r="AT55" s="443" t="s">
        <v>266</v>
      </c>
      <c r="AU55" s="275" t="s">
        <v>266</v>
      </c>
      <c r="AV55" s="275" t="s">
        <v>266</v>
      </c>
      <c r="AW55" s="434" t="s">
        <v>266</v>
      </c>
      <c r="AX55" s="437" t="s">
        <v>266</v>
      </c>
      <c r="AY55" s="444" t="s">
        <v>266</v>
      </c>
      <c r="AZ55" s="275" t="s">
        <v>266</v>
      </c>
      <c r="BA55" s="437" t="s">
        <v>266</v>
      </c>
      <c r="BB55" s="445" t="s">
        <v>266</v>
      </c>
      <c r="BC55" s="275" t="s">
        <v>266</v>
      </c>
      <c r="BD55" s="275" t="s">
        <v>266</v>
      </c>
      <c r="BE55" s="434" t="s">
        <v>266</v>
      </c>
      <c r="BF55" s="437" t="s">
        <v>266</v>
      </c>
      <c r="BG55" s="445" t="s">
        <v>266</v>
      </c>
      <c r="BH55" s="275" t="s">
        <v>266</v>
      </c>
      <c r="BI55" s="484" t="s">
        <v>3</v>
      </c>
      <c r="BJ55" s="364" t="s">
        <v>3</v>
      </c>
      <c r="BK55" s="446" t="s">
        <v>91</v>
      </c>
      <c r="BL55" s="362"/>
    </row>
    <row r="56" spans="1:65" ht="15">
      <c r="A56" s="456" t="s">
        <v>58</v>
      </c>
      <c r="B56" s="336" t="s">
        <v>267</v>
      </c>
      <c r="C56" s="337">
        <v>7250100.0199999996</v>
      </c>
      <c r="D56" s="338"/>
      <c r="E56" s="339"/>
      <c r="F56" s="272"/>
      <c r="G56" s="272"/>
      <c r="H56" s="340"/>
      <c r="I56" s="341">
        <v>477250100.01999998</v>
      </c>
      <c r="J56" s="342"/>
      <c r="K56" s="341">
        <v>1</v>
      </c>
      <c r="L56" s="344">
        <v>21.75</v>
      </c>
      <c r="M56" s="345">
        <v>2175</v>
      </c>
      <c r="N56" s="346">
        <v>21.4</v>
      </c>
      <c r="O56" s="347">
        <v>2140</v>
      </c>
      <c r="P56" s="348">
        <v>6532</v>
      </c>
      <c r="Q56" s="348">
        <v>2477</v>
      </c>
      <c r="R56" s="272">
        <v>2055</v>
      </c>
      <c r="S56" s="272">
        <v>285</v>
      </c>
      <c r="T56" s="345">
        <v>30</v>
      </c>
      <c r="U56" s="345">
        <v>4055</v>
      </c>
      <c r="V56" s="349">
        <v>1.6370609608397255</v>
      </c>
      <c r="W56" s="350">
        <v>300.3</v>
      </c>
      <c r="X56" s="348">
        <v>2025</v>
      </c>
      <c r="Y56" s="351">
        <v>67.5</v>
      </c>
      <c r="Z56" s="352">
        <v>96</v>
      </c>
      <c r="AA56" s="338">
        <v>1</v>
      </c>
      <c r="AB56" s="272">
        <v>2454</v>
      </c>
      <c r="AC56" s="272">
        <v>930</v>
      </c>
      <c r="AD56" s="366">
        <v>930</v>
      </c>
      <c r="AE56" s="345">
        <v>16</v>
      </c>
      <c r="AF56" s="345">
        <v>1524</v>
      </c>
      <c r="AG56" s="349">
        <v>1.6387096774193548</v>
      </c>
      <c r="AH56" s="272">
        <v>914</v>
      </c>
      <c r="AI56" s="353">
        <v>57.125</v>
      </c>
      <c r="AJ56" s="354">
        <v>2283</v>
      </c>
      <c r="AK56" s="354">
        <v>840</v>
      </c>
      <c r="AL56" s="272">
        <v>840</v>
      </c>
      <c r="AM56" s="345">
        <v>12</v>
      </c>
      <c r="AN56" s="345">
        <v>1443</v>
      </c>
      <c r="AO56" s="349">
        <v>1.7178571428571427</v>
      </c>
      <c r="AP56" s="350">
        <v>1.049655172413793</v>
      </c>
      <c r="AQ56" s="348">
        <v>828</v>
      </c>
      <c r="AR56" s="351">
        <v>69</v>
      </c>
      <c r="AS56" s="355">
        <v>0.3925233644859813</v>
      </c>
      <c r="AT56" s="356">
        <v>3235</v>
      </c>
      <c r="AU56" s="272">
        <v>2670</v>
      </c>
      <c r="AV56" s="272">
        <v>320</v>
      </c>
      <c r="AW56" s="348">
        <v>2990</v>
      </c>
      <c r="AX56" s="351">
        <v>0.92426584234930453</v>
      </c>
      <c r="AY56" s="357">
        <v>1.0258222445608265</v>
      </c>
      <c r="AZ56" s="272">
        <v>135</v>
      </c>
      <c r="BA56" s="351">
        <v>4.1731066460587329E-2</v>
      </c>
      <c r="BB56" s="358">
        <v>1.459128197922634</v>
      </c>
      <c r="BC56" s="272">
        <v>65</v>
      </c>
      <c r="BD56" s="272">
        <v>0</v>
      </c>
      <c r="BE56" s="348">
        <v>65</v>
      </c>
      <c r="BF56" s="351">
        <v>2.009273570324575E-2</v>
      </c>
      <c r="BG56" s="358">
        <v>0.40185471406491502</v>
      </c>
      <c r="BH56" s="272">
        <v>40</v>
      </c>
      <c r="BI56" s="485" t="s">
        <v>7</v>
      </c>
      <c r="BJ56" s="364" t="s">
        <v>3</v>
      </c>
      <c r="BK56" s="446" t="s">
        <v>91</v>
      </c>
      <c r="BL56" s="362" t="s">
        <v>323</v>
      </c>
    </row>
    <row r="57" spans="1:65" ht="15">
      <c r="A57" s="461" t="s">
        <v>363</v>
      </c>
      <c r="B57" s="423" t="s">
        <v>268</v>
      </c>
      <c r="C57" s="424">
        <v>7250100.0300000003</v>
      </c>
      <c r="D57" s="425"/>
      <c r="E57" s="426"/>
      <c r="F57" s="275"/>
      <c r="G57" s="275"/>
      <c r="H57" s="427"/>
      <c r="I57" s="428"/>
      <c r="J57" s="429">
        <v>7250100.0300000003</v>
      </c>
      <c r="K57" s="447">
        <v>0.93760118999999997</v>
      </c>
      <c r="L57" s="430">
        <v>34.840000000000003</v>
      </c>
      <c r="M57" s="431">
        <v>3484.0000000000005</v>
      </c>
      <c r="N57" s="432">
        <v>37.35</v>
      </c>
      <c r="O57" s="433">
        <v>3735</v>
      </c>
      <c r="P57" s="434">
        <v>2522</v>
      </c>
      <c r="Q57" s="434">
        <v>42</v>
      </c>
      <c r="R57" s="275">
        <v>42</v>
      </c>
      <c r="S57" s="275">
        <v>55</v>
      </c>
      <c r="T57" s="431"/>
      <c r="U57" s="431">
        <v>2480</v>
      </c>
      <c r="V57" s="435">
        <v>59.047619047619051</v>
      </c>
      <c r="W57" s="436">
        <v>72.400000000000006</v>
      </c>
      <c r="X57" s="434">
        <v>42</v>
      </c>
      <c r="Y57" s="437"/>
      <c r="Z57" s="438">
        <v>1.1000000000000001</v>
      </c>
      <c r="AA57" s="438">
        <v>0.93760118999999997</v>
      </c>
      <c r="AB57" s="275">
        <v>941</v>
      </c>
      <c r="AC57" s="439">
        <v>16</v>
      </c>
      <c r="AD57" s="439">
        <v>17</v>
      </c>
      <c r="AE57" s="431"/>
      <c r="AF57" s="431">
        <v>925</v>
      </c>
      <c r="AG57" s="435">
        <v>57.8125</v>
      </c>
      <c r="AH57" s="275">
        <v>17</v>
      </c>
      <c r="AI57" s="440"/>
      <c r="AJ57" s="441">
        <v>907</v>
      </c>
      <c r="AK57" s="441">
        <v>15.93922023</v>
      </c>
      <c r="AL57" s="275">
        <v>17</v>
      </c>
      <c r="AM57" s="431"/>
      <c r="AN57" s="431">
        <v>891.06077976999995</v>
      </c>
      <c r="AO57" s="435">
        <v>55.903661967910459</v>
      </c>
      <c r="AP57" s="436">
        <v>0.26033295063145806</v>
      </c>
      <c r="AQ57" s="434">
        <v>17</v>
      </c>
      <c r="AR57" s="437"/>
      <c r="AS57" s="442">
        <v>4.5515394912985273E-3</v>
      </c>
      <c r="AT57" s="443">
        <v>1255</v>
      </c>
      <c r="AU57" s="275">
        <v>1160</v>
      </c>
      <c r="AV57" s="275">
        <v>45</v>
      </c>
      <c r="AW57" s="434">
        <v>1205</v>
      </c>
      <c r="AX57" s="437">
        <v>0.96015936254980083</v>
      </c>
      <c r="AY57" s="444">
        <v>1.0656596698665937</v>
      </c>
      <c r="AZ57" s="275">
        <v>10</v>
      </c>
      <c r="BA57" s="437">
        <v>7.9681274900398405E-3</v>
      </c>
      <c r="BB57" s="445">
        <v>0.27860585629509932</v>
      </c>
      <c r="BC57" s="275">
        <v>20</v>
      </c>
      <c r="BD57" s="275">
        <v>0</v>
      </c>
      <c r="BE57" s="434">
        <v>20</v>
      </c>
      <c r="BF57" s="437">
        <v>1.5936254980079681E-2</v>
      </c>
      <c r="BG57" s="445">
        <v>0.31872509960159362</v>
      </c>
      <c r="BH57" s="275">
        <v>30</v>
      </c>
      <c r="BI57" s="484" t="s">
        <v>3</v>
      </c>
      <c r="BJ57" s="364" t="s">
        <v>3</v>
      </c>
      <c r="BK57" s="365" t="s">
        <v>3</v>
      </c>
      <c r="BL57" s="362" t="s">
        <v>434</v>
      </c>
    </row>
    <row r="58" spans="1:65" ht="15">
      <c r="A58" s="461"/>
      <c r="B58" s="423" t="s">
        <v>269</v>
      </c>
      <c r="C58" s="424">
        <v>7250100.04</v>
      </c>
      <c r="D58" s="425"/>
      <c r="E58" s="426"/>
      <c r="F58" s="275"/>
      <c r="G58" s="275"/>
      <c r="H58" s="427"/>
      <c r="I58" s="428"/>
      <c r="J58" s="429"/>
      <c r="K58" s="428">
        <v>1</v>
      </c>
      <c r="L58" s="430">
        <v>616.84</v>
      </c>
      <c r="M58" s="431">
        <v>61684</v>
      </c>
      <c r="N58" s="432">
        <v>618.27</v>
      </c>
      <c r="O58" s="433">
        <v>61827</v>
      </c>
      <c r="P58" s="434">
        <v>4845</v>
      </c>
      <c r="Q58" s="434">
        <v>4300</v>
      </c>
      <c r="R58" s="275">
        <v>4300</v>
      </c>
      <c r="S58" s="275">
        <v>4076</v>
      </c>
      <c r="T58" s="431"/>
      <c r="U58" s="431">
        <v>545</v>
      </c>
      <c r="V58" s="435">
        <v>0.12674418604651164</v>
      </c>
      <c r="W58" s="436">
        <v>7.9</v>
      </c>
      <c r="X58" s="434">
        <v>4300</v>
      </c>
      <c r="Y58" s="437"/>
      <c r="Z58" s="438">
        <v>7</v>
      </c>
      <c r="AA58" s="425">
        <v>1</v>
      </c>
      <c r="AB58" s="275">
        <v>1706</v>
      </c>
      <c r="AC58" s="275">
        <v>1526</v>
      </c>
      <c r="AD58" s="439">
        <v>1526</v>
      </c>
      <c r="AE58" s="431"/>
      <c r="AF58" s="431">
        <v>180</v>
      </c>
      <c r="AG58" s="435">
        <v>0.11795543905635648</v>
      </c>
      <c r="AH58" s="275">
        <v>1526</v>
      </c>
      <c r="AI58" s="440"/>
      <c r="AJ58" s="441">
        <v>1641</v>
      </c>
      <c r="AK58" s="441">
        <v>1478</v>
      </c>
      <c r="AL58" s="275">
        <v>1478</v>
      </c>
      <c r="AM58" s="431"/>
      <c r="AN58" s="431">
        <v>163</v>
      </c>
      <c r="AO58" s="435">
        <v>0.11028416779431664</v>
      </c>
      <c r="AP58" s="436">
        <v>2.6603333117177875E-2</v>
      </c>
      <c r="AQ58" s="434">
        <v>1478</v>
      </c>
      <c r="AR58" s="437"/>
      <c r="AS58" s="442">
        <v>2.39054134924871E-2</v>
      </c>
      <c r="AT58" s="443">
        <v>1710</v>
      </c>
      <c r="AU58" s="275">
        <v>1585</v>
      </c>
      <c r="AV58" s="275">
        <v>40</v>
      </c>
      <c r="AW58" s="434">
        <v>1625</v>
      </c>
      <c r="AX58" s="437">
        <v>0.95029239766081874</v>
      </c>
      <c r="AY58" s="444">
        <v>1.0547085434637278</v>
      </c>
      <c r="AZ58" s="275">
        <v>0</v>
      </c>
      <c r="BA58" s="437">
        <v>0</v>
      </c>
      <c r="BB58" s="445">
        <v>0</v>
      </c>
      <c r="BC58" s="275">
        <v>35</v>
      </c>
      <c r="BD58" s="275">
        <v>0</v>
      </c>
      <c r="BE58" s="434">
        <v>35</v>
      </c>
      <c r="BF58" s="437">
        <v>2.046783625730994E-2</v>
      </c>
      <c r="BG58" s="445">
        <v>0.40935672514619875</v>
      </c>
      <c r="BH58" s="275">
        <v>35</v>
      </c>
      <c r="BI58" s="484" t="s">
        <v>3</v>
      </c>
      <c r="BJ58" s="364" t="s">
        <v>3</v>
      </c>
      <c r="BK58" s="365" t="s">
        <v>3</v>
      </c>
      <c r="BL58" s="362"/>
      <c r="BM58" s="250"/>
    </row>
    <row r="59" spans="1:65" ht="15">
      <c r="A59" s="461" t="s">
        <v>366</v>
      </c>
      <c r="B59" s="423" t="s">
        <v>270</v>
      </c>
      <c r="C59" s="424">
        <v>7250101</v>
      </c>
      <c r="D59" s="425"/>
      <c r="E59" s="426"/>
      <c r="F59" s="275"/>
      <c r="G59" s="275"/>
      <c r="H59" s="427"/>
      <c r="I59" s="428">
        <v>477250101</v>
      </c>
      <c r="J59" s="429"/>
      <c r="K59" s="428">
        <v>1</v>
      </c>
      <c r="L59" s="430">
        <v>959.88</v>
      </c>
      <c r="M59" s="431">
        <v>95988</v>
      </c>
      <c r="N59" s="432">
        <v>969.41</v>
      </c>
      <c r="O59" s="433">
        <v>96941</v>
      </c>
      <c r="P59" s="434">
        <v>5566</v>
      </c>
      <c r="Q59" s="434">
        <v>5675</v>
      </c>
      <c r="R59" s="275">
        <v>5680</v>
      </c>
      <c r="S59" s="275">
        <v>5434</v>
      </c>
      <c r="T59" s="431">
        <v>5048</v>
      </c>
      <c r="U59" s="431">
        <v>-109</v>
      </c>
      <c r="V59" s="435">
        <v>-1.9207048458149779E-2</v>
      </c>
      <c r="W59" s="436">
        <v>5.8</v>
      </c>
      <c r="X59" s="434">
        <v>632</v>
      </c>
      <c r="Y59" s="437">
        <v>0.12519809825673534</v>
      </c>
      <c r="Z59" s="438">
        <v>5.9</v>
      </c>
      <c r="AA59" s="425">
        <v>1</v>
      </c>
      <c r="AB59" s="275">
        <v>2171</v>
      </c>
      <c r="AC59" s="275">
        <v>2080</v>
      </c>
      <c r="AD59" s="439">
        <v>2080</v>
      </c>
      <c r="AE59" s="431">
        <v>1789</v>
      </c>
      <c r="AF59" s="431">
        <v>91</v>
      </c>
      <c r="AG59" s="435">
        <v>4.3749999999999997E-2</v>
      </c>
      <c r="AH59" s="275">
        <v>291</v>
      </c>
      <c r="AI59" s="440">
        <v>0.1626607043040805</v>
      </c>
      <c r="AJ59" s="441">
        <v>2034</v>
      </c>
      <c r="AK59" s="441">
        <v>2014</v>
      </c>
      <c r="AL59" s="275">
        <v>2014</v>
      </c>
      <c r="AM59" s="431">
        <v>1756</v>
      </c>
      <c r="AN59" s="431">
        <v>20</v>
      </c>
      <c r="AO59" s="435">
        <v>9.9304865938430985E-3</v>
      </c>
      <c r="AP59" s="436">
        <v>2.1190148768596075E-2</v>
      </c>
      <c r="AQ59" s="434">
        <v>258</v>
      </c>
      <c r="AR59" s="437">
        <v>0.14692482915717539</v>
      </c>
      <c r="AS59" s="442">
        <v>2.0775523256413696E-2</v>
      </c>
      <c r="AT59" s="443">
        <v>2360</v>
      </c>
      <c r="AU59" s="275">
        <v>2165</v>
      </c>
      <c r="AV59" s="275">
        <v>60</v>
      </c>
      <c r="AW59" s="434">
        <v>2225</v>
      </c>
      <c r="AX59" s="437">
        <v>0.94279661016949157</v>
      </c>
      <c r="AY59" s="444">
        <v>1.0463891344833425</v>
      </c>
      <c r="AZ59" s="275">
        <v>10</v>
      </c>
      <c r="BA59" s="437">
        <v>4.2372881355932203E-3</v>
      </c>
      <c r="BB59" s="445">
        <v>0.14815692781794476</v>
      </c>
      <c r="BC59" s="275">
        <v>85</v>
      </c>
      <c r="BD59" s="275">
        <v>0</v>
      </c>
      <c r="BE59" s="434">
        <v>85</v>
      </c>
      <c r="BF59" s="437">
        <v>3.6016949152542374E-2</v>
      </c>
      <c r="BG59" s="445">
        <v>0.72033898305084743</v>
      </c>
      <c r="BH59" s="275">
        <v>40</v>
      </c>
      <c r="BI59" s="275" t="s">
        <v>3</v>
      </c>
      <c r="BJ59" s="364" t="s">
        <v>3</v>
      </c>
      <c r="BK59" s="365" t="s">
        <v>3</v>
      </c>
      <c r="BL59" s="362"/>
    </row>
    <row r="60" spans="1:65" ht="15">
      <c r="A60" s="461" t="s">
        <v>59</v>
      </c>
      <c r="B60" s="423" t="s">
        <v>271</v>
      </c>
      <c r="C60" s="424">
        <v>7250102.0099999998</v>
      </c>
      <c r="D60" s="425"/>
      <c r="E60" s="426"/>
      <c r="F60" s="275"/>
      <c r="G60" s="275"/>
      <c r="H60" s="427"/>
      <c r="I60" s="428">
        <v>477250102.00999999</v>
      </c>
      <c r="J60" s="429"/>
      <c r="K60" s="428">
        <v>1</v>
      </c>
      <c r="L60" s="430">
        <v>136.18</v>
      </c>
      <c r="M60" s="431">
        <v>13618</v>
      </c>
      <c r="N60" s="432">
        <v>133.43</v>
      </c>
      <c r="O60" s="433">
        <v>13343</v>
      </c>
      <c r="P60" s="434">
        <v>12395</v>
      </c>
      <c r="Q60" s="434">
        <v>11543</v>
      </c>
      <c r="R60" s="275">
        <v>11538</v>
      </c>
      <c r="S60" s="275">
        <v>9453</v>
      </c>
      <c r="T60" s="431">
        <v>6500</v>
      </c>
      <c r="U60" s="431">
        <v>852</v>
      </c>
      <c r="V60" s="435">
        <v>7.3810967686043491E-2</v>
      </c>
      <c r="W60" s="436">
        <v>91</v>
      </c>
      <c r="X60" s="434">
        <v>5038</v>
      </c>
      <c r="Y60" s="437">
        <v>0.77507692307692311</v>
      </c>
      <c r="Z60" s="438">
        <v>86.5</v>
      </c>
      <c r="AA60" s="425">
        <v>1</v>
      </c>
      <c r="AB60" s="275">
        <v>4462</v>
      </c>
      <c r="AC60" s="275">
        <v>3966</v>
      </c>
      <c r="AD60" s="439">
        <v>3966</v>
      </c>
      <c r="AE60" s="431">
        <v>2151</v>
      </c>
      <c r="AF60" s="431">
        <v>496</v>
      </c>
      <c r="AG60" s="435">
        <v>0.12506303580433686</v>
      </c>
      <c r="AH60" s="275">
        <v>1815</v>
      </c>
      <c r="AI60" s="440">
        <v>0.84379358437935847</v>
      </c>
      <c r="AJ60" s="441">
        <v>4273</v>
      </c>
      <c r="AK60" s="441">
        <v>3855</v>
      </c>
      <c r="AL60" s="275">
        <v>3855</v>
      </c>
      <c r="AM60" s="431">
        <v>2118</v>
      </c>
      <c r="AN60" s="431">
        <v>418</v>
      </c>
      <c r="AO60" s="435">
        <v>0.10843060959792478</v>
      </c>
      <c r="AP60" s="436">
        <v>0.31377588485827579</v>
      </c>
      <c r="AQ60" s="434">
        <v>1737</v>
      </c>
      <c r="AR60" s="437">
        <v>0.82011331444759206</v>
      </c>
      <c r="AS60" s="442">
        <v>0.28891553623622873</v>
      </c>
      <c r="AT60" s="443">
        <v>5765</v>
      </c>
      <c r="AU60" s="275">
        <v>5260</v>
      </c>
      <c r="AV60" s="275">
        <v>195</v>
      </c>
      <c r="AW60" s="434">
        <v>5455</v>
      </c>
      <c r="AX60" s="437">
        <v>0.94622723330442327</v>
      </c>
      <c r="AY60" s="444">
        <v>1.0501967073301037</v>
      </c>
      <c r="AZ60" s="275">
        <v>10</v>
      </c>
      <c r="BA60" s="437">
        <v>1.7346053772766695E-3</v>
      </c>
      <c r="BB60" s="445">
        <v>6.0650537667016419E-2</v>
      </c>
      <c r="BC60" s="275">
        <v>155</v>
      </c>
      <c r="BD60" s="275">
        <v>25</v>
      </c>
      <c r="BE60" s="434">
        <v>180</v>
      </c>
      <c r="BF60" s="437">
        <v>3.1222896790980052E-2</v>
      </c>
      <c r="BG60" s="445">
        <v>0.62445793581960107</v>
      </c>
      <c r="BH60" s="275">
        <v>115</v>
      </c>
      <c r="BI60" s="275" t="s">
        <v>3</v>
      </c>
      <c r="BJ60" s="364" t="s">
        <v>3</v>
      </c>
      <c r="BK60" s="365" t="s">
        <v>3</v>
      </c>
      <c r="BL60" s="362"/>
    </row>
    <row r="61" spans="1:65" ht="15">
      <c r="A61" s="461" t="s">
        <v>370</v>
      </c>
      <c r="B61" s="423" t="s">
        <v>272</v>
      </c>
      <c r="C61" s="424">
        <v>7250102.0199999996</v>
      </c>
      <c r="D61" s="425"/>
      <c r="E61" s="426"/>
      <c r="F61" s="275"/>
      <c r="G61" s="275"/>
      <c r="H61" s="427"/>
      <c r="I61" s="428">
        <v>477250102.01999998</v>
      </c>
      <c r="J61" s="429"/>
      <c r="K61" s="428">
        <v>1</v>
      </c>
      <c r="L61" s="430">
        <v>216.19</v>
      </c>
      <c r="M61" s="431">
        <v>21619</v>
      </c>
      <c r="N61" s="432">
        <v>217.89</v>
      </c>
      <c r="O61" s="433">
        <v>21789</v>
      </c>
      <c r="P61" s="434">
        <v>13606</v>
      </c>
      <c r="Q61" s="434">
        <v>12274</v>
      </c>
      <c r="R61" s="275">
        <v>12274</v>
      </c>
      <c r="S61" s="275">
        <v>8214</v>
      </c>
      <c r="T61" s="431">
        <v>5938</v>
      </c>
      <c r="U61" s="431">
        <v>1332</v>
      </c>
      <c r="V61" s="435">
        <v>0.10852207919178752</v>
      </c>
      <c r="W61" s="436">
        <v>62.9</v>
      </c>
      <c r="X61" s="434">
        <v>6336</v>
      </c>
      <c r="Y61" s="437">
        <v>1.0670259346581341</v>
      </c>
      <c r="Z61" s="438">
        <v>56.3</v>
      </c>
      <c r="AA61" s="425">
        <v>1</v>
      </c>
      <c r="AB61" s="275">
        <v>4698</v>
      </c>
      <c r="AC61" s="484">
        <v>4265</v>
      </c>
      <c r="AD61" s="439">
        <v>4265</v>
      </c>
      <c r="AE61" s="431">
        <v>2021</v>
      </c>
      <c r="AF61" s="431">
        <v>433</v>
      </c>
      <c r="AG61" s="435">
        <v>0.10152403282532239</v>
      </c>
      <c r="AH61" s="275">
        <v>2244</v>
      </c>
      <c r="AI61" s="440">
        <v>1.1103414151410194</v>
      </c>
      <c r="AJ61" s="441">
        <v>4538</v>
      </c>
      <c r="AK61" s="441">
        <v>4134</v>
      </c>
      <c r="AL61" s="275">
        <v>4134</v>
      </c>
      <c r="AM61" s="431">
        <v>1980</v>
      </c>
      <c r="AN61" s="431">
        <v>404</v>
      </c>
      <c r="AO61" s="435">
        <v>9.7726173197871316E-2</v>
      </c>
      <c r="AP61" s="436">
        <v>0.20990795133909987</v>
      </c>
      <c r="AQ61" s="434">
        <v>2154</v>
      </c>
      <c r="AR61" s="437">
        <v>1.0878787878787879</v>
      </c>
      <c r="AS61" s="442">
        <v>0.18972876221946855</v>
      </c>
      <c r="AT61" s="443">
        <v>5915</v>
      </c>
      <c r="AU61" s="275">
        <v>5370</v>
      </c>
      <c r="AV61" s="275">
        <v>215</v>
      </c>
      <c r="AW61" s="434">
        <v>5585</v>
      </c>
      <c r="AX61" s="437">
        <v>0.94420963651732881</v>
      </c>
      <c r="AY61" s="444">
        <v>1.047957421217901</v>
      </c>
      <c r="AZ61" s="275">
        <v>25</v>
      </c>
      <c r="BA61" s="437">
        <v>4.22654268808115E-3</v>
      </c>
      <c r="BB61" s="445">
        <v>0.14778121286997029</v>
      </c>
      <c r="BC61" s="275">
        <v>125</v>
      </c>
      <c r="BD61" s="275">
        <v>25</v>
      </c>
      <c r="BE61" s="434">
        <v>150</v>
      </c>
      <c r="BF61" s="437">
        <v>2.5359256128486898E-2</v>
      </c>
      <c r="BG61" s="445">
        <v>0.50718512256973791</v>
      </c>
      <c r="BH61" s="275">
        <v>150</v>
      </c>
      <c r="BI61" s="275" t="s">
        <v>3</v>
      </c>
      <c r="BJ61" s="364" t="s">
        <v>3</v>
      </c>
      <c r="BK61" s="365" t="s">
        <v>3</v>
      </c>
      <c r="BL61" s="362"/>
    </row>
    <row r="62" spans="1:65" ht="15">
      <c r="A62" s="461" t="s">
        <v>369</v>
      </c>
      <c r="B62" s="423" t="s">
        <v>273</v>
      </c>
      <c r="C62" s="424">
        <v>7250103</v>
      </c>
      <c r="D62" s="425"/>
      <c r="E62" s="426"/>
      <c r="F62" s="275"/>
      <c r="G62" s="275"/>
      <c r="H62" s="427"/>
      <c r="I62" s="428">
        <v>477250103</v>
      </c>
      <c r="J62" s="429"/>
      <c r="K62" s="428">
        <v>1</v>
      </c>
      <c r="L62" s="430">
        <v>792.47</v>
      </c>
      <c r="M62" s="431">
        <v>79247</v>
      </c>
      <c r="N62" s="432">
        <v>792.69</v>
      </c>
      <c r="O62" s="433">
        <v>79269</v>
      </c>
      <c r="P62" s="434">
        <v>3223</v>
      </c>
      <c r="Q62" s="434">
        <v>3226</v>
      </c>
      <c r="R62" s="275">
        <v>3226</v>
      </c>
      <c r="S62" s="275">
        <v>3140</v>
      </c>
      <c r="T62" s="431">
        <v>2842</v>
      </c>
      <c r="U62" s="431">
        <v>-3</v>
      </c>
      <c r="V62" s="435">
        <v>-9.2994420334779914E-4</v>
      </c>
      <c r="W62" s="436">
        <v>4.0999999999999996</v>
      </c>
      <c r="X62" s="434">
        <v>384</v>
      </c>
      <c r="Y62" s="437">
        <v>0.13511611541168192</v>
      </c>
      <c r="Z62" s="438">
        <v>4.0999999999999996</v>
      </c>
      <c r="AA62" s="425">
        <v>1</v>
      </c>
      <c r="AB62" s="275">
        <v>1302</v>
      </c>
      <c r="AC62" s="275">
        <v>1291</v>
      </c>
      <c r="AD62" s="439">
        <v>1291</v>
      </c>
      <c r="AE62" s="431">
        <v>1102</v>
      </c>
      <c r="AF62" s="431">
        <v>11</v>
      </c>
      <c r="AG62" s="435">
        <v>8.5205267234701784E-3</v>
      </c>
      <c r="AH62" s="275">
        <v>189</v>
      </c>
      <c r="AI62" s="440">
        <v>0.17150635208711434</v>
      </c>
      <c r="AJ62" s="441">
        <v>1231</v>
      </c>
      <c r="AK62" s="441">
        <v>1218</v>
      </c>
      <c r="AL62" s="275">
        <v>1218</v>
      </c>
      <c r="AM62" s="431">
        <v>1049</v>
      </c>
      <c r="AN62" s="431">
        <v>13</v>
      </c>
      <c r="AO62" s="435">
        <v>1.0673234811165846E-2</v>
      </c>
      <c r="AP62" s="436">
        <v>1.5533711055308087E-2</v>
      </c>
      <c r="AQ62" s="434">
        <v>169</v>
      </c>
      <c r="AR62" s="437">
        <v>0.16110581506196378</v>
      </c>
      <c r="AS62" s="442">
        <v>1.5365401354880218E-2</v>
      </c>
      <c r="AT62" s="443">
        <v>1340</v>
      </c>
      <c r="AU62" s="275">
        <v>1215</v>
      </c>
      <c r="AV62" s="275">
        <v>50</v>
      </c>
      <c r="AW62" s="434">
        <v>1265</v>
      </c>
      <c r="AX62" s="437">
        <v>0.94402985074626866</v>
      </c>
      <c r="AY62" s="444">
        <v>1.0477578809614525</v>
      </c>
      <c r="AZ62" s="275">
        <v>0</v>
      </c>
      <c r="BA62" s="437">
        <v>0</v>
      </c>
      <c r="BB62" s="445">
        <v>0</v>
      </c>
      <c r="BC62" s="275">
        <v>40</v>
      </c>
      <c r="BD62" s="275">
        <v>0</v>
      </c>
      <c r="BE62" s="434">
        <v>40</v>
      </c>
      <c r="BF62" s="437">
        <v>2.9850746268656716E-2</v>
      </c>
      <c r="BG62" s="445">
        <v>0.59701492537313439</v>
      </c>
      <c r="BH62" s="275">
        <v>35</v>
      </c>
      <c r="BI62" s="275" t="s">
        <v>3</v>
      </c>
      <c r="BJ62" s="364" t="s">
        <v>3</v>
      </c>
      <c r="BK62" s="365" t="s">
        <v>3</v>
      </c>
      <c r="BL62" s="362"/>
    </row>
    <row r="63" spans="1:65" ht="15">
      <c r="A63" s="461" t="s">
        <v>368</v>
      </c>
      <c r="B63" s="423" t="s">
        <v>274</v>
      </c>
      <c r="C63" s="424">
        <v>7250104.0099999998</v>
      </c>
      <c r="D63" s="425">
        <v>7250104</v>
      </c>
      <c r="E63" s="438">
        <v>0.12757854800000001</v>
      </c>
      <c r="F63" s="275">
        <v>1842</v>
      </c>
      <c r="G63" s="275">
        <v>792</v>
      </c>
      <c r="H63" s="427">
        <v>638</v>
      </c>
      <c r="I63" s="428"/>
      <c r="J63" s="429"/>
      <c r="K63" s="428">
        <v>1</v>
      </c>
      <c r="L63" s="430">
        <v>19.29</v>
      </c>
      <c r="M63" s="431">
        <v>1929</v>
      </c>
      <c r="N63" s="432">
        <v>19.29</v>
      </c>
      <c r="O63" s="433">
        <v>1929</v>
      </c>
      <c r="P63" s="434">
        <v>511</v>
      </c>
      <c r="Q63" s="434">
        <v>451</v>
      </c>
      <c r="R63" s="275">
        <v>451</v>
      </c>
      <c r="S63" s="275">
        <v>351</v>
      </c>
      <c r="T63" s="431">
        <v>234.99968541600003</v>
      </c>
      <c r="U63" s="431">
        <v>60</v>
      </c>
      <c r="V63" s="435">
        <v>0.13303769401330376</v>
      </c>
      <c r="W63" s="436">
        <v>26.5</v>
      </c>
      <c r="X63" s="434">
        <v>216.00031458399997</v>
      </c>
      <c r="Y63" s="437">
        <v>0.91915150525258327</v>
      </c>
      <c r="Z63" s="438">
        <v>23.4</v>
      </c>
      <c r="AA63" s="425">
        <v>1</v>
      </c>
      <c r="AB63" s="275">
        <v>167</v>
      </c>
      <c r="AC63" s="275">
        <v>166</v>
      </c>
      <c r="AD63" s="439">
        <v>166</v>
      </c>
      <c r="AE63" s="431">
        <v>101.04221001600001</v>
      </c>
      <c r="AF63" s="431">
        <v>1</v>
      </c>
      <c r="AG63" s="435">
        <v>6.024096385542169E-3</v>
      </c>
      <c r="AH63" s="275">
        <v>64.957789983999987</v>
      </c>
      <c r="AI63" s="440">
        <v>0.64287776339921643</v>
      </c>
      <c r="AJ63" s="441">
        <v>158</v>
      </c>
      <c r="AK63" s="441">
        <v>145</v>
      </c>
      <c r="AL63" s="275">
        <v>145</v>
      </c>
      <c r="AM63" s="431">
        <v>81.395113624000004</v>
      </c>
      <c r="AN63" s="431">
        <v>13</v>
      </c>
      <c r="AO63" s="435">
        <v>8.9655172413793102E-2</v>
      </c>
      <c r="AP63" s="436">
        <v>8.1907724209434943E-2</v>
      </c>
      <c r="AQ63" s="434">
        <v>63.604886375999996</v>
      </c>
      <c r="AR63" s="437">
        <v>0.78143371934854799</v>
      </c>
      <c r="AS63" s="442">
        <v>7.5168481078278906E-2</v>
      </c>
      <c r="AT63" s="443">
        <v>140</v>
      </c>
      <c r="AU63" s="275">
        <v>120</v>
      </c>
      <c r="AV63" s="275">
        <v>20</v>
      </c>
      <c r="AW63" s="434">
        <v>140</v>
      </c>
      <c r="AX63" s="437">
        <v>1</v>
      </c>
      <c r="AY63" s="444">
        <v>1.1098779134295229</v>
      </c>
      <c r="AZ63" s="275">
        <v>0</v>
      </c>
      <c r="BA63" s="437">
        <v>0</v>
      </c>
      <c r="BB63" s="445">
        <v>0</v>
      </c>
      <c r="BC63" s="275">
        <v>10</v>
      </c>
      <c r="BD63" s="275">
        <v>0</v>
      </c>
      <c r="BE63" s="434">
        <v>10</v>
      </c>
      <c r="BF63" s="437">
        <v>7.1428571428571425E-2</v>
      </c>
      <c r="BG63" s="445">
        <v>1.4285714285714286</v>
      </c>
      <c r="BH63" s="275">
        <v>0</v>
      </c>
      <c r="BI63" s="275" t="s">
        <v>3</v>
      </c>
      <c r="BJ63" s="364" t="s">
        <v>3</v>
      </c>
      <c r="BK63" s="365" t="s">
        <v>3</v>
      </c>
      <c r="BL63" s="362"/>
    </row>
    <row r="64" spans="1:65" ht="15">
      <c r="A64" s="461" t="s">
        <v>62</v>
      </c>
      <c r="B64" s="423" t="s">
        <v>275</v>
      </c>
      <c r="C64" s="424">
        <v>7250104.0199999996</v>
      </c>
      <c r="D64" s="425">
        <v>7250104</v>
      </c>
      <c r="E64" s="438">
        <v>0.87242145199999999</v>
      </c>
      <c r="F64" s="275">
        <v>1842</v>
      </c>
      <c r="G64" s="275">
        <v>792</v>
      </c>
      <c r="H64" s="427">
        <v>638</v>
      </c>
      <c r="I64" s="428"/>
      <c r="J64" s="429"/>
      <c r="K64" s="428">
        <v>1</v>
      </c>
      <c r="L64" s="430">
        <v>802.92</v>
      </c>
      <c r="M64" s="431">
        <v>80292</v>
      </c>
      <c r="N64" s="432">
        <v>810.76</v>
      </c>
      <c r="O64" s="433">
        <v>81076</v>
      </c>
      <c r="P64" s="434">
        <v>3290</v>
      </c>
      <c r="Q64" s="434">
        <v>3451</v>
      </c>
      <c r="R64" s="275">
        <v>3451</v>
      </c>
      <c r="S64" s="275">
        <v>2218</v>
      </c>
      <c r="T64" s="431">
        <v>1607.0003145840001</v>
      </c>
      <c r="U64" s="431">
        <v>-161</v>
      </c>
      <c r="V64" s="435">
        <v>-4.665314401622718E-2</v>
      </c>
      <c r="W64" s="436">
        <v>4.0999999999999996</v>
      </c>
      <c r="X64" s="434">
        <v>1843.9996854159999</v>
      </c>
      <c r="Y64" s="437">
        <v>1.1474793555926286</v>
      </c>
      <c r="Z64" s="438">
        <v>4.3</v>
      </c>
      <c r="AA64" s="425">
        <v>1</v>
      </c>
      <c r="AB64" s="275">
        <v>1237</v>
      </c>
      <c r="AC64" s="275">
        <v>1061</v>
      </c>
      <c r="AD64" s="439">
        <v>1061</v>
      </c>
      <c r="AE64" s="431">
        <v>690.95778998399999</v>
      </c>
      <c r="AF64" s="431">
        <v>176</v>
      </c>
      <c r="AG64" s="435">
        <v>0.16588124410933083</v>
      </c>
      <c r="AH64" s="275">
        <v>370.04221001600001</v>
      </c>
      <c r="AI64" s="440">
        <v>0.53554966074638044</v>
      </c>
      <c r="AJ64" s="441">
        <v>1109</v>
      </c>
      <c r="AK64" s="441">
        <v>891</v>
      </c>
      <c r="AL64" s="275">
        <v>891</v>
      </c>
      <c r="AM64" s="431">
        <v>556.60488637599997</v>
      </c>
      <c r="AN64" s="431">
        <v>218</v>
      </c>
      <c r="AO64" s="435">
        <v>0.244668911335578</v>
      </c>
      <c r="AP64" s="436">
        <v>1.3812085886514223E-2</v>
      </c>
      <c r="AQ64" s="434">
        <v>334.39511362400003</v>
      </c>
      <c r="AR64" s="437">
        <v>0.60077646066173429</v>
      </c>
      <c r="AS64" s="442">
        <v>1.0989688687157729E-2</v>
      </c>
      <c r="AT64" s="443">
        <v>1285</v>
      </c>
      <c r="AU64" s="275">
        <v>1155</v>
      </c>
      <c r="AV64" s="275">
        <v>55</v>
      </c>
      <c r="AW64" s="434">
        <v>1210</v>
      </c>
      <c r="AX64" s="437">
        <v>0.94163424124513617</v>
      </c>
      <c r="AY64" s="444">
        <v>1.0450990468869437</v>
      </c>
      <c r="AZ64" s="275">
        <v>0</v>
      </c>
      <c r="BA64" s="437">
        <v>0</v>
      </c>
      <c r="BB64" s="445">
        <v>0</v>
      </c>
      <c r="BC64" s="275">
        <v>40</v>
      </c>
      <c r="BD64" s="275">
        <v>0</v>
      </c>
      <c r="BE64" s="434">
        <v>40</v>
      </c>
      <c r="BF64" s="437">
        <v>3.1128404669260701E-2</v>
      </c>
      <c r="BG64" s="445">
        <v>0.62256809338521402</v>
      </c>
      <c r="BH64" s="275">
        <v>35</v>
      </c>
      <c r="BI64" s="275" t="s">
        <v>3</v>
      </c>
      <c r="BJ64" s="364" t="s">
        <v>3</v>
      </c>
      <c r="BK64" s="365" t="s">
        <v>3</v>
      </c>
      <c r="BL64" s="362"/>
    </row>
    <row r="65" spans="1:64" ht="15">
      <c r="A65" s="461" t="s">
        <v>367</v>
      </c>
      <c r="B65" s="423" t="s">
        <v>276</v>
      </c>
      <c r="C65" s="424">
        <v>7250105</v>
      </c>
      <c r="D65" s="425"/>
      <c r="E65" s="426"/>
      <c r="F65" s="275"/>
      <c r="G65" s="275"/>
      <c r="H65" s="427"/>
      <c r="I65" s="428">
        <v>477250105</v>
      </c>
      <c r="J65" s="429"/>
      <c r="K65" s="428">
        <v>1</v>
      </c>
      <c r="L65" s="430">
        <v>868.26</v>
      </c>
      <c r="M65" s="431">
        <v>86826</v>
      </c>
      <c r="N65" s="432">
        <v>871.74</v>
      </c>
      <c r="O65" s="433">
        <v>87174</v>
      </c>
      <c r="P65" s="434">
        <v>4924</v>
      </c>
      <c r="Q65" s="434">
        <v>4979</v>
      </c>
      <c r="R65" s="275">
        <v>4979</v>
      </c>
      <c r="S65" s="275">
        <v>4669</v>
      </c>
      <c r="T65" s="431">
        <v>4442</v>
      </c>
      <c r="U65" s="431">
        <v>-55</v>
      </c>
      <c r="V65" s="435">
        <v>-1.1046394858405303E-2</v>
      </c>
      <c r="W65" s="436">
        <v>5.7</v>
      </c>
      <c r="X65" s="434">
        <v>537</v>
      </c>
      <c r="Y65" s="437">
        <v>0.12089149031967582</v>
      </c>
      <c r="Z65" s="438">
        <v>5.7</v>
      </c>
      <c r="AA65" s="425">
        <v>1</v>
      </c>
      <c r="AB65" s="275">
        <v>2204</v>
      </c>
      <c r="AC65" s="275">
        <v>2118</v>
      </c>
      <c r="AD65" s="439">
        <v>2118</v>
      </c>
      <c r="AE65" s="431">
        <v>1822</v>
      </c>
      <c r="AF65" s="431">
        <v>86</v>
      </c>
      <c r="AG65" s="435">
        <v>4.0604343720491029E-2</v>
      </c>
      <c r="AH65" s="275">
        <v>296</v>
      </c>
      <c r="AI65" s="440">
        <v>0.16245883644346873</v>
      </c>
      <c r="AJ65" s="441">
        <v>1994</v>
      </c>
      <c r="AK65" s="441">
        <v>1951</v>
      </c>
      <c r="AL65" s="275">
        <v>1951</v>
      </c>
      <c r="AM65" s="431">
        <v>1659</v>
      </c>
      <c r="AN65" s="431">
        <v>43</v>
      </c>
      <c r="AO65" s="435">
        <v>2.2039979497693492E-2</v>
      </c>
      <c r="AP65" s="436">
        <v>2.2965471172229517E-2</v>
      </c>
      <c r="AQ65" s="434">
        <v>292</v>
      </c>
      <c r="AR65" s="437">
        <v>0.17600964436407474</v>
      </c>
      <c r="AS65" s="442">
        <v>2.2380526303714409E-2</v>
      </c>
      <c r="AT65" s="443">
        <v>2085</v>
      </c>
      <c r="AU65" s="275">
        <v>1870</v>
      </c>
      <c r="AV65" s="275">
        <v>85</v>
      </c>
      <c r="AW65" s="434">
        <v>1955</v>
      </c>
      <c r="AX65" s="437">
        <v>0.93764988009592332</v>
      </c>
      <c r="AY65" s="444">
        <v>1.0406768924483056</v>
      </c>
      <c r="AZ65" s="275">
        <v>10</v>
      </c>
      <c r="BA65" s="437">
        <v>4.7961630695443642E-3</v>
      </c>
      <c r="BB65" s="445">
        <v>0.16769800942462815</v>
      </c>
      <c r="BC65" s="275">
        <v>80</v>
      </c>
      <c r="BD65" s="275">
        <v>0</v>
      </c>
      <c r="BE65" s="434">
        <v>80</v>
      </c>
      <c r="BF65" s="437">
        <v>3.8369304556354913E-2</v>
      </c>
      <c r="BG65" s="445">
        <v>0.76738609112709821</v>
      </c>
      <c r="BH65" s="275">
        <v>50</v>
      </c>
      <c r="BI65" s="275" t="s">
        <v>3</v>
      </c>
      <c r="BJ65" s="364" t="s">
        <v>3</v>
      </c>
      <c r="BK65" s="365" t="s">
        <v>3</v>
      </c>
      <c r="BL65" s="362"/>
    </row>
    <row r="66" spans="1:64" ht="15">
      <c r="A66" s="461" t="s">
        <v>371</v>
      </c>
      <c r="B66" s="423" t="s">
        <v>277</v>
      </c>
      <c r="C66" s="424">
        <v>7250110</v>
      </c>
      <c r="D66" s="425"/>
      <c r="E66" s="426"/>
      <c r="F66" s="275"/>
      <c r="G66" s="275"/>
      <c r="H66" s="427"/>
      <c r="I66" s="428">
        <v>477250110</v>
      </c>
      <c r="J66" s="429"/>
      <c r="K66" s="428">
        <v>1</v>
      </c>
      <c r="L66" s="430">
        <v>552.12</v>
      </c>
      <c r="M66" s="431">
        <v>55212</v>
      </c>
      <c r="N66" s="432">
        <v>553.73</v>
      </c>
      <c r="O66" s="433">
        <v>55373</v>
      </c>
      <c r="P66" s="434">
        <v>802</v>
      </c>
      <c r="Q66" s="434">
        <v>819</v>
      </c>
      <c r="R66" s="275">
        <v>819</v>
      </c>
      <c r="S66" s="275">
        <v>799</v>
      </c>
      <c r="T66" s="431">
        <v>770</v>
      </c>
      <c r="U66" s="431">
        <v>-17</v>
      </c>
      <c r="V66" s="435">
        <v>-2.0757020757020756E-2</v>
      </c>
      <c r="W66" s="436">
        <v>1.5</v>
      </c>
      <c r="X66" s="434">
        <v>49</v>
      </c>
      <c r="Y66" s="437">
        <v>6.363636363636363E-2</v>
      </c>
      <c r="Z66" s="438">
        <v>1.5</v>
      </c>
      <c r="AA66" s="425">
        <v>1</v>
      </c>
      <c r="AB66" s="275">
        <v>362</v>
      </c>
      <c r="AC66" s="275">
        <v>383</v>
      </c>
      <c r="AD66" s="439">
        <v>383</v>
      </c>
      <c r="AE66" s="431">
        <v>345</v>
      </c>
      <c r="AF66" s="431">
        <v>-21</v>
      </c>
      <c r="AG66" s="435">
        <v>-5.4830287206266322E-2</v>
      </c>
      <c r="AH66" s="275">
        <v>38</v>
      </c>
      <c r="AI66" s="440">
        <v>0.11014492753623188</v>
      </c>
      <c r="AJ66" s="441">
        <v>328</v>
      </c>
      <c r="AK66" s="441">
        <v>334</v>
      </c>
      <c r="AL66" s="275">
        <v>334</v>
      </c>
      <c r="AM66" s="431">
        <v>305</v>
      </c>
      <c r="AN66" s="431">
        <v>-6</v>
      </c>
      <c r="AO66" s="435">
        <v>-1.7964071856287425E-2</v>
      </c>
      <c r="AP66" s="436">
        <v>5.9407375208288052E-3</v>
      </c>
      <c r="AQ66" s="434">
        <v>29</v>
      </c>
      <c r="AR66" s="437">
        <v>9.5081967213114751E-2</v>
      </c>
      <c r="AS66" s="442">
        <v>6.0318205623679406E-3</v>
      </c>
      <c r="AT66" s="443">
        <v>300</v>
      </c>
      <c r="AU66" s="275">
        <v>255</v>
      </c>
      <c r="AV66" s="275">
        <v>20</v>
      </c>
      <c r="AW66" s="434">
        <v>275</v>
      </c>
      <c r="AX66" s="437">
        <v>0.91666666666666663</v>
      </c>
      <c r="AY66" s="444">
        <v>1.0173880873103958</v>
      </c>
      <c r="AZ66" s="275">
        <v>0</v>
      </c>
      <c r="BA66" s="437">
        <v>0</v>
      </c>
      <c r="BB66" s="445">
        <v>0</v>
      </c>
      <c r="BC66" s="275">
        <v>20</v>
      </c>
      <c r="BD66" s="275">
        <v>0</v>
      </c>
      <c r="BE66" s="434">
        <v>20</v>
      </c>
      <c r="BF66" s="437">
        <v>6.6666666666666666E-2</v>
      </c>
      <c r="BG66" s="445">
        <v>1.3333333333333333</v>
      </c>
      <c r="BH66" s="275">
        <v>0</v>
      </c>
      <c r="BI66" s="275" t="s">
        <v>3</v>
      </c>
      <c r="BJ66" s="364" t="s">
        <v>3</v>
      </c>
      <c r="BK66" s="365" t="s">
        <v>3</v>
      </c>
      <c r="BL66" s="362"/>
    </row>
    <row r="67" spans="1:64" ht="15">
      <c r="A67" s="461" t="s">
        <v>63</v>
      </c>
      <c r="B67" s="423" t="s">
        <v>278</v>
      </c>
      <c r="C67" s="424">
        <v>7250200</v>
      </c>
      <c r="D67" s="425"/>
      <c r="E67" s="426"/>
      <c r="F67" s="275"/>
      <c r="G67" s="275"/>
      <c r="H67" s="427"/>
      <c r="I67" s="448"/>
      <c r="J67" s="449"/>
      <c r="K67" s="448">
        <v>1</v>
      </c>
      <c r="L67" s="450">
        <v>673.78</v>
      </c>
      <c r="M67" s="431">
        <v>67378</v>
      </c>
      <c r="N67" s="432">
        <v>675.37</v>
      </c>
      <c r="O67" s="433">
        <v>67537</v>
      </c>
      <c r="P67" s="434">
        <v>2177</v>
      </c>
      <c r="Q67" s="434">
        <v>2001</v>
      </c>
      <c r="R67" s="275">
        <v>2001</v>
      </c>
      <c r="S67" s="275">
        <v>1615</v>
      </c>
      <c r="T67" s="275"/>
      <c r="U67" s="431">
        <v>176</v>
      </c>
      <c r="V67" s="435">
        <v>8.7956021989005498E-2</v>
      </c>
      <c r="W67" s="451">
        <v>3.2</v>
      </c>
      <c r="X67" s="434" t="s">
        <v>44</v>
      </c>
      <c r="Y67" s="437" t="s">
        <v>44</v>
      </c>
      <c r="Z67" s="438">
        <v>3</v>
      </c>
      <c r="AA67" s="425">
        <v>1</v>
      </c>
      <c r="AB67" s="275">
        <v>792</v>
      </c>
      <c r="AC67" s="275">
        <v>812</v>
      </c>
      <c r="AD67" s="439">
        <v>812</v>
      </c>
      <c r="AE67" s="275"/>
      <c r="AF67" s="431">
        <v>-20</v>
      </c>
      <c r="AG67" s="435">
        <v>-2.4630541871921183E-2</v>
      </c>
      <c r="AH67" s="275" t="s">
        <v>44</v>
      </c>
      <c r="AI67" s="440" t="s">
        <v>44</v>
      </c>
      <c r="AJ67" s="441">
        <v>742</v>
      </c>
      <c r="AK67" s="441">
        <v>698</v>
      </c>
      <c r="AL67" s="275">
        <v>698</v>
      </c>
      <c r="AM67" s="275"/>
      <c r="AN67" s="431">
        <v>44</v>
      </c>
      <c r="AO67" s="435">
        <v>6.3037249283667621E-2</v>
      </c>
      <c r="AP67" s="436">
        <v>1.1012496660631067E-2</v>
      </c>
      <c r="AQ67" s="434" t="s">
        <v>44</v>
      </c>
      <c r="AR67" s="437" t="s">
        <v>44</v>
      </c>
      <c r="AS67" s="442">
        <v>1.03350755881961E-2</v>
      </c>
      <c r="AT67" s="443">
        <v>915</v>
      </c>
      <c r="AU67" s="275">
        <v>860</v>
      </c>
      <c r="AV67" s="275">
        <v>10</v>
      </c>
      <c r="AW67" s="434">
        <v>870</v>
      </c>
      <c r="AX67" s="437">
        <v>0.95081967213114749</v>
      </c>
      <c r="AY67" s="444">
        <v>1.055293753752661</v>
      </c>
      <c r="AZ67" s="275">
        <v>0</v>
      </c>
      <c r="BA67" s="437">
        <v>0</v>
      </c>
      <c r="BB67" s="445">
        <v>0</v>
      </c>
      <c r="BC67" s="275">
        <v>15</v>
      </c>
      <c r="BD67" s="275">
        <v>0</v>
      </c>
      <c r="BE67" s="434">
        <v>15</v>
      </c>
      <c r="BF67" s="437">
        <v>1.6393442622950821E-2</v>
      </c>
      <c r="BG67" s="445">
        <v>0.32786885245901637</v>
      </c>
      <c r="BH67" s="275">
        <v>25</v>
      </c>
      <c r="BI67" s="275" t="s">
        <v>3</v>
      </c>
      <c r="BJ67" s="364" t="s">
        <v>3</v>
      </c>
      <c r="BK67" s="452" t="s">
        <v>44</v>
      </c>
      <c r="BL67" s="453"/>
    </row>
    <row r="68" spans="1:64">
      <c r="A68" s="251"/>
      <c r="B68" s="251"/>
      <c r="C68" s="91"/>
      <c r="H68" s="17"/>
      <c r="I68" s="67"/>
      <c r="J68" s="67"/>
      <c r="K68" s="67"/>
      <c r="L68" s="67"/>
      <c r="M68" s="67"/>
      <c r="N68" s="67"/>
      <c r="O68" s="173"/>
      <c r="AD68" s="24"/>
      <c r="AI68" s="174"/>
      <c r="AS68" s="6"/>
      <c r="AT68" s="24"/>
      <c r="AY68" s="252"/>
      <c r="AZ68" s="17"/>
      <c r="BB68" s="252"/>
      <c r="BC68" s="17"/>
      <c r="BG68" s="252"/>
      <c r="BH68" s="17"/>
      <c r="BJ68" s="253"/>
      <c r="BK68" s="253"/>
      <c r="BL68" s="253"/>
    </row>
    <row r="69" spans="1:64">
      <c r="A69" s="251"/>
      <c r="B69" s="251"/>
      <c r="C69" s="91"/>
      <c r="H69" s="17"/>
      <c r="I69" s="67"/>
      <c r="J69" s="67"/>
      <c r="K69" s="67"/>
      <c r="L69" s="67"/>
      <c r="M69" s="67"/>
      <c r="N69" s="67"/>
      <c r="O69" s="173"/>
      <c r="AD69" s="24"/>
      <c r="AI69" s="174"/>
      <c r="AS69" s="6"/>
      <c r="AT69" s="24"/>
      <c r="AY69" s="252"/>
      <c r="AZ69" s="17"/>
      <c r="BB69" s="252"/>
      <c r="BC69" s="17"/>
      <c r="BG69" s="252"/>
      <c r="BH69" s="17"/>
      <c r="BJ69" s="253"/>
      <c r="BK69" s="253"/>
      <c r="BL69" s="253"/>
    </row>
    <row r="70" spans="1:64">
      <c r="A70" s="251"/>
      <c r="B70" s="251"/>
      <c r="C70" s="91"/>
      <c r="H70" s="17"/>
      <c r="I70" s="67"/>
      <c r="J70" s="67"/>
      <c r="K70" s="67"/>
      <c r="L70" s="67"/>
      <c r="M70" s="67"/>
      <c r="N70" s="67"/>
      <c r="O70" s="173"/>
      <c r="AD70" s="24"/>
      <c r="AI70" s="174"/>
      <c r="AJ70" s="7"/>
      <c r="AK70" s="7"/>
      <c r="AL70" s="7"/>
      <c r="AM70" s="7"/>
      <c r="AN70" s="24"/>
      <c r="AS70" s="6"/>
      <c r="AT70" s="24"/>
      <c r="AY70" s="252"/>
      <c r="AZ70" s="17"/>
      <c r="BB70" s="252"/>
      <c r="BC70" s="17"/>
      <c r="BG70" s="252"/>
      <c r="BH70" s="17"/>
      <c r="BJ70" s="253"/>
      <c r="BK70" s="253"/>
      <c r="BL70" s="253"/>
    </row>
    <row r="71" spans="1:64">
      <c r="A71" s="251"/>
      <c r="B71" s="251"/>
      <c r="C71" s="91"/>
      <c r="H71" s="17"/>
      <c r="M71" s="67"/>
      <c r="N71" s="67"/>
      <c r="O71" s="173"/>
      <c r="AD71" s="24"/>
      <c r="AI71" s="174"/>
      <c r="AJ71" s="7"/>
      <c r="AK71" s="7"/>
      <c r="AL71" s="7"/>
      <c r="AM71" s="7"/>
      <c r="AN71" s="24"/>
      <c r="AS71" s="6"/>
      <c r="AT71" s="24"/>
      <c r="AY71" s="252"/>
      <c r="AZ71" s="17"/>
      <c r="BB71" s="252"/>
      <c r="BC71" s="17"/>
      <c r="BG71" s="252"/>
      <c r="BH71" s="17"/>
      <c r="BJ71" s="253"/>
      <c r="BK71" s="253"/>
      <c r="BL71" s="253"/>
    </row>
    <row r="72" spans="1:64" ht="15">
      <c r="A72" s="251"/>
      <c r="B72" s="251"/>
      <c r="C72" s="91"/>
      <c r="H72" s="17"/>
      <c r="M72" s="67"/>
      <c r="N72" s="67"/>
      <c r="O72" s="173"/>
      <c r="AD72" s="24"/>
      <c r="AI72" s="174"/>
      <c r="AJ72"/>
      <c r="AK72"/>
      <c r="AL72"/>
      <c r="AM72"/>
      <c r="AN72" s="24"/>
      <c r="AS72" s="6"/>
      <c r="AT72" s="24"/>
      <c r="AY72" s="252"/>
      <c r="AZ72" s="17"/>
      <c r="BB72" s="252"/>
      <c r="BC72" s="17"/>
      <c r="BG72" s="252"/>
      <c r="BH72" s="17"/>
      <c r="BJ72" s="253"/>
      <c r="BK72" s="253"/>
      <c r="BL72" s="253"/>
    </row>
    <row r="73" spans="1:64">
      <c r="A73" s="251"/>
      <c r="B73" s="251"/>
      <c r="C73" s="91"/>
      <c r="H73" s="17"/>
      <c r="N73" s="67"/>
      <c r="O73" s="173"/>
      <c r="AD73" s="24"/>
      <c r="AI73" s="174"/>
      <c r="AJ73" s="91"/>
      <c r="AK73" s="91"/>
      <c r="AL73" s="91"/>
      <c r="AM73" s="91"/>
      <c r="AN73" s="24"/>
      <c r="AS73" s="6"/>
      <c r="AT73" s="24"/>
      <c r="AY73" s="252"/>
      <c r="AZ73" s="17"/>
      <c r="BB73" s="252"/>
      <c r="BC73" s="17"/>
      <c r="BG73" s="252"/>
      <c r="BH73" s="17"/>
      <c r="BJ73" s="253"/>
      <c r="BK73" s="253"/>
      <c r="BL73" s="253"/>
    </row>
    <row r="74" spans="1:64" ht="15">
      <c r="A74" s="251"/>
      <c r="B74" s="251"/>
      <c r="C74" s="91"/>
      <c r="H74" s="17"/>
      <c r="N74" s="67"/>
      <c r="O74" s="173"/>
      <c r="AD74" s="24"/>
      <c r="AI74" s="174"/>
      <c r="AJ74"/>
      <c r="AK74"/>
      <c r="AL74"/>
      <c r="AM74"/>
      <c r="AN74" s="24"/>
      <c r="AS74" s="6"/>
      <c r="AT74" s="24"/>
      <c r="AY74" s="252"/>
      <c r="AZ74" s="17"/>
      <c r="BB74" s="252"/>
      <c r="BC74" s="17"/>
      <c r="BG74" s="252"/>
      <c r="BH74" s="17"/>
      <c r="BJ74" s="253"/>
      <c r="BK74" s="253"/>
      <c r="BL74" s="253"/>
    </row>
    <row r="75" spans="1:64">
      <c r="A75" s="251"/>
      <c r="B75" s="251"/>
      <c r="C75" s="91"/>
      <c r="H75" s="17"/>
      <c r="N75" s="67"/>
      <c r="O75" s="173"/>
      <c r="AD75" s="24"/>
      <c r="AI75" s="174"/>
      <c r="AJ75" s="7"/>
      <c r="AK75" s="7"/>
      <c r="AL75" s="7"/>
      <c r="AM75" s="7"/>
      <c r="AN75" s="24"/>
      <c r="AS75" s="6"/>
      <c r="AT75" s="24"/>
      <c r="AY75" s="252"/>
      <c r="AZ75" s="17"/>
      <c r="BB75" s="252"/>
      <c r="BC75" s="17"/>
      <c r="BG75" s="252"/>
      <c r="BH75" s="17"/>
      <c r="BJ75" s="253"/>
      <c r="BK75" s="253"/>
      <c r="BL75" s="253"/>
    </row>
    <row r="76" spans="1:64">
      <c r="A76" s="251"/>
      <c r="B76" s="251"/>
      <c r="C76" s="91"/>
      <c r="H76" s="17"/>
      <c r="N76" s="67"/>
      <c r="O76" s="173"/>
      <c r="AD76" s="24"/>
      <c r="AI76" s="174"/>
      <c r="AJ76" s="7"/>
      <c r="AK76" s="7"/>
      <c r="AL76" s="7"/>
      <c r="AM76" s="7"/>
      <c r="AN76" s="24"/>
      <c r="AS76" s="6"/>
      <c r="AT76" s="24"/>
      <c r="AY76" s="252"/>
      <c r="AZ76" s="17"/>
      <c r="BB76" s="252"/>
      <c r="BC76" s="17"/>
      <c r="BG76" s="252"/>
      <c r="BH76" s="17"/>
      <c r="BJ76" s="253"/>
      <c r="BK76" s="253"/>
      <c r="BL76" s="253"/>
    </row>
    <row r="77" spans="1:64">
      <c r="A77" s="251"/>
      <c r="B77" s="251"/>
      <c r="C77" s="91"/>
      <c r="H77" s="17"/>
      <c r="N77" s="67"/>
      <c r="O77" s="173"/>
      <c r="AD77" s="24"/>
      <c r="AI77" s="174"/>
      <c r="AS77" s="6"/>
      <c r="AT77" s="24"/>
      <c r="AY77" s="252"/>
      <c r="AZ77" s="17"/>
      <c r="BB77" s="252"/>
      <c r="BC77" s="17"/>
      <c r="BG77" s="252"/>
      <c r="BH77" s="17"/>
      <c r="BJ77" s="253"/>
      <c r="BK77" s="253"/>
      <c r="BL77" s="253"/>
    </row>
    <row r="78" spans="1:64">
      <c r="A78" s="251"/>
      <c r="B78" s="251"/>
      <c r="C78" s="91"/>
      <c r="H78" s="17"/>
      <c r="N78" s="67"/>
      <c r="O78" s="173"/>
      <c r="AD78" s="24"/>
      <c r="AI78" s="174"/>
      <c r="AS78" s="6"/>
      <c r="AT78" s="24"/>
      <c r="AY78" s="252"/>
      <c r="AZ78" s="17"/>
      <c r="BB78" s="252"/>
      <c r="BC78" s="17"/>
      <c r="BG78" s="252"/>
      <c r="BH78" s="17"/>
      <c r="BJ78" s="253"/>
      <c r="BK78" s="253"/>
      <c r="BL78" s="253"/>
    </row>
    <row r="79" spans="1:64">
      <c r="A79" s="251"/>
      <c r="B79" s="251"/>
      <c r="C79" s="91"/>
      <c r="H79" s="17"/>
      <c r="N79" s="67"/>
      <c r="O79" s="173"/>
      <c r="AD79" s="24"/>
      <c r="AI79" s="174"/>
      <c r="AS79" s="6"/>
      <c r="AT79" s="24"/>
      <c r="AY79" s="252"/>
      <c r="AZ79" s="17"/>
      <c r="BB79" s="252"/>
      <c r="BC79" s="17"/>
      <c r="BG79" s="252"/>
      <c r="BH79" s="17"/>
      <c r="BJ79" s="253"/>
      <c r="BK79" s="253"/>
      <c r="BL79" s="253"/>
    </row>
    <row r="80" spans="1:64">
      <c r="A80" s="251"/>
      <c r="B80" s="251"/>
      <c r="C80" s="91"/>
      <c r="H80" s="17"/>
      <c r="N80" s="67"/>
      <c r="O80" s="173"/>
      <c r="AD80" s="24"/>
      <c r="AI80" s="174"/>
      <c r="AS80" s="6"/>
      <c r="AT80" s="24"/>
      <c r="AY80" s="252"/>
      <c r="AZ80" s="17"/>
      <c r="BB80" s="252"/>
      <c r="BC80" s="17"/>
      <c r="BG80" s="252"/>
      <c r="BH80" s="17"/>
      <c r="BJ80" s="253"/>
      <c r="BK80" s="253"/>
      <c r="BL80" s="253"/>
    </row>
    <row r="81" spans="1:64">
      <c r="A81" s="251"/>
      <c r="B81" s="251"/>
      <c r="C81" s="91"/>
      <c r="H81" s="17"/>
      <c r="N81" s="67"/>
      <c r="O81" s="173"/>
      <c r="AD81" s="24"/>
      <c r="AI81" s="174"/>
      <c r="AS81" s="6"/>
      <c r="AT81" s="24"/>
      <c r="AY81" s="252"/>
      <c r="AZ81" s="17"/>
      <c r="BB81" s="252"/>
      <c r="BC81" s="17"/>
      <c r="BG81" s="252"/>
      <c r="BH81" s="17"/>
      <c r="BJ81" s="253"/>
      <c r="BK81" s="253"/>
      <c r="BL81" s="253"/>
    </row>
    <row r="82" spans="1:64">
      <c r="A82" s="251"/>
      <c r="B82" s="251"/>
      <c r="C82" s="91"/>
      <c r="H82" s="17"/>
      <c r="N82" s="67"/>
      <c r="O82" s="173"/>
      <c r="AD82" s="24"/>
      <c r="AI82" s="174"/>
      <c r="AS82" s="6"/>
      <c r="AT82" s="24"/>
      <c r="AY82" s="252"/>
      <c r="AZ82" s="17"/>
      <c r="BB82" s="252"/>
      <c r="BC82" s="17"/>
      <c r="BG82" s="252"/>
      <c r="BH82" s="17"/>
      <c r="BJ82" s="253"/>
      <c r="BK82" s="253"/>
      <c r="BL82" s="253"/>
    </row>
    <row r="83" spans="1:64">
      <c r="A83" s="251"/>
      <c r="B83" s="251"/>
      <c r="C83" s="91"/>
      <c r="H83" s="17"/>
      <c r="N83" s="67"/>
      <c r="O83" s="173"/>
      <c r="AD83" s="24"/>
      <c r="AI83" s="174"/>
      <c r="AS83" s="6"/>
      <c r="AT83" s="24"/>
      <c r="AY83" s="252"/>
      <c r="AZ83" s="17"/>
      <c r="BB83" s="252"/>
      <c r="BC83" s="17"/>
      <c r="BG83" s="252"/>
      <c r="BH83" s="17"/>
      <c r="BJ83" s="253"/>
      <c r="BK83" s="253"/>
      <c r="BL83" s="253"/>
    </row>
    <row r="84" spans="1:64">
      <c r="A84" s="251"/>
      <c r="B84" s="251"/>
      <c r="C84" s="91"/>
      <c r="H84" s="17"/>
      <c r="N84" s="67"/>
      <c r="O84" s="173"/>
      <c r="AD84" s="24"/>
      <c r="AI84" s="174"/>
      <c r="AS84" s="6"/>
      <c r="AT84" s="24"/>
      <c r="AY84" s="252"/>
      <c r="AZ84" s="17"/>
      <c r="BB84" s="252"/>
      <c r="BC84" s="17"/>
      <c r="BG84" s="252"/>
      <c r="BH84" s="17"/>
      <c r="BJ84" s="253"/>
      <c r="BK84" s="253"/>
      <c r="BL84" s="253"/>
    </row>
    <row r="85" spans="1:64">
      <c r="A85" s="251"/>
      <c r="B85" s="251"/>
      <c r="C85" s="91"/>
      <c r="H85" s="17"/>
      <c r="N85" s="67"/>
      <c r="O85" s="173"/>
      <c r="AD85" s="24"/>
      <c r="AI85" s="174"/>
      <c r="AS85" s="6"/>
      <c r="AT85" s="24"/>
      <c r="AY85" s="252"/>
      <c r="AZ85" s="17"/>
      <c r="BB85" s="252"/>
      <c r="BC85" s="17"/>
      <c r="BG85" s="252"/>
      <c r="BH85" s="17"/>
      <c r="BJ85" s="253"/>
      <c r="BK85" s="253"/>
      <c r="BL85" s="253"/>
    </row>
    <row r="86" spans="1:64">
      <c r="A86" s="251"/>
      <c r="B86" s="251"/>
      <c r="C86" s="91"/>
      <c r="H86" s="17"/>
      <c r="N86" s="67"/>
      <c r="O86" s="173"/>
      <c r="AD86" s="24"/>
      <c r="AI86" s="174"/>
      <c r="AS86" s="6"/>
      <c r="AT86" s="24"/>
      <c r="AY86" s="252"/>
      <c r="AZ86" s="17"/>
      <c r="BB86" s="252"/>
      <c r="BC86" s="17"/>
      <c r="BG86" s="252"/>
      <c r="BH86" s="17"/>
      <c r="BJ86" s="253"/>
      <c r="BK86" s="253"/>
      <c r="BL86" s="253"/>
    </row>
    <row r="87" spans="1:64">
      <c r="A87" s="251"/>
      <c r="B87" s="251"/>
      <c r="C87" s="91"/>
      <c r="H87" s="17"/>
      <c r="N87" s="67"/>
      <c r="O87" s="173"/>
      <c r="AD87" s="24"/>
      <c r="AI87" s="174"/>
      <c r="AS87" s="6"/>
      <c r="AT87" s="24"/>
      <c r="AY87" s="252"/>
      <c r="AZ87" s="17"/>
      <c r="BB87" s="252"/>
      <c r="BC87" s="17"/>
      <c r="BG87" s="252"/>
      <c r="BH87" s="17"/>
      <c r="BJ87" s="253"/>
      <c r="BK87" s="253"/>
      <c r="BL87" s="253"/>
    </row>
    <row r="88" spans="1:64">
      <c r="A88" s="251"/>
      <c r="B88" s="251"/>
      <c r="C88" s="91"/>
      <c r="H88" s="17"/>
      <c r="N88" s="67"/>
      <c r="O88" s="173"/>
      <c r="AD88" s="24"/>
      <c r="AI88" s="174"/>
      <c r="AS88" s="6"/>
      <c r="AT88" s="24"/>
      <c r="AY88" s="252"/>
      <c r="AZ88" s="17"/>
      <c r="BB88" s="252"/>
      <c r="BC88" s="17"/>
      <c r="BG88" s="252"/>
      <c r="BH88" s="17"/>
      <c r="BJ88" s="253"/>
      <c r="BK88" s="253"/>
      <c r="BL88" s="253"/>
    </row>
    <row r="89" spans="1:64">
      <c r="A89" s="251"/>
      <c r="B89" s="251"/>
      <c r="C89" s="91"/>
      <c r="H89" s="17"/>
      <c r="N89" s="67"/>
      <c r="O89" s="173"/>
      <c r="AD89" s="24"/>
      <c r="AI89" s="174"/>
      <c r="AS89" s="6"/>
      <c r="AT89" s="24"/>
      <c r="AY89" s="252"/>
      <c r="AZ89" s="17"/>
      <c r="BB89" s="252"/>
      <c r="BC89" s="17"/>
      <c r="BG89" s="252"/>
      <c r="BH89" s="17"/>
      <c r="BJ89" s="253"/>
      <c r="BK89" s="253"/>
      <c r="BL89" s="253"/>
    </row>
    <row r="90" spans="1:64">
      <c r="A90" s="251"/>
      <c r="B90" s="251"/>
      <c r="C90" s="91"/>
      <c r="H90" s="17"/>
      <c r="N90" s="67"/>
      <c r="O90" s="173"/>
      <c r="AD90" s="24"/>
      <c r="AI90" s="174"/>
      <c r="AS90" s="6"/>
      <c r="AT90" s="24"/>
      <c r="AY90" s="252"/>
      <c r="AZ90" s="17"/>
      <c r="BB90" s="252"/>
      <c r="BC90" s="17"/>
      <c r="BG90" s="252"/>
      <c r="BH90" s="17"/>
      <c r="BJ90" s="253"/>
      <c r="BK90" s="253"/>
      <c r="BL90" s="253"/>
    </row>
    <row r="91" spans="1:64">
      <c r="A91" s="251"/>
      <c r="B91" s="251"/>
      <c r="C91" s="91"/>
      <c r="H91" s="17"/>
      <c r="N91" s="67"/>
      <c r="O91" s="173"/>
      <c r="AD91" s="24"/>
      <c r="AI91" s="174"/>
      <c r="AS91" s="6"/>
      <c r="AT91" s="24"/>
      <c r="AY91" s="69"/>
      <c r="AZ91" s="17"/>
      <c r="BB91" s="69"/>
      <c r="BC91" s="17"/>
      <c r="BG91" s="69"/>
      <c r="BH91" s="17"/>
      <c r="BJ91" s="253"/>
      <c r="BK91" s="253"/>
      <c r="BL91" s="253"/>
    </row>
    <row r="92" spans="1:64">
      <c r="A92" s="251"/>
      <c r="B92" s="251"/>
      <c r="C92" s="91"/>
      <c r="H92" s="17"/>
      <c r="N92" s="67"/>
      <c r="O92" s="173"/>
      <c r="AD92" s="24"/>
      <c r="AI92" s="174"/>
      <c r="AS92" s="6"/>
      <c r="AT92" s="24"/>
      <c r="AY92" s="69"/>
      <c r="AZ92" s="17"/>
      <c r="BB92" s="69"/>
      <c r="BC92" s="17"/>
      <c r="BG92" s="69"/>
      <c r="BH92" s="17"/>
      <c r="BJ92" s="253"/>
      <c r="BK92" s="253"/>
      <c r="BL92" s="253"/>
    </row>
    <row r="93" spans="1:64">
      <c r="A93" s="251"/>
      <c r="B93" s="251"/>
      <c r="C93" s="91"/>
      <c r="H93" s="17"/>
      <c r="N93" s="67"/>
      <c r="O93" s="173"/>
      <c r="AD93" s="24"/>
      <c r="AI93" s="174"/>
      <c r="AS93" s="6"/>
      <c r="AT93" s="24"/>
      <c r="AY93" s="69"/>
      <c r="AZ93" s="17"/>
      <c r="BB93" s="69"/>
      <c r="BC93" s="17"/>
      <c r="BG93" s="69"/>
      <c r="BH93" s="17"/>
      <c r="BJ93" s="253"/>
      <c r="BK93" s="253"/>
      <c r="BL93" s="253"/>
    </row>
    <row r="94" spans="1:64">
      <c r="A94" s="251"/>
      <c r="B94" s="251"/>
      <c r="C94" s="91"/>
      <c r="H94" s="17"/>
      <c r="N94" s="67"/>
      <c r="O94" s="173"/>
      <c r="AD94" s="24"/>
      <c r="AI94" s="174"/>
      <c r="AS94" s="6"/>
      <c r="AT94" s="24"/>
      <c r="AY94" s="69"/>
      <c r="AZ94" s="17"/>
      <c r="BB94" s="69"/>
      <c r="BC94" s="17"/>
      <c r="BG94" s="69"/>
      <c r="BH94" s="17"/>
      <c r="BJ94" s="253"/>
      <c r="BK94" s="253"/>
      <c r="BL94" s="253"/>
    </row>
    <row r="95" spans="1:64">
      <c r="A95" s="251"/>
      <c r="B95" s="251"/>
      <c r="C95" s="91"/>
      <c r="H95" s="17"/>
      <c r="N95" s="67"/>
      <c r="O95" s="173"/>
      <c r="AD95" s="24"/>
      <c r="AI95" s="174"/>
      <c r="AS95" s="6"/>
      <c r="AT95" s="24"/>
      <c r="AY95" s="69"/>
      <c r="AZ95" s="17"/>
      <c r="BB95" s="69"/>
      <c r="BC95" s="17"/>
      <c r="BG95" s="69"/>
      <c r="BH95" s="17"/>
      <c r="BJ95" s="253"/>
      <c r="BK95" s="253"/>
      <c r="BL95" s="253"/>
    </row>
    <row r="96" spans="1:64">
      <c r="A96" s="251"/>
      <c r="B96" s="251"/>
      <c r="C96" s="91"/>
      <c r="H96" s="17"/>
      <c r="N96" s="67"/>
      <c r="O96" s="173"/>
      <c r="AD96" s="24"/>
      <c r="AI96" s="174"/>
      <c r="AS96" s="6"/>
      <c r="AT96" s="24"/>
      <c r="AY96" s="69"/>
      <c r="AZ96" s="17"/>
      <c r="BB96" s="69"/>
      <c r="BC96" s="17"/>
      <c r="BG96" s="69"/>
      <c r="BH96" s="17"/>
      <c r="BJ96" s="253"/>
      <c r="BK96" s="253"/>
      <c r="BL96" s="253"/>
    </row>
    <row r="97" spans="1:64">
      <c r="A97" s="251"/>
      <c r="B97" s="251"/>
      <c r="C97" s="91"/>
      <c r="H97" s="17"/>
      <c r="N97" s="67"/>
      <c r="O97" s="173"/>
      <c r="AD97" s="24"/>
      <c r="AI97" s="174"/>
      <c r="AS97" s="6"/>
      <c r="AT97" s="24"/>
      <c r="AY97" s="69"/>
      <c r="AZ97" s="17"/>
      <c r="BB97" s="69"/>
      <c r="BC97" s="17"/>
      <c r="BG97" s="69"/>
      <c r="BH97" s="17"/>
      <c r="BJ97" s="253"/>
      <c r="BK97" s="253"/>
      <c r="BL97" s="253"/>
    </row>
    <row r="98" spans="1:64">
      <c r="A98" s="251"/>
      <c r="B98" s="251"/>
      <c r="C98" s="91"/>
      <c r="H98" s="17"/>
      <c r="N98" s="67"/>
      <c r="O98" s="173"/>
      <c r="AD98" s="24"/>
      <c r="AI98" s="174"/>
      <c r="AS98" s="6"/>
      <c r="AT98" s="24"/>
      <c r="AY98" s="69"/>
      <c r="AZ98" s="17"/>
      <c r="BB98" s="69"/>
      <c r="BC98" s="17"/>
      <c r="BG98" s="69"/>
      <c r="BH98" s="17"/>
      <c r="BJ98" s="253"/>
      <c r="BK98" s="253"/>
      <c r="BL98" s="253"/>
    </row>
    <row r="99" spans="1:64">
      <c r="A99" s="251"/>
      <c r="B99" s="251"/>
      <c r="C99" s="91"/>
      <c r="H99" s="17"/>
      <c r="N99" s="67"/>
      <c r="O99" s="173"/>
      <c r="AD99" s="24"/>
      <c r="AI99" s="174"/>
      <c r="AS99" s="6"/>
      <c r="AT99" s="24"/>
      <c r="AY99" s="69"/>
      <c r="AZ99" s="17"/>
      <c r="BB99" s="69"/>
      <c r="BC99" s="17"/>
      <c r="BG99" s="69"/>
      <c r="BH99" s="17"/>
      <c r="BJ99" s="253"/>
      <c r="BK99" s="253"/>
      <c r="BL99" s="253"/>
    </row>
    <row r="100" spans="1:64">
      <c r="A100" s="251"/>
      <c r="B100" s="251"/>
      <c r="C100" s="91"/>
      <c r="H100" s="17"/>
      <c r="N100" s="67"/>
      <c r="O100" s="173"/>
      <c r="AD100" s="24"/>
      <c r="AI100" s="174"/>
      <c r="AS100" s="6"/>
      <c r="AT100" s="24"/>
      <c r="AY100" s="69"/>
      <c r="AZ100" s="17"/>
      <c r="BB100" s="69"/>
      <c r="BC100" s="17"/>
      <c r="BG100" s="69"/>
      <c r="BH100" s="17"/>
      <c r="BJ100" s="253"/>
      <c r="BK100" s="253"/>
      <c r="BL100" s="253"/>
    </row>
    <row r="101" spans="1:64">
      <c r="A101" s="251"/>
      <c r="B101" s="251"/>
      <c r="C101" s="91"/>
      <c r="H101" s="17"/>
      <c r="N101" s="67"/>
      <c r="O101" s="173"/>
      <c r="AD101" s="24"/>
      <c r="AI101" s="174"/>
      <c r="AS101" s="6"/>
      <c r="AT101" s="24"/>
      <c r="AY101" s="69"/>
      <c r="AZ101" s="17"/>
      <c r="BB101" s="69"/>
      <c r="BC101" s="17"/>
      <c r="BG101" s="69"/>
      <c r="BH101" s="17"/>
      <c r="BJ101" s="253"/>
      <c r="BK101" s="253"/>
      <c r="BL101" s="253"/>
    </row>
    <row r="102" spans="1:64">
      <c r="A102" s="251"/>
      <c r="B102" s="251"/>
      <c r="C102" s="91"/>
      <c r="H102" s="17"/>
      <c r="N102" s="67"/>
      <c r="O102" s="173"/>
      <c r="AD102" s="24"/>
      <c r="AI102" s="174"/>
      <c r="AS102" s="6"/>
      <c r="AT102" s="24"/>
      <c r="AY102" s="69"/>
      <c r="AZ102" s="17"/>
      <c r="BB102" s="69"/>
      <c r="BC102" s="17"/>
      <c r="BG102" s="69"/>
      <c r="BH102" s="17"/>
      <c r="BJ102" s="253"/>
      <c r="BK102" s="253"/>
      <c r="BL102" s="253"/>
    </row>
    <row r="103" spans="1:64">
      <c r="A103" s="251"/>
      <c r="B103" s="251"/>
      <c r="C103" s="91"/>
      <c r="H103" s="17"/>
      <c r="N103" s="67"/>
      <c r="O103" s="173"/>
      <c r="AD103" s="24"/>
      <c r="AI103" s="174"/>
      <c r="AS103" s="6"/>
      <c r="AT103" s="24"/>
      <c r="AY103" s="69"/>
      <c r="AZ103" s="17"/>
      <c r="BB103" s="69"/>
      <c r="BC103" s="17"/>
      <c r="BG103" s="69"/>
      <c r="BH103" s="17"/>
      <c r="BJ103" s="253"/>
      <c r="BK103" s="253"/>
      <c r="BL103" s="253"/>
    </row>
    <row r="104" spans="1:64">
      <c r="A104" s="251"/>
      <c r="B104" s="251"/>
      <c r="C104" s="91"/>
      <c r="H104" s="17"/>
      <c r="N104" s="67"/>
      <c r="O104" s="173"/>
      <c r="AD104" s="24"/>
      <c r="AI104" s="174"/>
      <c r="AS104" s="6"/>
      <c r="AT104" s="24"/>
      <c r="AY104" s="69"/>
      <c r="AZ104" s="17"/>
      <c r="BB104" s="69"/>
      <c r="BC104" s="17"/>
      <c r="BG104" s="69"/>
      <c r="BH104" s="17"/>
      <c r="BJ104" s="253"/>
      <c r="BK104" s="253"/>
      <c r="BL104" s="253"/>
    </row>
    <row r="105" spans="1:64">
      <c r="A105" s="251"/>
      <c r="B105" s="251"/>
      <c r="C105" s="91"/>
      <c r="H105" s="17"/>
      <c r="N105" s="67"/>
      <c r="O105" s="173"/>
      <c r="AD105" s="24"/>
      <c r="AI105" s="174"/>
      <c r="AS105" s="6"/>
      <c r="AT105" s="24"/>
      <c r="AY105" s="69"/>
      <c r="AZ105" s="17"/>
      <c r="BB105" s="69"/>
      <c r="BC105" s="17"/>
      <c r="BG105" s="69"/>
      <c r="BH105" s="17"/>
      <c r="BJ105" s="253"/>
      <c r="BK105" s="253"/>
      <c r="BL105" s="253"/>
    </row>
    <row r="106" spans="1:64">
      <c r="A106" s="251"/>
      <c r="B106" s="251"/>
      <c r="C106" s="91"/>
      <c r="H106" s="17"/>
      <c r="N106" s="67"/>
      <c r="O106" s="173"/>
      <c r="AD106" s="24"/>
      <c r="AI106" s="174"/>
      <c r="AS106" s="6"/>
      <c r="AT106" s="24"/>
      <c r="AY106" s="69"/>
      <c r="AZ106" s="17"/>
      <c r="BB106" s="69"/>
      <c r="BC106" s="17"/>
      <c r="BG106" s="69"/>
      <c r="BH106" s="17"/>
      <c r="BJ106" s="253"/>
      <c r="BK106" s="253"/>
      <c r="BL106" s="253"/>
    </row>
    <row r="107" spans="1:64">
      <c r="A107" s="251"/>
      <c r="B107" s="251"/>
      <c r="C107" s="91"/>
      <c r="H107" s="17"/>
      <c r="N107" s="67"/>
      <c r="O107" s="173"/>
      <c r="AD107" s="24"/>
      <c r="AI107" s="174"/>
      <c r="AS107" s="6"/>
      <c r="AT107" s="24"/>
      <c r="AY107" s="69"/>
      <c r="AZ107" s="17"/>
      <c r="BB107" s="69"/>
      <c r="BC107" s="17"/>
      <c r="BG107" s="69"/>
      <c r="BH107" s="17"/>
      <c r="BJ107" s="253"/>
      <c r="BK107" s="253"/>
      <c r="BL107" s="253"/>
    </row>
    <row r="108" spans="1:64">
      <c r="A108" s="251"/>
      <c r="B108" s="251"/>
      <c r="C108" s="91"/>
      <c r="H108" s="17"/>
      <c r="N108" s="67"/>
      <c r="O108" s="173"/>
      <c r="AD108" s="24"/>
      <c r="AI108" s="174"/>
      <c r="AS108" s="6"/>
      <c r="AT108" s="24"/>
      <c r="AY108" s="69"/>
      <c r="AZ108" s="17"/>
      <c r="BB108" s="69"/>
      <c r="BC108" s="17"/>
      <c r="BG108" s="69"/>
      <c r="BH108" s="17"/>
      <c r="BJ108" s="253"/>
      <c r="BK108" s="253"/>
      <c r="BL108" s="253"/>
    </row>
    <row r="109" spans="1:64">
      <c r="A109" s="251"/>
      <c r="B109" s="251"/>
      <c r="C109" s="91"/>
      <c r="H109" s="17"/>
      <c r="N109" s="67"/>
      <c r="O109" s="173"/>
      <c r="AD109" s="24"/>
      <c r="AI109" s="174"/>
      <c r="AS109" s="6"/>
      <c r="AT109" s="24"/>
      <c r="AY109" s="69"/>
      <c r="AZ109" s="17"/>
      <c r="BB109" s="69"/>
      <c r="BC109" s="17"/>
      <c r="BG109" s="69"/>
      <c r="BH109" s="17"/>
      <c r="BJ109" s="253"/>
      <c r="BK109" s="253"/>
      <c r="BL109" s="253"/>
    </row>
    <row r="110" spans="1:64">
      <c r="A110" s="251"/>
      <c r="B110" s="251"/>
      <c r="C110" s="91"/>
      <c r="H110" s="17"/>
      <c r="N110" s="67"/>
      <c r="O110" s="173"/>
      <c r="AD110" s="24"/>
      <c r="AI110" s="174"/>
      <c r="AS110" s="6"/>
      <c r="AT110" s="24"/>
      <c r="AY110" s="69"/>
      <c r="AZ110" s="17"/>
      <c r="BB110" s="69"/>
      <c r="BC110" s="17"/>
      <c r="BG110" s="69"/>
      <c r="BH110" s="17"/>
      <c r="BJ110" s="253"/>
      <c r="BK110" s="253"/>
      <c r="BL110" s="253"/>
    </row>
    <row r="111" spans="1:64">
      <c r="A111" s="251"/>
      <c r="B111" s="251"/>
      <c r="C111" s="91"/>
      <c r="H111" s="17"/>
      <c r="N111" s="67"/>
      <c r="O111" s="173"/>
      <c r="AD111" s="24"/>
      <c r="AI111" s="174"/>
      <c r="AS111" s="6"/>
      <c r="AT111" s="24"/>
      <c r="AY111" s="69"/>
      <c r="AZ111" s="17"/>
      <c r="BB111" s="69"/>
      <c r="BC111" s="17"/>
      <c r="BG111" s="69"/>
      <c r="BH111" s="17"/>
      <c r="BJ111" s="253"/>
      <c r="BK111" s="253"/>
      <c r="BL111" s="253"/>
    </row>
    <row r="112" spans="1:64">
      <c r="A112" s="251"/>
      <c r="B112" s="251"/>
      <c r="C112" s="91"/>
      <c r="H112" s="17"/>
      <c r="N112" s="67"/>
      <c r="O112" s="173"/>
      <c r="AD112" s="24"/>
      <c r="AI112" s="174"/>
      <c r="AS112" s="6"/>
      <c r="AT112" s="24"/>
      <c r="AY112" s="69"/>
      <c r="AZ112" s="17"/>
      <c r="BB112" s="69"/>
      <c r="BC112" s="17"/>
      <c r="BG112" s="69"/>
      <c r="BH112" s="17"/>
      <c r="BJ112" s="253"/>
      <c r="BK112" s="253"/>
      <c r="BL112" s="253"/>
    </row>
    <row r="113" spans="1:64">
      <c r="A113" s="251"/>
      <c r="B113" s="251"/>
      <c r="C113" s="91"/>
      <c r="H113" s="17"/>
      <c r="N113" s="67"/>
      <c r="O113" s="173"/>
      <c r="AD113" s="24"/>
      <c r="AI113" s="174"/>
      <c r="AS113" s="6"/>
      <c r="AT113" s="24"/>
      <c r="AY113" s="69"/>
      <c r="AZ113" s="17"/>
      <c r="BB113" s="69"/>
      <c r="BC113" s="17"/>
      <c r="BG113" s="69"/>
      <c r="BH113" s="17"/>
      <c r="BJ113" s="253"/>
      <c r="BK113" s="253"/>
      <c r="BL113" s="253"/>
    </row>
    <row r="114" spans="1:64">
      <c r="A114" s="251"/>
      <c r="B114" s="251"/>
      <c r="C114" s="91"/>
      <c r="H114" s="17"/>
      <c r="N114" s="67"/>
      <c r="O114" s="173"/>
      <c r="AD114" s="24"/>
      <c r="AI114" s="174"/>
      <c r="AS114" s="6"/>
      <c r="AT114" s="24"/>
      <c r="AY114" s="69"/>
      <c r="AZ114" s="17"/>
      <c r="BB114" s="69"/>
      <c r="BC114" s="17"/>
      <c r="BG114" s="69"/>
      <c r="BH114" s="17"/>
      <c r="BJ114" s="253"/>
      <c r="BK114" s="253"/>
      <c r="BL114" s="253"/>
    </row>
    <row r="115" spans="1:64">
      <c r="A115" s="251"/>
      <c r="B115" s="251"/>
      <c r="C115" s="91"/>
      <c r="H115" s="17"/>
      <c r="N115" s="67"/>
      <c r="O115" s="173"/>
      <c r="AD115" s="24"/>
      <c r="AI115" s="174"/>
      <c r="AS115" s="6"/>
      <c r="AT115" s="24"/>
      <c r="AY115" s="69"/>
      <c r="AZ115" s="17"/>
      <c r="BB115" s="69"/>
      <c r="BC115" s="17"/>
      <c r="BG115" s="69"/>
      <c r="BH115" s="17"/>
      <c r="BJ115" s="253"/>
      <c r="BK115" s="253"/>
      <c r="BL115" s="253"/>
    </row>
    <row r="116" spans="1:64">
      <c r="A116" s="251"/>
      <c r="B116" s="251"/>
      <c r="C116" s="91"/>
      <c r="H116" s="17"/>
      <c r="N116" s="67"/>
      <c r="O116" s="173"/>
      <c r="AD116" s="24"/>
      <c r="AI116" s="174"/>
      <c r="AS116" s="6"/>
      <c r="AT116" s="24"/>
      <c r="AY116" s="69"/>
      <c r="AZ116" s="17"/>
      <c r="BB116" s="69"/>
      <c r="BC116" s="17"/>
      <c r="BG116" s="69"/>
      <c r="BH116" s="17"/>
      <c r="BJ116" s="253"/>
      <c r="BK116" s="253"/>
      <c r="BL116" s="253"/>
    </row>
    <row r="117" spans="1:64">
      <c r="A117" s="251"/>
      <c r="B117" s="251"/>
      <c r="C117" s="91"/>
      <c r="H117" s="17"/>
      <c r="N117" s="67"/>
      <c r="O117" s="173"/>
      <c r="AD117" s="24"/>
      <c r="AI117" s="174"/>
      <c r="AS117" s="6"/>
      <c r="AT117" s="24"/>
      <c r="AY117" s="69"/>
      <c r="AZ117" s="17"/>
      <c r="BB117" s="69"/>
      <c r="BC117" s="17"/>
      <c r="BG117" s="69"/>
      <c r="BH117" s="17"/>
      <c r="BJ117" s="253"/>
      <c r="BK117" s="253"/>
      <c r="BL117" s="253"/>
    </row>
    <row r="118" spans="1:64">
      <c r="A118" s="251"/>
      <c r="B118" s="251"/>
      <c r="C118" s="91"/>
      <c r="H118" s="17"/>
      <c r="N118" s="67"/>
      <c r="O118" s="173"/>
      <c r="AD118" s="24"/>
      <c r="AI118" s="174"/>
      <c r="AS118" s="6"/>
      <c r="AT118" s="24"/>
      <c r="AY118" s="69"/>
      <c r="AZ118" s="17"/>
      <c r="BB118" s="69"/>
      <c r="BC118" s="17"/>
      <c r="BG118" s="69"/>
      <c r="BH118" s="17"/>
      <c r="BJ118" s="253"/>
      <c r="BK118" s="253"/>
      <c r="BL118" s="253"/>
    </row>
    <row r="119" spans="1:64">
      <c r="A119" s="251"/>
      <c r="B119" s="251"/>
      <c r="C119" s="91"/>
      <c r="H119" s="17"/>
      <c r="N119" s="67"/>
      <c r="O119" s="173"/>
      <c r="AD119" s="24"/>
      <c r="AI119" s="174"/>
      <c r="AS119" s="6"/>
      <c r="AT119" s="24"/>
      <c r="AY119" s="69"/>
      <c r="AZ119" s="17"/>
      <c r="BB119" s="69"/>
      <c r="BC119" s="17"/>
      <c r="BG119" s="69"/>
      <c r="BH119" s="17"/>
      <c r="BJ119" s="253"/>
      <c r="BK119" s="253"/>
      <c r="BL119" s="253"/>
    </row>
    <row r="120" spans="1:64">
      <c r="A120" s="251"/>
      <c r="B120" s="251"/>
      <c r="C120" s="91"/>
      <c r="H120" s="17"/>
      <c r="N120" s="67"/>
      <c r="O120" s="173"/>
      <c r="AD120" s="24"/>
      <c r="AI120" s="174"/>
      <c r="AS120" s="6"/>
      <c r="AT120" s="24"/>
      <c r="AY120" s="69"/>
      <c r="AZ120" s="17"/>
      <c r="BB120" s="69"/>
      <c r="BC120" s="17"/>
      <c r="BG120" s="69"/>
      <c r="BH120" s="17"/>
      <c r="BJ120" s="253"/>
      <c r="BK120" s="253"/>
      <c r="BL120" s="253"/>
    </row>
    <row r="121" spans="1:64">
      <c r="A121" s="251"/>
      <c r="B121" s="251"/>
      <c r="C121" s="91"/>
      <c r="H121" s="17"/>
      <c r="N121" s="67"/>
      <c r="O121" s="173"/>
      <c r="AD121" s="24"/>
      <c r="AI121" s="174"/>
      <c r="AS121" s="6"/>
      <c r="AT121" s="24"/>
      <c r="AY121" s="69"/>
      <c r="AZ121" s="17"/>
      <c r="BB121" s="69"/>
      <c r="BC121" s="17"/>
      <c r="BG121" s="69"/>
      <c r="BH121" s="17"/>
      <c r="BJ121" s="253"/>
      <c r="BK121" s="253"/>
      <c r="BL121" s="253"/>
    </row>
    <row r="122" spans="1:64">
      <c r="A122" s="251"/>
      <c r="B122" s="251"/>
      <c r="C122" s="91"/>
      <c r="H122" s="17"/>
      <c r="N122" s="67"/>
      <c r="O122" s="173"/>
      <c r="AD122" s="24"/>
      <c r="AI122" s="174"/>
      <c r="AS122" s="6"/>
      <c r="AT122" s="24"/>
      <c r="AY122" s="69"/>
      <c r="AZ122" s="17"/>
      <c r="BB122" s="69"/>
      <c r="BC122" s="17"/>
      <c r="BG122" s="69"/>
      <c r="BH122" s="17"/>
      <c r="BJ122" s="253"/>
      <c r="BK122" s="253"/>
      <c r="BL122" s="253"/>
    </row>
    <row r="123" spans="1:64">
      <c r="A123" s="251"/>
      <c r="B123" s="251"/>
      <c r="C123" s="91"/>
      <c r="H123" s="17"/>
      <c r="N123" s="67"/>
      <c r="O123" s="173"/>
      <c r="AD123" s="24"/>
      <c r="AI123" s="174"/>
      <c r="AS123" s="6"/>
      <c r="AT123" s="24"/>
      <c r="AY123" s="69"/>
      <c r="AZ123" s="17"/>
      <c r="BB123" s="69"/>
      <c r="BC123" s="17"/>
      <c r="BG123" s="69"/>
      <c r="BH123" s="17"/>
      <c r="BJ123" s="253"/>
      <c r="BK123" s="253"/>
      <c r="BL123" s="253"/>
    </row>
    <row r="124" spans="1:64">
      <c r="A124" s="251"/>
      <c r="B124" s="251"/>
      <c r="C124" s="91"/>
      <c r="H124" s="17"/>
      <c r="N124" s="67"/>
      <c r="O124" s="173"/>
      <c r="AD124" s="24"/>
      <c r="AI124" s="174"/>
      <c r="AS124" s="6"/>
      <c r="AT124" s="24"/>
      <c r="AY124" s="69"/>
      <c r="AZ124" s="17"/>
      <c r="BB124" s="69"/>
      <c r="BC124" s="17"/>
      <c r="BG124" s="69"/>
      <c r="BH124" s="17"/>
      <c r="BJ124" s="253"/>
      <c r="BK124" s="253"/>
      <c r="BL124" s="253"/>
    </row>
    <row r="125" spans="1:64">
      <c r="A125" s="251"/>
      <c r="B125" s="251"/>
      <c r="C125" s="91"/>
      <c r="H125" s="17"/>
      <c r="N125" s="67"/>
      <c r="O125" s="173"/>
      <c r="AD125" s="24"/>
      <c r="AI125" s="174"/>
      <c r="AS125" s="6"/>
      <c r="AT125" s="24"/>
      <c r="AY125" s="69"/>
      <c r="AZ125" s="17"/>
      <c r="BB125" s="69"/>
      <c r="BC125" s="17"/>
      <c r="BG125" s="69"/>
      <c r="BH125" s="17"/>
      <c r="BJ125" s="253"/>
      <c r="BK125" s="253"/>
      <c r="BL125" s="253"/>
    </row>
    <row r="126" spans="1:64">
      <c r="A126" s="251"/>
      <c r="B126" s="251"/>
      <c r="C126" s="91"/>
      <c r="H126" s="17"/>
      <c r="N126" s="67"/>
      <c r="O126" s="173"/>
      <c r="AD126" s="24"/>
      <c r="AI126" s="174"/>
      <c r="AS126" s="6"/>
      <c r="AT126" s="24"/>
      <c r="AY126" s="69"/>
      <c r="AZ126" s="17"/>
      <c r="BB126" s="69"/>
      <c r="BC126" s="17"/>
      <c r="BG126" s="69"/>
      <c r="BH126" s="17"/>
      <c r="BJ126" s="253"/>
      <c r="BK126" s="253"/>
      <c r="BL126" s="253"/>
    </row>
    <row r="127" spans="1:64">
      <c r="A127" s="251"/>
      <c r="B127" s="251"/>
      <c r="C127" s="91"/>
      <c r="H127" s="17"/>
      <c r="N127" s="67"/>
      <c r="O127" s="173"/>
      <c r="AD127" s="24"/>
      <c r="AI127" s="174"/>
      <c r="AS127" s="6"/>
      <c r="AT127" s="24"/>
      <c r="AY127" s="69"/>
      <c r="AZ127" s="17"/>
      <c r="BB127" s="69"/>
      <c r="BC127" s="17"/>
      <c r="BG127" s="69"/>
      <c r="BH127" s="17"/>
      <c r="BJ127" s="253"/>
      <c r="BK127" s="253"/>
      <c r="BL127" s="253"/>
    </row>
    <row r="128" spans="1:64">
      <c r="A128" s="251"/>
      <c r="B128" s="251"/>
      <c r="C128" s="91"/>
      <c r="H128" s="17"/>
      <c r="N128" s="67"/>
      <c r="O128" s="173"/>
      <c r="AD128" s="24"/>
      <c r="AI128" s="174"/>
      <c r="AS128" s="6"/>
      <c r="AT128" s="24"/>
      <c r="AY128" s="69"/>
      <c r="AZ128" s="17"/>
      <c r="BB128" s="69"/>
      <c r="BC128" s="17"/>
      <c r="BG128" s="69"/>
      <c r="BH128" s="17"/>
      <c r="BJ128" s="253"/>
      <c r="BK128" s="253"/>
      <c r="BL128" s="253"/>
    </row>
    <row r="129" spans="1:64">
      <c r="A129" s="251"/>
      <c r="B129" s="251"/>
      <c r="C129" s="91"/>
      <c r="H129" s="17"/>
      <c r="N129" s="67"/>
      <c r="O129" s="173"/>
      <c r="AD129" s="24"/>
      <c r="AI129" s="174"/>
      <c r="AS129" s="6"/>
      <c r="AT129" s="24"/>
      <c r="AY129" s="69"/>
      <c r="AZ129" s="17"/>
      <c r="BB129" s="69"/>
      <c r="BC129" s="17"/>
      <c r="BG129" s="69"/>
      <c r="BH129" s="17"/>
      <c r="BJ129" s="253"/>
      <c r="BK129" s="253"/>
      <c r="BL129" s="253"/>
    </row>
    <row r="130" spans="1:64">
      <c r="A130" s="251"/>
      <c r="B130" s="251"/>
      <c r="C130" s="91"/>
      <c r="H130" s="17"/>
      <c r="N130" s="67"/>
      <c r="O130" s="173"/>
      <c r="AD130" s="24"/>
      <c r="AI130" s="174"/>
      <c r="AS130" s="6"/>
      <c r="AT130" s="24"/>
      <c r="AY130" s="69"/>
      <c r="AZ130" s="17"/>
      <c r="BB130" s="69"/>
      <c r="BC130" s="17"/>
      <c r="BG130" s="69"/>
      <c r="BH130" s="17"/>
      <c r="BJ130" s="253"/>
      <c r="BK130" s="253"/>
      <c r="BL130" s="253"/>
    </row>
    <row r="131" spans="1:64">
      <c r="A131" s="251"/>
      <c r="B131" s="251"/>
      <c r="C131" s="91"/>
      <c r="H131" s="17"/>
      <c r="N131" s="67"/>
      <c r="O131" s="173"/>
      <c r="AD131" s="24"/>
      <c r="AI131" s="174"/>
      <c r="AS131" s="6"/>
      <c r="AT131" s="24"/>
      <c r="AY131" s="69"/>
      <c r="AZ131" s="17"/>
      <c r="BB131" s="69"/>
      <c r="BC131" s="17"/>
      <c r="BG131" s="69"/>
      <c r="BH131" s="17"/>
      <c r="BJ131" s="253"/>
      <c r="BK131" s="253"/>
      <c r="BL131" s="253"/>
    </row>
    <row r="132" spans="1:64">
      <c r="A132" s="251"/>
      <c r="B132" s="251"/>
      <c r="C132" s="91"/>
      <c r="H132" s="17"/>
      <c r="N132" s="67"/>
      <c r="O132" s="173"/>
      <c r="AD132" s="24"/>
      <c r="AI132" s="174"/>
      <c r="AS132" s="6"/>
      <c r="AT132" s="24"/>
      <c r="AY132" s="69"/>
      <c r="AZ132" s="17"/>
      <c r="BB132" s="69"/>
      <c r="BC132" s="17"/>
      <c r="BG132" s="69"/>
      <c r="BH132" s="17"/>
      <c r="BJ132" s="253"/>
      <c r="BK132" s="253"/>
      <c r="BL132" s="253"/>
    </row>
    <row r="133" spans="1:64">
      <c r="A133" s="251"/>
      <c r="B133" s="251"/>
      <c r="C133" s="91"/>
      <c r="H133" s="17"/>
      <c r="N133" s="67"/>
      <c r="O133" s="173"/>
      <c r="AD133" s="24"/>
      <c r="AI133" s="174"/>
      <c r="AS133" s="6"/>
      <c r="AT133" s="24"/>
      <c r="AY133" s="69"/>
      <c r="AZ133" s="17"/>
      <c r="BB133" s="69"/>
      <c r="BC133" s="17"/>
      <c r="BG133" s="69"/>
      <c r="BH133" s="17"/>
      <c r="BJ133" s="253"/>
      <c r="BK133" s="253"/>
      <c r="BL133" s="253"/>
    </row>
    <row r="134" spans="1:64">
      <c r="A134" s="251"/>
      <c r="B134" s="251"/>
      <c r="C134" s="91"/>
      <c r="H134" s="17"/>
      <c r="N134" s="67"/>
      <c r="O134" s="173"/>
      <c r="AD134" s="24"/>
      <c r="AI134" s="174"/>
      <c r="AS134" s="6"/>
      <c r="AT134" s="24"/>
      <c r="AY134" s="69"/>
      <c r="AZ134" s="17"/>
      <c r="BB134" s="69"/>
      <c r="BC134" s="17"/>
      <c r="BG134" s="69"/>
      <c r="BH134" s="17"/>
      <c r="BJ134" s="253"/>
      <c r="BK134" s="253"/>
      <c r="BL134" s="253"/>
    </row>
    <row r="135" spans="1:64">
      <c r="A135" s="251"/>
      <c r="B135" s="251"/>
      <c r="C135" s="91"/>
      <c r="H135" s="17"/>
      <c r="N135" s="67"/>
      <c r="O135" s="173"/>
      <c r="AD135" s="24"/>
      <c r="AI135" s="174"/>
      <c r="AS135" s="6"/>
      <c r="AT135" s="24"/>
      <c r="AY135" s="69"/>
      <c r="AZ135" s="17"/>
      <c r="BB135" s="69"/>
      <c r="BC135" s="17"/>
      <c r="BG135" s="69"/>
      <c r="BH135" s="17"/>
      <c r="BJ135" s="253"/>
      <c r="BK135" s="253"/>
      <c r="BL135" s="253"/>
    </row>
    <row r="136" spans="1:64">
      <c r="A136" s="251"/>
      <c r="B136" s="251"/>
      <c r="C136" s="91"/>
      <c r="H136" s="17"/>
      <c r="N136" s="67"/>
      <c r="O136" s="173"/>
      <c r="AD136" s="24"/>
      <c r="AI136" s="174"/>
      <c r="AS136" s="6"/>
      <c r="AT136" s="24"/>
      <c r="AY136" s="69"/>
      <c r="AZ136" s="17"/>
      <c r="BB136" s="69"/>
      <c r="BC136" s="17"/>
      <c r="BG136" s="69"/>
      <c r="BH136" s="17"/>
      <c r="BJ136" s="253"/>
      <c r="BK136" s="253"/>
      <c r="BL136" s="253"/>
    </row>
    <row r="137" spans="1:64">
      <c r="A137" s="251"/>
      <c r="B137" s="251"/>
      <c r="C137" s="91"/>
      <c r="H137" s="17"/>
      <c r="N137" s="67"/>
      <c r="O137" s="173"/>
      <c r="AD137" s="24"/>
      <c r="AI137" s="174"/>
      <c r="AS137" s="6"/>
      <c r="AT137" s="24"/>
      <c r="AY137" s="69"/>
      <c r="AZ137" s="17"/>
      <c r="BB137" s="69"/>
      <c r="BC137" s="17"/>
      <c r="BG137" s="69"/>
      <c r="BH137" s="17"/>
      <c r="BJ137" s="253"/>
      <c r="BK137" s="253"/>
      <c r="BL137" s="253"/>
    </row>
    <row r="138" spans="1:64">
      <c r="A138" s="251"/>
      <c r="B138" s="251"/>
      <c r="C138" s="91"/>
      <c r="H138" s="17"/>
      <c r="N138" s="67"/>
      <c r="O138" s="173"/>
      <c r="AD138" s="24"/>
      <c r="AI138" s="174"/>
      <c r="AS138" s="6"/>
      <c r="AT138" s="24"/>
      <c r="AY138" s="69"/>
      <c r="AZ138" s="17"/>
      <c r="BB138" s="69"/>
      <c r="BC138" s="17"/>
      <c r="BG138" s="69"/>
      <c r="BH138" s="17"/>
      <c r="BJ138" s="253"/>
      <c r="BK138" s="253"/>
      <c r="BL138" s="253"/>
    </row>
    <row r="139" spans="1:64">
      <c r="A139" s="251"/>
      <c r="B139" s="251"/>
      <c r="C139" s="91"/>
      <c r="H139" s="17"/>
      <c r="N139" s="67"/>
      <c r="O139" s="173"/>
      <c r="AD139" s="24"/>
      <c r="AI139" s="174"/>
      <c r="AS139" s="6"/>
      <c r="AT139" s="24"/>
      <c r="AY139" s="69"/>
      <c r="AZ139" s="17"/>
      <c r="BB139" s="69"/>
      <c r="BC139" s="17"/>
      <c r="BG139" s="69"/>
      <c r="BH139" s="17"/>
      <c r="BJ139" s="253"/>
      <c r="BK139" s="253"/>
      <c r="BL139" s="253"/>
    </row>
    <row r="140" spans="1:64">
      <c r="A140" s="251"/>
      <c r="B140" s="251"/>
      <c r="C140" s="91"/>
      <c r="H140" s="17"/>
      <c r="N140" s="67"/>
      <c r="O140" s="173"/>
      <c r="AD140" s="24"/>
      <c r="AI140" s="174"/>
      <c r="AS140" s="6"/>
      <c r="AT140" s="24"/>
      <c r="AY140" s="69"/>
      <c r="AZ140" s="17"/>
      <c r="BB140" s="69"/>
      <c r="BC140" s="17"/>
      <c r="BG140" s="69"/>
      <c r="BH140" s="17"/>
      <c r="BJ140" s="253"/>
      <c r="BK140" s="253"/>
      <c r="BL140" s="253"/>
    </row>
    <row r="141" spans="1:64">
      <c r="A141" s="251"/>
      <c r="B141" s="251"/>
      <c r="C141" s="91"/>
      <c r="H141" s="17"/>
      <c r="N141" s="67"/>
      <c r="O141" s="173"/>
      <c r="AD141" s="24"/>
      <c r="AI141" s="174"/>
      <c r="AS141" s="6"/>
      <c r="AT141" s="24"/>
      <c r="AY141" s="69"/>
      <c r="AZ141" s="17"/>
      <c r="BB141" s="69"/>
      <c r="BC141" s="17"/>
      <c r="BG141" s="69"/>
      <c r="BH141" s="17"/>
      <c r="BJ141" s="253"/>
      <c r="BK141" s="253"/>
      <c r="BL141" s="253"/>
    </row>
    <row r="142" spans="1:64">
      <c r="A142" s="251"/>
      <c r="B142" s="251"/>
      <c r="C142" s="91"/>
      <c r="H142" s="17"/>
      <c r="N142" s="67"/>
      <c r="O142" s="173"/>
      <c r="AD142" s="24"/>
      <c r="AI142" s="174"/>
      <c r="AS142" s="6"/>
      <c r="AT142" s="24"/>
      <c r="AY142" s="69"/>
      <c r="AZ142" s="17"/>
      <c r="BB142" s="69"/>
      <c r="BC142" s="17"/>
      <c r="BG142" s="69"/>
      <c r="BH142" s="17"/>
      <c r="BJ142" s="253"/>
      <c r="BK142" s="253"/>
      <c r="BL142" s="253"/>
    </row>
    <row r="143" spans="1:64">
      <c r="A143" s="251"/>
      <c r="B143" s="251"/>
      <c r="C143" s="91"/>
      <c r="H143" s="17"/>
      <c r="N143" s="67"/>
      <c r="O143" s="173"/>
      <c r="AD143" s="24"/>
      <c r="AI143" s="174"/>
      <c r="AS143" s="6"/>
      <c r="AT143" s="24"/>
      <c r="AY143" s="69"/>
      <c r="AZ143" s="17"/>
      <c r="BB143" s="69"/>
      <c r="BC143" s="17"/>
      <c r="BG143" s="69"/>
      <c r="BH143" s="17"/>
      <c r="BJ143" s="253"/>
      <c r="BK143" s="253"/>
      <c r="BL143" s="253"/>
    </row>
    <row r="144" spans="1:64">
      <c r="A144" s="251"/>
      <c r="B144" s="251"/>
      <c r="C144" s="91"/>
      <c r="H144" s="17"/>
      <c r="N144" s="67"/>
      <c r="O144" s="173"/>
      <c r="AD144" s="24"/>
      <c r="AI144" s="174"/>
      <c r="AS144" s="6"/>
      <c r="AT144" s="24"/>
      <c r="AY144" s="69"/>
      <c r="AZ144" s="17"/>
      <c r="BB144" s="69"/>
      <c r="BC144" s="17"/>
      <c r="BG144" s="69"/>
      <c r="BH144" s="17"/>
      <c r="BJ144" s="253"/>
      <c r="BK144" s="253"/>
      <c r="BL144" s="253"/>
    </row>
    <row r="145" spans="1:64">
      <c r="A145" s="251"/>
      <c r="B145" s="251"/>
      <c r="C145" s="91"/>
      <c r="H145" s="17"/>
      <c r="N145" s="67"/>
      <c r="O145" s="173"/>
      <c r="AD145" s="24"/>
      <c r="AI145" s="174"/>
      <c r="AS145" s="6"/>
      <c r="AT145" s="24"/>
      <c r="AY145" s="69"/>
      <c r="AZ145" s="17"/>
      <c r="BB145" s="69"/>
      <c r="BC145" s="17"/>
      <c r="BG145" s="69"/>
      <c r="BH145" s="17"/>
      <c r="BJ145" s="253"/>
      <c r="BK145" s="253"/>
      <c r="BL145" s="253"/>
    </row>
    <row r="146" spans="1:64">
      <c r="A146" s="251"/>
      <c r="B146" s="251"/>
      <c r="C146" s="91"/>
      <c r="H146" s="17"/>
      <c r="N146" s="67"/>
      <c r="O146" s="173"/>
      <c r="AD146" s="24"/>
      <c r="AI146" s="174"/>
      <c r="AS146" s="6"/>
      <c r="AT146" s="24"/>
      <c r="AY146" s="69"/>
      <c r="AZ146" s="17"/>
      <c r="BB146" s="69"/>
      <c r="BC146" s="17"/>
      <c r="BG146" s="69"/>
      <c r="BH146" s="17"/>
      <c r="BJ146" s="253"/>
      <c r="BK146" s="253"/>
      <c r="BL146" s="253"/>
    </row>
    <row r="147" spans="1:64">
      <c r="A147" s="251"/>
      <c r="B147" s="251"/>
      <c r="C147" s="91"/>
      <c r="H147" s="17"/>
      <c r="N147" s="67"/>
      <c r="O147" s="173"/>
      <c r="AD147" s="24"/>
      <c r="AI147" s="174"/>
      <c r="AS147" s="6"/>
      <c r="AT147" s="24"/>
      <c r="AY147" s="69"/>
      <c r="AZ147" s="17"/>
      <c r="BB147" s="69"/>
      <c r="BC147" s="17"/>
      <c r="BG147" s="69"/>
      <c r="BH147" s="17"/>
      <c r="BJ147" s="253"/>
      <c r="BK147" s="253"/>
      <c r="BL147" s="253"/>
    </row>
    <row r="148" spans="1:64">
      <c r="A148" s="251"/>
      <c r="B148" s="251"/>
      <c r="C148" s="91"/>
      <c r="H148" s="17"/>
      <c r="N148" s="67"/>
      <c r="O148" s="173"/>
      <c r="AD148" s="24"/>
      <c r="AI148" s="174"/>
      <c r="AS148" s="6"/>
      <c r="AT148" s="24"/>
      <c r="AY148" s="69"/>
      <c r="AZ148" s="17"/>
      <c r="BB148" s="69"/>
      <c r="BC148" s="17"/>
      <c r="BG148" s="69"/>
      <c r="BH148" s="17"/>
      <c r="BJ148" s="253"/>
      <c r="BK148" s="253"/>
      <c r="BL148" s="253"/>
    </row>
    <row r="149" spans="1:64">
      <c r="A149" s="251"/>
      <c r="B149" s="251"/>
      <c r="C149" s="91"/>
      <c r="H149" s="17"/>
      <c r="N149" s="67"/>
      <c r="O149" s="173"/>
      <c r="AD149" s="24"/>
      <c r="AI149" s="174"/>
      <c r="AS149" s="6"/>
      <c r="AT149" s="24"/>
      <c r="AY149" s="69"/>
      <c r="AZ149" s="17"/>
      <c r="BB149" s="69"/>
      <c r="BC149" s="17"/>
      <c r="BG149" s="69"/>
      <c r="BH149" s="17"/>
      <c r="BJ149" s="253"/>
      <c r="BK149" s="253"/>
      <c r="BL149" s="253"/>
    </row>
    <row r="150" spans="1:64">
      <c r="A150" s="251"/>
      <c r="B150" s="251"/>
      <c r="C150" s="91"/>
      <c r="H150" s="17"/>
      <c r="N150" s="67"/>
      <c r="O150" s="173"/>
      <c r="AD150" s="24"/>
      <c r="AI150" s="174"/>
      <c r="AS150" s="6"/>
      <c r="AT150" s="24"/>
      <c r="AY150" s="69"/>
      <c r="AZ150" s="17"/>
      <c r="BB150" s="69"/>
      <c r="BC150" s="17"/>
      <c r="BG150" s="69"/>
      <c r="BH150" s="17"/>
      <c r="BJ150" s="253"/>
      <c r="BK150" s="253"/>
      <c r="BL150" s="253"/>
    </row>
    <row r="151" spans="1:64">
      <c r="A151" s="251"/>
      <c r="B151" s="251"/>
      <c r="C151" s="91"/>
      <c r="H151" s="17"/>
      <c r="N151" s="67"/>
      <c r="O151" s="173"/>
      <c r="AD151" s="24"/>
      <c r="AI151" s="174"/>
      <c r="AS151" s="6"/>
      <c r="AT151" s="24"/>
      <c r="AY151" s="69"/>
      <c r="AZ151" s="17"/>
      <c r="BB151" s="69"/>
      <c r="BC151" s="17"/>
      <c r="BG151" s="69"/>
      <c r="BH151" s="17"/>
      <c r="BJ151" s="253"/>
      <c r="BK151" s="253"/>
      <c r="BL151" s="253"/>
    </row>
    <row r="152" spans="1:64">
      <c r="A152" s="251"/>
      <c r="B152" s="251"/>
      <c r="C152" s="91"/>
      <c r="H152" s="17"/>
      <c r="N152" s="67"/>
      <c r="O152" s="173"/>
      <c r="AD152" s="24"/>
      <c r="AI152" s="174"/>
      <c r="AS152" s="6"/>
      <c r="AT152" s="24"/>
      <c r="AY152" s="69"/>
      <c r="AZ152" s="17"/>
      <c r="BB152" s="69"/>
      <c r="BC152" s="17"/>
      <c r="BG152" s="69"/>
      <c r="BH152" s="17"/>
      <c r="BJ152" s="253"/>
      <c r="BK152" s="253"/>
      <c r="BL152" s="253"/>
    </row>
    <row r="153" spans="1:64">
      <c r="A153" s="251"/>
      <c r="B153" s="251"/>
      <c r="C153" s="91"/>
      <c r="H153" s="17"/>
      <c r="N153" s="67"/>
      <c r="O153" s="173"/>
      <c r="AD153" s="24"/>
      <c r="AI153" s="174"/>
      <c r="AS153" s="6"/>
      <c r="AT153" s="24"/>
      <c r="AY153" s="69"/>
      <c r="AZ153" s="17"/>
      <c r="BB153" s="69"/>
      <c r="BC153" s="17"/>
      <c r="BG153" s="69"/>
      <c r="BH153" s="17"/>
      <c r="BJ153" s="253"/>
      <c r="BK153" s="253"/>
      <c r="BL153" s="253"/>
    </row>
    <row r="154" spans="1:64">
      <c r="A154" s="251"/>
      <c r="B154" s="251"/>
      <c r="C154" s="91"/>
      <c r="H154" s="17"/>
      <c r="N154" s="67"/>
      <c r="O154" s="173"/>
      <c r="AD154" s="24"/>
      <c r="AI154" s="174"/>
      <c r="AS154" s="6"/>
      <c r="AT154" s="24"/>
      <c r="AY154" s="69"/>
      <c r="AZ154" s="17"/>
      <c r="BB154" s="69"/>
      <c r="BC154" s="17"/>
      <c r="BG154" s="69"/>
      <c r="BH154" s="17"/>
      <c r="BJ154" s="253"/>
      <c r="BK154" s="253"/>
      <c r="BL154" s="253"/>
    </row>
    <row r="155" spans="1:64">
      <c r="A155" s="251"/>
      <c r="B155" s="251"/>
      <c r="C155" s="91"/>
      <c r="H155" s="17"/>
      <c r="N155" s="67"/>
      <c r="O155" s="173"/>
      <c r="AD155" s="24"/>
      <c r="AI155" s="174"/>
      <c r="AS155" s="6"/>
      <c r="AT155" s="24"/>
      <c r="AY155" s="69"/>
      <c r="AZ155" s="17"/>
      <c r="BB155" s="69"/>
      <c r="BC155" s="17"/>
      <c r="BG155" s="69"/>
      <c r="BH155" s="17"/>
      <c r="BJ155" s="253"/>
      <c r="BK155" s="253"/>
      <c r="BL155" s="253"/>
    </row>
    <row r="156" spans="1:64">
      <c r="A156" s="251"/>
      <c r="B156" s="251"/>
      <c r="C156" s="91"/>
      <c r="H156" s="17"/>
      <c r="N156" s="67"/>
      <c r="O156" s="173"/>
      <c r="AD156" s="24"/>
      <c r="AI156" s="174"/>
      <c r="AS156" s="6"/>
      <c r="AT156" s="24"/>
      <c r="AY156" s="69"/>
      <c r="AZ156" s="17"/>
      <c r="BB156" s="69"/>
      <c r="BC156" s="17"/>
      <c r="BG156" s="69"/>
      <c r="BH156" s="17"/>
      <c r="BJ156" s="253"/>
      <c r="BK156" s="253"/>
      <c r="BL156" s="253"/>
    </row>
    <row r="157" spans="1:64">
      <c r="A157" s="251"/>
      <c r="B157" s="251"/>
      <c r="C157" s="91"/>
      <c r="H157" s="17"/>
      <c r="N157" s="67"/>
      <c r="O157" s="173"/>
      <c r="AD157" s="24"/>
      <c r="AI157" s="174"/>
      <c r="AS157" s="6"/>
      <c r="AT157" s="24"/>
      <c r="AY157" s="69"/>
      <c r="AZ157" s="17"/>
      <c r="BB157" s="69"/>
      <c r="BC157" s="17"/>
      <c r="BG157" s="69"/>
      <c r="BH157" s="17"/>
      <c r="BJ157" s="253"/>
      <c r="BK157" s="253"/>
      <c r="BL157" s="253"/>
    </row>
    <row r="158" spans="1:64">
      <c r="A158" s="251"/>
      <c r="B158" s="251"/>
      <c r="C158" s="91"/>
      <c r="H158" s="17"/>
      <c r="N158" s="67"/>
      <c r="O158" s="173"/>
      <c r="AD158" s="24"/>
      <c r="AI158" s="174"/>
      <c r="AS158" s="6"/>
      <c r="AT158" s="24"/>
      <c r="AY158" s="69"/>
      <c r="AZ158" s="17"/>
      <c r="BB158" s="69"/>
      <c r="BC158" s="17"/>
      <c r="BG158" s="69"/>
      <c r="BH158" s="17"/>
      <c r="BJ158" s="253"/>
      <c r="BK158" s="253"/>
      <c r="BL158" s="253"/>
    </row>
    <row r="159" spans="1:64">
      <c r="A159" s="251"/>
      <c r="B159" s="251"/>
      <c r="C159" s="91"/>
      <c r="H159" s="17"/>
      <c r="N159" s="67"/>
      <c r="O159" s="173"/>
      <c r="AD159" s="24"/>
      <c r="AI159" s="174"/>
      <c r="AS159" s="6"/>
      <c r="AT159" s="24"/>
      <c r="AY159" s="69"/>
      <c r="AZ159" s="17"/>
      <c r="BB159" s="69"/>
      <c r="BC159" s="17"/>
      <c r="BG159" s="69"/>
      <c r="BH159" s="17"/>
      <c r="BJ159" s="253"/>
      <c r="BK159" s="253"/>
      <c r="BL159" s="253"/>
    </row>
    <row r="160" spans="1:64">
      <c r="A160" s="251"/>
      <c r="B160" s="251"/>
      <c r="C160" s="91"/>
      <c r="H160" s="17"/>
      <c r="N160" s="67"/>
      <c r="O160" s="173"/>
      <c r="AD160" s="24"/>
      <c r="AI160" s="174"/>
      <c r="AS160" s="6"/>
      <c r="AT160" s="24"/>
      <c r="AY160" s="69"/>
      <c r="AZ160" s="17"/>
      <c r="BB160" s="69"/>
      <c r="BC160" s="17"/>
      <c r="BG160" s="69"/>
      <c r="BH160" s="17"/>
      <c r="BJ160" s="253"/>
      <c r="BK160" s="253"/>
      <c r="BL160" s="253"/>
    </row>
    <row r="161" spans="1:64">
      <c r="A161" s="251"/>
      <c r="B161" s="251"/>
      <c r="C161" s="91"/>
      <c r="H161" s="17"/>
      <c r="N161" s="67"/>
      <c r="O161" s="173"/>
      <c r="AD161" s="24"/>
      <c r="AI161" s="174"/>
      <c r="AS161" s="6"/>
      <c r="AT161" s="24"/>
      <c r="AY161" s="69"/>
      <c r="AZ161" s="17"/>
      <c r="BB161" s="69"/>
      <c r="BC161" s="17"/>
      <c r="BG161" s="69"/>
      <c r="BH161" s="17"/>
      <c r="BJ161" s="253"/>
      <c r="BK161" s="253"/>
      <c r="BL161" s="253"/>
    </row>
    <row r="162" spans="1:64">
      <c r="A162" s="251"/>
      <c r="B162" s="251"/>
      <c r="C162" s="91"/>
      <c r="H162" s="17"/>
      <c r="N162" s="67"/>
      <c r="O162" s="173"/>
      <c r="AD162" s="24"/>
      <c r="AI162" s="174"/>
      <c r="AS162" s="6"/>
      <c r="AT162" s="24"/>
      <c r="AY162" s="69"/>
      <c r="AZ162" s="17"/>
      <c r="BB162" s="69"/>
      <c r="BC162" s="17"/>
      <c r="BG162" s="69"/>
      <c r="BH162" s="17"/>
      <c r="BJ162" s="253"/>
      <c r="BK162" s="253"/>
      <c r="BL162" s="253"/>
    </row>
    <row r="163" spans="1:64">
      <c r="A163" s="251"/>
      <c r="B163" s="251"/>
      <c r="C163" s="91"/>
      <c r="H163" s="17"/>
      <c r="N163" s="67"/>
      <c r="O163" s="173"/>
      <c r="AD163" s="24"/>
      <c r="AI163" s="174"/>
      <c r="AS163" s="6"/>
      <c r="AT163" s="24"/>
      <c r="AY163" s="69"/>
      <c r="AZ163" s="17"/>
      <c r="BB163" s="69"/>
      <c r="BC163" s="17"/>
      <c r="BG163" s="69"/>
      <c r="BH163" s="17"/>
      <c r="BJ163" s="253"/>
      <c r="BK163" s="253"/>
      <c r="BL163" s="253"/>
    </row>
    <row r="164" spans="1:64">
      <c r="A164" s="251"/>
      <c r="B164" s="251"/>
      <c r="C164" s="91"/>
      <c r="H164" s="17"/>
      <c r="N164" s="67"/>
      <c r="O164" s="173"/>
      <c r="AD164" s="24"/>
      <c r="AI164" s="174"/>
      <c r="AS164" s="6"/>
      <c r="AT164" s="24"/>
      <c r="AY164" s="69"/>
      <c r="AZ164" s="17"/>
      <c r="BB164" s="69"/>
      <c r="BC164" s="17"/>
      <c r="BG164" s="69"/>
      <c r="BH164" s="17"/>
      <c r="BJ164" s="253"/>
      <c r="BK164" s="253"/>
      <c r="BL164" s="253"/>
    </row>
    <row r="165" spans="1:64">
      <c r="A165" s="251"/>
      <c r="B165" s="251"/>
      <c r="C165" s="91"/>
      <c r="H165" s="17"/>
      <c r="N165" s="67"/>
      <c r="O165" s="173"/>
      <c r="AD165" s="24"/>
      <c r="AI165" s="174"/>
      <c r="AS165" s="6"/>
      <c r="AT165" s="24"/>
      <c r="AY165" s="69"/>
      <c r="AZ165" s="17"/>
      <c r="BB165" s="69"/>
      <c r="BC165" s="17"/>
      <c r="BG165" s="69"/>
      <c r="BH165" s="17"/>
      <c r="BJ165" s="253"/>
      <c r="BK165" s="253"/>
      <c r="BL165" s="253"/>
    </row>
    <row r="166" spans="1:64">
      <c r="A166" s="251"/>
      <c r="B166" s="251"/>
      <c r="C166" s="91"/>
      <c r="H166" s="17"/>
      <c r="N166" s="67"/>
      <c r="O166" s="173"/>
      <c r="AD166" s="24"/>
      <c r="AI166" s="174"/>
      <c r="AS166" s="6"/>
      <c r="AT166" s="24"/>
      <c r="AY166" s="69"/>
      <c r="AZ166" s="17"/>
      <c r="BB166" s="69"/>
      <c r="BC166" s="17"/>
      <c r="BG166" s="69"/>
      <c r="BH166" s="17"/>
      <c r="BJ166" s="253"/>
      <c r="BK166" s="253"/>
      <c r="BL166" s="253"/>
    </row>
    <row r="167" spans="1:64">
      <c r="A167" s="251"/>
      <c r="B167" s="251"/>
      <c r="C167" s="91"/>
      <c r="H167" s="17"/>
      <c r="N167" s="67"/>
      <c r="O167" s="173"/>
      <c r="AD167" s="24"/>
      <c r="AI167" s="174"/>
      <c r="AS167" s="6"/>
      <c r="AT167" s="24"/>
      <c r="AY167" s="69"/>
      <c r="AZ167" s="17"/>
      <c r="BB167" s="69"/>
      <c r="BC167" s="17"/>
      <c r="BG167" s="69"/>
      <c r="BH167" s="17"/>
      <c r="BJ167" s="253"/>
      <c r="BK167" s="253"/>
      <c r="BL167" s="253"/>
    </row>
    <row r="168" spans="1:64">
      <c r="A168" s="251"/>
      <c r="B168" s="251"/>
      <c r="C168" s="91"/>
      <c r="H168" s="17"/>
      <c r="N168" s="67"/>
      <c r="O168" s="173"/>
      <c r="AD168" s="24"/>
      <c r="AI168" s="174"/>
      <c r="AS168" s="6"/>
      <c r="AT168" s="24"/>
      <c r="AY168" s="69"/>
      <c r="AZ168" s="17"/>
      <c r="BB168" s="69"/>
      <c r="BC168" s="17"/>
      <c r="BG168" s="69"/>
      <c r="BH168" s="17"/>
      <c r="BJ168" s="253"/>
      <c r="BK168" s="253"/>
      <c r="BL168" s="253"/>
    </row>
    <row r="169" spans="1:64">
      <c r="A169" s="251"/>
      <c r="B169" s="251"/>
      <c r="C169" s="91"/>
      <c r="H169" s="17"/>
      <c r="N169" s="67"/>
      <c r="O169" s="173"/>
      <c r="AD169" s="24"/>
      <c r="AI169" s="174"/>
      <c r="AS169" s="6"/>
      <c r="AT169" s="24"/>
      <c r="AY169" s="69"/>
      <c r="AZ169" s="17"/>
      <c r="BB169" s="69"/>
      <c r="BC169" s="17"/>
      <c r="BG169" s="69"/>
      <c r="BH169" s="17"/>
      <c r="BJ169" s="253"/>
      <c r="BK169" s="253"/>
      <c r="BL169" s="253"/>
    </row>
    <row r="170" spans="1:64">
      <c r="A170" s="251"/>
      <c r="B170" s="251"/>
      <c r="C170" s="91"/>
      <c r="H170" s="17"/>
      <c r="N170" s="67"/>
      <c r="O170" s="173"/>
      <c r="AD170" s="24"/>
      <c r="AI170" s="174"/>
      <c r="AS170" s="6"/>
      <c r="AT170" s="24"/>
      <c r="AY170" s="69"/>
      <c r="AZ170" s="17"/>
      <c r="BB170" s="69"/>
      <c r="BC170" s="17"/>
      <c r="BG170" s="69"/>
      <c r="BH170" s="17"/>
      <c r="BJ170" s="253"/>
      <c r="BK170" s="253"/>
      <c r="BL170" s="253"/>
    </row>
    <row r="171" spans="1:64">
      <c r="A171" s="251"/>
      <c r="B171" s="251"/>
      <c r="C171" s="91"/>
      <c r="H171" s="17"/>
      <c r="N171" s="67"/>
      <c r="O171" s="173"/>
      <c r="AD171" s="24"/>
      <c r="AI171" s="174"/>
      <c r="AS171" s="6"/>
      <c r="AT171" s="24"/>
      <c r="AY171" s="69"/>
      <c r="AZ171" s="17"/>
      <c r="BB171" s="69"/>
      <c r="BC171" s="17"/>
      <c r="BG171" s="69"/>
      <c r="BH171" s="17"/>
      <c r="BJ171" s="253"/>
      <c r="BK171" s="253"/>
      <c r="BL171" s="253"/>
    </row>
    <row r="172" spans="1:64">
      <c r="A172" s="251"/>
      <c r="B172" s="251"/>
      <c r="C172" s="91"/>
      <c r="H172" s="17"/>
      <c r="N172" s="67"/>
      <c r="O172" s="173"/>
      <c r="AD172" s="24"/>
      <c r="AI172" s="174"/>
      <c r="AS172" s="6"/>
      <c r="AT172" s="24"/>
      <c r="AY172" s="69"/>
      <c r="AZ172" s="17"/>
      <c r="BB172" s="69"/>
      <c r="BC172" s="17"/>
      <c r="BG172" s="69"/>
      <c r="BH172" s="17"/>
      <c r="BJ172" s="253"/>
      <c r="BK172" s="253"/>
      <c r="BL172" s="253"/>
    </row>
    <row r="173" spans="1:64">
      <c r="A173" s="251"/>
      <c r="B173" s="251"/>
      <c r="C173" s="91"/>
      <c r="H173" s="17"/>
      <c r="N173" s="67"/>
      <c r="O173" s="173"/>
      <c r="AD173" s="24"/>
      <c r="AI173" s="174"/>
      <c r="AS173" s="6"/>
      <c r="AT173" s="24"/>
      <c r="AY173" s="69"/>
      <c r="AZ173" s="17"/>
      <c r="BB173" s="69"/>
      <c r="BC173" s="17"/>
      <c r="BG173" s="69"/>
      <c r="BH173" s="17"/>
      <c r="BJ173" s="253"/>
      <c r="BK173" s="253"/>
      <c r="BL173" s="253"/>
    </row>
    <row r="174" spans="1:64">
      <c r="A174" s="251"/>
      <c r="B174" s="251"/>
      <c r="C174" s="91"/>
      <c r="H174" s="17"/>
      <c r="N174" s="67"/>
      <c r="O174" s="173"/>
      <c r="AD174" s="24"/>
      <c r="AI174" s="174"/>
      <c r="AS174" s="6"/>
      <c r="AT174" s="24"/>
      <c r="AY174" s="69"/>
      <c r="AZ174" s="17"/>
      <c r="BB174" s="69"/>
      <c r="BC174" s="17"/>
      <c r="BG174" s="69"/>
      <c r="BH174" s="17"/>
      <c r="BJ174" s="253"/>
      <c r="BK174" s="253"/>
      <c r="BL174" s="253"/>
    </row>
    <row r="175" spans="1:64">
      <c r="A175" s="251"/>
      <c r="B175" s="251"/>
      <c r="C175" s="91"/>
      <c r="H175" s="17"/>
      <c r="N175" s="67"/>
      <c r="O175" s="173"/>
      <c r="AD175" s="24"/>
      <c r="AI175" s="174"/>
      <c r="AS175" s="6"/>
      <c r="AT175" s="24"/>
      <c r="AY175" s="69"/>
      <c r="AZ175" s="17"/>
      <c r="BB175" s="69"/>
      <c r="BC175" s="17"/>
      <c r="BG175" s="69"/>
      <c r="BH175" s="17"/>
      <c r="BJ175" s="253"/>
      <c r="BK175" s="253"/>
      <c r="BL175" s="253"/>
    </row>
    <row r="176" spans="1:64">
      <c r="A176" s="251"/>
      <c r="B176" s="251"/>
      <c r="C176" s="91"/>
      <c r="H176" s="17"/>
      <c r="N176" s="67"/>
      <c r="O176" s="173"/>
      <c r="AD176" s="24"/>
      <c r="AI176" s="174"/>
      <c r="AS176" s="6"/>
      <c r="AT176" s="24"/>
      <c r="AY176" s="69"/>
      <c r="AZ176" s="17"/>
      <c r="BB176" s="69"/>
      <c r="BC176" s="17"/>
      <c r="BG176" s="69"/>
      <c r="BH176" s="17"/>
      <c r="BJ176" s="253"/>
      <c r="BK176" s="253"/>
      <c r="BL176" s="253"/>
    </row>
    <row r="177" spans="1:64">
      <c r="A177" s="251"/>
      <c r="B177" s="251"/>
      <c r="C177" s="91"/>
      <c r="H177" s="17"/>
      <c r="N177" s="67"/>
      <c r="O177" s="173"/>
      <c r="AD177" s="24"/>
      <c r="AI177" s="174"/>
      <c r="AS177" s="6"/>
      <c r="AT177" s="24"/>
      <c r="AY177" s="69"/>
      <c r="AZ177" s="17"/>
      <c r="BB177" s="69"/>
      <c r="BC177" s="17"/>
      <c r="BG177" s="69"/>
      <c r="BH177" s="17"/>
      <c r="BJ177" s="253"/>
      <c r="BK177" s="253"/>
      <c r="BL177" s="253"/>
    </row>
    <row r="178" spans="1:64">
      <c r="A178" s="251"/>
      <c r="B178" s="251"/>
      <c r="C178" s="91"/>
      <c r="H178" s="17"/>
      <c r="N178" s="67"/>
      <c r="O178" s="173"/>
      <c r="AD178" s="24"/>
      <c r="AI178" s="174"/>
      <c r="AS178" s="6"/>
      <c r="AT178" s="24"/>
      <c r="AY178" s="69"/>
      <c r="AZ178" s="17"/>
      <c r="BB178" s="69"/>
      <c r="BC178" s="17"/>
      <c r="BG178" s="69"/>
      <c r="BH178" s="17"/>
      <c r="BJ178" s="253"/>
      <c r="BK178" s="253"/>
      <c r="BL178" s="253"/>
    </row>
    <row r="179" spans="1:64">
      <c r="A179" s="251"/>
      <c r="B179" s="251"/>
      <c r="C179" s="91"/>
      <c r="H179" s="17"/>
      <c r="N179" s="67"/>
      <c r="O179" s="173"/>
      <c r="AD179" s="24"/>
      <c r="AI179" s="174"/>
      <c r="AS179" s="6"/>
      <c r="AT179" s="24"/>
      <c r="AY179" s="69"/>
      <c r="AZ179" s="17"/>
      <c r="BB179" s="69"/>
      <c r="BC179" s="17"/>
      <c r="BG179" s="69"/>
      <c r="BH179" s="17"/>
      <c r="BJ179" s="253"/>
      <c r="BK179" s="253"/>
      <c r="BL179" s="253"/>
    </row>
    <row r="180" spans="1:64">
      <c r="A180" s="251"/>
      <c r="B180" s="251"/>
      <c r="C180" s="91"/>
      <c r="H180" s="17"/>
      <c r="N180" s="67"/>
      <c r="O180" s="173"/>
      <c r="AD180" s="24"/>
      <c r="AI180" s="174"/>
      <c r="AS180" s="6"/>
      <c r="AT180" s="24"/>
      <c r="AY180" s="69"/>
      <c r="AZ180" s="17"/>
      <c r="BB180" s="69"/>
      <c r="BC180" s="17"/>
      <c r="BG180" s="69"/>
      <c r="BH180" s="17"/>
      <c r="BJ180" s="253"/>
      <c r="BK180" s="253"/>
      <c r="BL180" s="253"/>
    </row>
    <row r="181" spans="1:64">
      <c r="A181" s="251"/>
      <c r="B181" s="251"/>
      <c r="C181" s="91"/>
      <c r="H181" s="17"/>
      <c r="N181" s="67"/>
      <c r="O181" s="173"/>
      <c r="AD181" s="24"/>
      <c r="AI181" s="174"/>
      <c r="AS181" s="6"/>
      <c r="AT181" s="24"/>
      <c r="AY181" s="69"/>
      <c r="AZ181" s="17"/>
      <c r="BB181" s="69"/>
      <c r="BC181" s="17"/>
      <c r="BG181" s="69"/>
      <c r="BH181" s="17"/>
      <c r="BJ181" s="253"/>
      <c r="BK181" s="253"/>
      <c r="BL181" s="253"/>
    </row>
    <row r="182" spans="1:64">
      <c r="A182" s="251"/>
      <c r="B182" s="251"/>
      <c r="C182" s="91"/>
      <c r="H182" s="17"/>
      <c r="N182" s="67"/>
      <c r="O182" s="173"/>
      <c r="AD182" s="24"/>
      <c r="AI182" s="174"/>
      <c r="AS182" s="6"/>
      <c r="AT182" s="24"/>
      <c r="AY182" s="69"/>
      <c r="AZ182" s="17"/>
      <c r="BB182" s="69"/>
      <c r="BC182" s="17"/>
      <c r="BG182" s="69"/>
      <c r="BH182" s="17"/>
      <c r="BJ182" s="253"/>
      <c r="BK182" s="253"/>
      <c r="BL182" s="253"/>
    </row>
    <row r="183" spans="1:64">
      <c r="A183" s="251"/>
      <c r="B183" s="251"/>
      <c r="C183" s="91"/>
      <c r="H183" s="17"/>
      <c r="N183" s="67"/>
      <c r="O183" s="173"/>
      <c r="AD183" s="24"/>
      <c r="AI183" s="174"/>
      <c r="AS183" s="6"/>
      <c r="AT183" s="24"/>
      <c r="AY183" s="69"/>
      <c r="AZ183" s="17"/>
      <c r="BB183" s="69"/>
      <c r="BC183" s="17"/>
      <c r="BG183" s="69"/>
      <c r="BH183" s="17"/>
      <c r="BJ183" s="253"/>
      <c r="BK183" s="253"/>
      <c r="BL183" s="253"/>
    </row>
    <row r="184" spans="1:64">
      <c r="A184" s="251"/>
      <c r="B184" s="251"/>
      <c r="C184" s="91"/>
      <c r="H184" s="17"/>
      <c r="N184" s="67"/>
      <c r="O184" s="173"/>
      <c r="AD184" s="24"/>
      <c r="AI184" s="174"/>
      <c r="AS184" s="6"/>
      <c r="AT184" s="24"/>
      <c r="AY184" s="69"/>
      <c r="AZ184" s="17"/>
      <c r="BB184" s="69"/>
      <c r="BC184" s="17"/>
      <c r="BG184" s="69"/>
      <c r="BH184" s="17"/>
      <c r="BJ184" s="253"/>
      <c r="BK184" s="253"/>
      <c r="BL184" s="253"/>
    </row>
    <row r="185" spans="1:64">
      <c r="A185" s="251"/>
      <c r="B185" s="251"/>
      <c r="C185" s="91"/>
      <c r="H185" s="17"/>
      <c r="N185" s="67"/>
      <c r="O185" s="173"/>
      <c r="AD185" s="24"/>
      <c r="AI185" s="174"/>
      <c r="AS185" s="6"/>
      <c r="AT185" s="24"/>
      <c r="AY185" s="69"/>
      <c r="AZ185" s="17"/>
      <c r="BB185" s="69"/>
      <c r="BC185" s="17"/>
      <c r="BG185" s="69"/>
      <c r="BH185" s="17"/>
      <c r="BJ185" s="253"/>
      <c r="BK185" s="253"/>
      <c r="BL185" s="253"/>
    </row>
    <row r="186" spans="1:64">
      <c r="A186" s="251"/>
      <c r="B186" s="251"/>
      <c r="C186" s="91"/>
      <c r="H186" s="17"/>
      <c r="N186" s="67"/>
      <c r="O186" s="173"/>
      <c r="AD186" s="24"/>
      <c r="AI186" s="174"/>
      <c r="AS186" s="6"/>
      <c r="AT186" s="24"/>
      <c r="AY186" s="69"/>
      <c r="AZ186" s="17"/>
      <c r="BB186" s="69"/>
      <c r="BC186" s="17"/>
      <c r="BG186" s="69"/>
      <c r="BH186" s="17"/>
      <c r="BJ186" s="253"/>
      <c r="BK186" s="253"/>
      <c r="BL186" s="253"/>
    </row>
    <row r="187" spans="1:64">
      <c r="A187" s="251"/>
      <c r="B187" s="251"/>
      <c r="C187" s="91"/>
      <c r="H187" s="17"/>
      <c r="N187" s="67"/>
      <c r="O187" s="173"/>
      <c r="AD187" s="24"/>
      <c r="AI187" s="174"/>
      <c r="AS187" s="6"/>
      <c r="AT187" s="24"/>
      <c r="AY187" s="69"/>
      <c r="AZ187" s="17"/>
      <c r="BB187" s="69"/>
      <c r="BC187" s="17"/>
      <c r="BG187" s="69"/>
      <c r="BH187" s="17"/>
      <c r="BJ187" s="253"/>
      <c r="BK187" s="253"/>
      <c r="BL187" s="253"/>
    </row>
    <row r="188" spans="1:64">
      <c r="A188" s="251"/>
      <c r="B188" s="251"/>
      <c r="C188" s="91"/>
      <c r="H188" s="17"/>
      <c r="N188" s="67"/>
      <c r="O188" s="173"/>
      <c r="AD188" s="24"/>
      <c r="AI188" s="174"/>
      <c r="AS188" s="6"/>
      <c r="AT188" s="24"/>
      <c r="AY188" s="69"/>
      <c r="AZ188" s="17"/>
      <c r="BB188" s="69"/>
      <c r="BC188" s="17"/>
      <c r="BG188" s="69"/>
      <c r="BH188" s="17"/>
      <c r="BJ188" s="253"/>
      <c r="BK188" s="253"/>
      <c r="BL188" s="253"/>
    </row>
    <row r="189" spans="1:64">
      <c r="A189" s="251"/>
      <c r="B189" s="251"/>
      <c r="C189" s="91"/>
      <c r="H189" s="17"/>
      <c r="N189" s="67"/>
      <c r="O189" s="173"/>
      <c r="AD189" s="24"/>
      <c r="AI189" s="174"/>
      <c r="AS189" s="6"/>
      <c r="AT189" s="24"/>
      <c r="AY189" s="69"/>
      <c r="AZ189" s="17"/>
      <c r="BB189" s="69"/>
      <c r="BC189" s="17"/>
      <c r="BG189" s="69"/>
      <c r="BH189" s="17"/>
      <c r="BJ189" s="253"/>
      <c r="BK189" s="253"/>
      <c r="BL189" s="253"/>
    </row>
    <row r="190" spans="1:64">
      <c r="A190" s="251"/>
      <c r="B190" s="251"/>
      <c r="C190" s="91"/>
      <c r="H190" s="17"/>
      <c r="N190" s="67"/>
      <c r="O190" s="173"/>
      <c r="AD190" s="24"/>
      <c r="AI190" s="174"/>
      <c r="AS190" s="6"/>
      <c r="AT190" s="24"/>
      <c r="AY190" s="69"/>
      <c r="AZ190" s="17"/>
      <c r="BB190" s="69"/>
      <c r="BC190" s="17"/>
      <c r="BG190" s="69"/>
      <c r="BH190" s="17"/>
      <c r="BJ190" s="253"/>
      <c r="BK190" s="253"/>
      <c r="BL190" s="253"/>
    </row>
    <row r="191" spans="1:64">
      <c r="A191" s="251"/>
      <c r="B191" s="251"/>
      <c r="C191" s="91"/>
      <c r="H191" s="17"/>
      <c r="N191" s="67"/>
      <c r="O191" s="173"/>
      <c r="AD191" s="24"/>
      <c r="AI191" s="174"/>
      <c r="AS191" s="6"/>
      <c r="AT191" s="24"/>
      <c r="AY191" s="69"/>
      <c r="AZ191" s="17"/>
      <c r="BB191" s="69"/>
      <c r="BC191" s="17"/>
      <c r="BG191" s="69"/>
      <c r="BH191" s="17"/>
      <c r="BJ191" s="253"/>
      <c r="BK191" s="253"/>
      <c r="BL191" s="253"/>
    </row>
    <row r="192" spans="1:64">
      <c r="A192" s="251"/>
      <c r="B192" s="251"/>
      <c r="C192" s="91"/>
      <c r="H192" s="17"/>
      <c r="N192" s="67"/>
      <c r="O192" s="173"/>
      <c r="AD192" s="24"/>
      <c r="AI192" s="174"/>
      <c r="AS192" s="6"/>
      <c r="AT192" s="24"/>
      <c r="AY192" s="69"/>
      <c r="AZ192" s="17"/>
      <c r="BB192" s="69"/>
      <c r="BC192" s="17"/>
      <c r="BG192" s="69"/>
      <c r="BH192" s="17"/>
      <c r="BJ192" s="253"/>
      <c r="BK192" s="253"/>
      <c r="BL192" s="253"/>
    </row>
    <row r="193" spans="1:64">
      <c r="A193" s="251"/>
      <c r="B193" s="251"/>
      <c r="C193" s="91"/>
      <c r="H193" s="17"/>
      <c r="N193" s="67"/>
      <c r="O193" s="173"/>
      <c r="AD193" s="24"/>
      <c r="AI193" s="174"/>
      <c r="AS193" s="6"/>
      <c r="AT193" s="24"/>
      <c r="AY193" s="69"/>
      <c r="AZ193" s="17"/>
      <c r="BB193" s="69"/>
      <c r="BC193" s="17"/>
      <c r="BG193" s="69"/>
      <c r="BH193" s="17"/>
      <c r="BJ193" s="253"/>
      <c r="BK193" s="253"/>
      <c r="BL193" s="253"/>
    </row>
    <row r="194" spans="1:64">
      <c r="A194" s="251"/>
      <c r="B194" s="251"/>
      <c r="C194" s="91"/>
      <c r="H194" s="17"/>
      <c r="N194" s="67"/>
      <c r="O194" s="173"/>
      <c r="AD194" s="24"/>
      <c r="AI194" s="174"/>
      <c r="AS194" s="6"/>
      <c r="AT194" s="24"/>
      <c r="AY194" s="69"/>
      <c r="AZ194" s="17"/>
      <c r="BB194" s="69"/>
      <c r="BC194" s="17"/>
      <c r="BG194" s="69"/>
      <c r="BH194" s="17"/>
      <c r="BJ194" s="253"/>
      <c r="BK194" s="253"/>
      <c r="BL194" s="253"/>
    </row>
    <row r="195" spans="1:64">
      <c r="A195" s="251"/>
      <c r="B195" s="251"/>
      <c r="C195" s="91"/>
      <c r="H195" s="17"/>
      <c r="N195" s="67"/>
      <c r="O195" s="173"/>
      <c r="AD195" s="24"/>
      <c r="AI195" s="174"/>
      <c r="AS195" s="6"/>
      <c r="AT195" s="24"/>
      <c r="AY195" s="69"/>
      <c r="AZ195" s="17"/>
      <c r="BB195" s="69"/>
      <c r="BC195" s="17"/>
      <c r="BG195" s="69"/>
      <c r="BH195" s="17"/>
      <c r="BJ195" s="253"/>
      <c r="BK195" s="253"/>
      <c r="BL195" s="253"/>
    </row>
    <row r="196" spans="1:64">
      <c r="A196" s="251"/>
      <c r="B196" s="251"/>
      <c r="C196" s="91"/>
      <c r="H196" s="17"/>
      <c r="N196" s="67"/>
      <c r="O196" s="173"/>
      <c r="AD196" s="24"/>
      <c r="AI196" s="174"/>
      <c r="AS196" s="6"/>
      <c r="AT196" s="24"/>
      <c r="AY196" s="69"/>
      <c r="AZ196" s="17"/>
      <c r="BB196" s="69"/>
      <c r="BC196" s="17"/>
      <c r="BG196" s="69"/>
      <c r="BH196" s="17"/>
      <c r="BJ196" s="253"/>
      <c r="BK196" s="253"/>
      <c r="BL196" s="253"/>
    </row>
    <row r="197" spans="1:64">
      <c r="A197" s="251"/>
      <c r="B197" s="251"/>
      <c r="C197" s="91"/>
      <c r="H197" s="17"/>
      <c r="N197" s="67"/>
      <c r="O197" s="173"/>
      <c r="AD197" s="24"/>
      <c r="AI197" s="174"/>
      <c r="AS197" s="6"/>
      <c r="AT197" s="24"/>
      <c r="AY197" s="69"/>
      <c r="AZ197" s="17"/>
      <c r="BB197" s="69"/>
      <c r="BC197" s="17"/>
      <c r="BG197" s="69"/>
      <c r="BH197" s="17"/>
      <c r="BJ197" s="253"/>
      <c r="BK197" s="253"/>
      <c r="BL197" s="253"/>
    </row>
    <row r="198" spans="1:64">
      <c r="A198" s="251"/>
      <c r="B198" s="251"/>
      <c r="C198" s="91"/>
      <c r="H198" s="17"/>
      <c r="N198" s="67"/>
      <c r="O198" s="173"/>
      <c r="AD198" s="24"/>
      <c r="AI198" s="174"/>
      <c r="AS198" s="6"/>
      <c r="AT198" s="24"/>
      <c r="AY198" s="69"/>
      <c r="AZ198" s="17"/>
      <c r="BB198" s="69"/>
      <c r="BC198" s="17"/>
      <c r="BG198" s="69"/>
      <c r="BH198" s="17"/>
      <c r="BJ198" s="253"/>
      <c r="BK198" s="253"/>
      <c r="BL198" s="253"/>
    </row>
    <row r="199" spans="1:64">
      <c r="A199" s="251"/>
      <c r="B199" s="251"/>
      <c r="C199" s="91"/>
      <c r="H199" s="17"/>
      <c r="N199" s="67"/>
      <c r="O199" s="173"/>
      <c r="AD199" s="24"/>
      <c r="AI199" s="174"/>
      <c r="AS199" s="6"/>
      <c r="AT199" s="24"/>
      <c r="AY199" s="69"/>
      <c r="AZ199" s="17"/>
      <c r="BB199" s="69"/>
      <c r="BC199" s="17"/>
      <c r="BG199" s="69"/>
      <c r="BH199" s="17"/>
      <c r="BJ199" s="253"/>
      <c r="BK199" s="253"/>
      <c r="BL199" s="253"/>
    </row>
    <row r="200" spans="1:64">
      <c r="A200" s="251"/>
      <c r="B200" s="251"/>
      <c r="C200" s="91"/>
      <c r="H200" s="17"/>
      <c r="N200" s="67"/>
      <c r="O200" s="173"/>
      <c r="AD200" s="24"/>
      <c r="AI200" s="174"/>
      <c r="AS200" s="6"/>
      <c r="AT200" s="24"/>
      <c r="AY200" s="69"/>
      <c r="AZ200" s="17"/>
      <c r="BB200" s="69"/>
      <c r="BC200" s="17"/>
      <c r="BG200" s="69"/>
      <c r="BH200" s="17"/>
      <c r="BJ200" s="253"/>
      <c r="BK200" s="253"/>
      <c r="BL200" s="253"/>
    </row>
    <row r="201" spans="1:64">
      <c r="A201" s="251"/>
      <c r="B201" s="251"/>
      <c r="C201" s="91"/>
      <c r="H201" s="17"/>
      <c r="N201" s="67"/>
      <c r="O201" s="173"/>
      <c r="AD201" s="24"/>
      <c r="AI201" s="174"/>
      <c r="AS201" s="6"/>
      <c r="AT201" s="24"/>
      <c r="AY201" s="69"/>
      <c r="AZ201" s="17"/>
      <c r="BB201" s="69"/>
      <c r="BC201" s="17"/>
      <c r="BG201" s="69"/>
      <c r="BH201" s="17"/>
      <c r="BJ201" s="253"/>
      <c r="BK201" s="253"/>
      <c r="BL201" s="253"/>
    </row>
    <row r="202" spans="1:64">
      <c r="A202" s="251"/>
      <c r="B202" s="251"/>
      <c r="C202" s="91"/>
      <c r="H202" s="17"/>
      <c r="N202" s="67"/>
      <c r="O202" s="173"/>
      <c r="AD202" s="24"/>
      <c r="AI202" s="174"/>
      <c r="AS202" s="6"/>
      <c r="AT202" s="24"/>
      <c r="AY202" s="69"/>
      <c r="AZ202" s="17"/>
      <c r="BB202" s="69"/>
      <c r="BC202" s="17"/>
      <c r="BG202" s="69"/>
      <c r="BH202" s="17"/>
      <c r="BJ202" s="253"/>
      <c r="BK202" s="253"/>
      <c r="BL202" s="253"/>
    </row>
    <row r="203" spans="1:64">
      <c r="A203" s="251"/>
      <c r="B203" s="251"/>
      <c r="C203" s="91"/>
      <c r="H203" s="17"/>
      <c r="N203" s="67"/>
      <c r="O203" s="173"/>
      <c r="AD203" s="24"/>
      <c r="AI203" s="174"/>
      <c r="AS203" s="6"/>
      <c r="AT203" s="24"/>
      <c r="AY203" s="69"/>
      <c r="AZ203" s="17"/>
      <c r="BB203" s="69"/>
      <c r="BC203" s="17"/>
      <c r="BG203" s="69"/>
      <c r="BH203" s="17"/>
      <c r="BJ203" s="253"/>
      <c r="BK203" s="253"/>
      <c r="BL203" s="253"/>
    </row>
    <row r="204" spans="1:64">
      <c r="A204" s="251"/>
      <c r="B204" s="251"/>
      <c r="C204" s="91"/>
      <c r="H204" s="17"/>
      <c r="N204" s="67"/>
      <c r="O204" s="173"/>
      <c r="AD204" s="24"/>
      <c r="AI204" s="174"/>
      <c r="AS204" s="6"/>
      <c r="AT204" s="24"/>
      <c r="AY204" s="69"/>
      <c r="AZ204" s="17"/>
      <c r="BB204" s="69"/>
      <c r="BC204" s="17"/>
      <c r="BG204" s="69"/>
      <c r="BH204" s="17"/>
      <c r="BJ204" s="253"/>
      <c r="BK204" s="253"/>
      <c r="BL204" s="253"/>
    </row>
    <row r="205" spans="1:64">
      <c r="A205" s="251"/>
      <c r="B205" s="251"/>
      <c r="C205" s="91"/>
      <c r="H205" s="17"/>
      <c r="N205" s="67"/>
      <c r="O205" s="173"/>
      <c r="AD205" s="24"/>
      <c r="AI205" s="174"/>
      <c r="AS205" s="6"/>
      <c r="AT205" s="24"/>
      <c r="AY205" s="69"/>
      <c r="AZ205" s="17"/>
      <c r="BB205" s="69"/>
      <c r="BC205" s="17"/>
      <c r="BG205" s="69"/>
      <c r="BH205" s="17"/>
      <c r="BJ205" s="253"/>
      <c r="BK205" s="253"/>
      <c r="BL205" s="253"/>
    </row>
    <row r="206" spans="1:64">
      <c r="A206" s="251"/>
      <c r="B206" s="251"/>
      <c r="C206" s="91"/>
      <c r="H206" s="17"/>
      <c r="N206" s="67"/>
      <c r="O206" s="173"/>
      <c r="AD206" s="24"/>
      <c r="AI206" s="174"/>
      <c r="AS206" s="6"/>
      <c r="AT206" s="24"/>
      <c r="AY206" s="69"/>
      <c r="AZ206" s="17"/>
      <c r="BB206" s="69"/>
      <c r="BC206" s="17"/>
      <c r="BG206" s="69"/>
      <c r="BH206" s="17"/>
      <c r="BJ206" s="253"/>
      <c r="BK206" s="253"/>
      <c r="BL206" s="253"/>
    </row>
    <row r="207" spans="1:64">
      <c r="A207" s="251"/>
      <c r="B207" s="251"/>
      <c r="C207" s="91"/>
      <c r="H207" s="17"/>
      <c r="N207" s="67"/>
      <c r="O207" s="173"/>
      <c r="AD207" s="24"/>
      <c r="AI207" s="174"/>
      <c r="AS207" s="6"/>
      <c r="AT207" s="24"/>
      <c r="AY207" s="69"/>
      <c r="AZ207" s="17"/>
      <c r="BB207" s="69"/>
      <c r="BC207" s="17"/>
      <c r="BG207" s="69"/>
      <c r="BH207" s="17"/>
      <c r="BJ207" s="253"/>
      <c r="BK207" s="253"/>
      <c r="BL207" s="253"/>
    </row>
    <row r="208" spans="1:64">
      <c r="A208" s="251"/>
      <c r="B208" s="251"/>
      <c r="C208" s="91"/>
      <c r="H208" s="17"/>
      <c r="N208" s="67"/>
      <c r="O208" s="173"/>
      <c r="AD208" s="24"/>
      <c r="AI208" s="174"/>
      <c r="AS208" s="6"/>
      <c r="AT208" s="24"/>
      <c r="AY208" s="69"/>
      <c r="AZ208" s="17"/>
      <c r="BB208" s="69"/>
      <c r="BC208" s="17"/>
      <c r="BG208" s="69"/>
      <c r="BH208" s="17"/>
      <c r="BJ208" s="253"/>
      <c r="BK208" s="253"/>
      <c r="BL208" s="253"/>
    </row>
    <row r="209" spans="1:64">
      <c r="A209" s="251"/>
      <c r="B209" s="251"/>
      <c r="C209" s="91"/>
      <c r="H209" s="17"/>
      <c r="N209" s="67"/>
      <c r="O209" s="173"/>
      <c r="AD209" s="24"/>
      <c r="AI209" s="174"/>
      <c r="AS209" s="6"/>
      <c r="AT209" s="24"/>
      <c r="AY209" s="69"/>
      <c r="AZ209" s="17"/>
      <c r="BB209" s="69"/>
      <c r="BC209" s="17"/>
      <c r="BG209" s="69"/>
      <c r="BH209" s="17"/>
      <c r="BJ209" s="253"/>
      <c r="BK209" s="253"/>
      <c r="BL209" s="253"/>
    </row>
    <row r="210" spans="1:64">
      <c r="A210" s="251"/>
      <c r="B210" s="251"/>
      <c r="C210" s="91"/>
      <c r="H210" s="17"/>
      <c r="N210" s="67"/>
      <c r="O210" s="173"/>
      <c r="AD210" s="24"/>
      <c r="AI210" s="174"/>
      <c r="AS210" s="6"/>
      <c r="AT210" s="24"/>
      <c r="AY210" s="69"/>
      <c r="AZ210" s="17"/>
      <c r="BB210" s="69"/>
      <c r="BC210" s="17"/>
      <c r="BG210" s="69"/>
      <c r="BH210" s="17"/>
      <c r="BJ210" s="253"/>
      <c r="BK210" s="253"/>
      <c r="BL210" s="253"/>
    </row>
    <row r="211" spans="1:64">
      <c r="A211" s="251"/>
      <c r="B211" s="251"/>
      <c r="C211" s="91"/>
      <c r="H211" s="17"/>
      <c r="N211" s="67"/>
      <c r="O211" s="173"/>
      <c r="AD211" s="24"/>
      <c r="AI211" s="174"/>
      <c r="AS211" s="6"/>
      <c r="AT211" s="24"/>
      <c r="AY211" s="69"/>
      <c r="AZ211" s="17"/>
      <c r="BB211" s="69"/>
      <c r="BC211" s="17"/>
      <c r="BG211" s="69"/>
      <c r="BH211" s="17"/>
      <c r="BJ211" s="253"/>
      <c r="BK211" s="253"/>
      <c r="BL211" s="253"/>
    </row>
    <row r="212" spans="1:64">
      <c r="A212" s="251"/>
      <c r="B212" s="251"/>
      <c r="C212" s="91"/>
      <c r="H212" s="17"/>
      <c r="N212" s="67"/>
      <c r="O212" s="173"/>
      <c r="AD212" s="24"/>
      <c r="AI212" s="174"/>
      <c r="AS212" s="6"/>
      <c r="AT212" s="24"/>
      <c r="AY212" s="69"/>
      <c r="AZ212" s="17"/>
      <c r="BB212" s="69"/>
      <c r="BC212" s="17"/>
      <c r="BG212" s="69"/>
      <c r="BH212" s="17"/>
      <c r="BJ212" s="253"/>
      <c r="BK212" s="253"/>
      <c r="BL212" s="253"/>
    </row>
    <row r="213" spans="1:64">
      <c r="A213" s="251"/>
      <c r="B213" s="251"/>
      <c r="C213" s="91"/>
      <c r="H213" s="17"/>
      <c r="N213" s="67"/>
      <c r="O213" s="173"/>
      <c r="AD213" s="24"/>
      <c r="AI213" s="174"/>
      <c r="AS213" s="6"/>
      <c r="AT213" s="24"/>
      <c r="AY213" s="69"/>
      <c r="AZ213" s="17"/>
      <c r="BB213" s="69"/>
      <c r="BC213" s="17"/>
      <c r="BG213" s="69"/>
      <c r="BH213" s="17"/>
      <c r="BJ213" s="253"/>
      <c r="BK213" s="253"/>
      <c r="BL213" s="253"/>
    </row>
    <row r="214" spans="1:64">
      <c r="A214" s="251"/>
      <c r="B214" s="251"/>
      <c r="C214" s="91"/>
      <c r="H214" s="17"/>
      <c r="N214" s="67"/>
      <c r="O214" s="173"/>
      <c r="AD214" s="24"/>
      <c r="AI214" s="174"/>
      <c r="AS214" s="6"/>
      <c r="AT214" s="24"/>
      <c r="AY214" s="69"/>
      <c r="AZ214" s="17"/>
      <c r="BB214" s="69"/>
      <c r="BC214" s="17"/>
      <c r="BG214" s="69"/>
      <c r="BH214" s="17"/>
      <c r="BJ214" s="253"/>
      <c r="BK214" s="253"/>
      <c r="BL214" s="253"/>
    </row>
    <row r="215" spans="1:64">
      <c r="A215" s="251"/>
      <c r="B215" s="251"/>
      <c r="C215" s="91"/>
      <c r="H215" s="17"/>
      <c r="N215" s="67"/>
      <c r="O215" s="173"/>
      <c r="AD215" s="24"/>
      <c r="AI215" s="174"/>
      <c r="AS215" s="6"/>
      <c r="AT215" s="24"/>
      <c r="AY215" s="69"/>
      <c r="AZ215" s="17"/>
      <c r="BB215" s="69"/>
      <c r="BC215" s="17"/>
      <c r="BG215" s="69"/>
      <c r="BH215" s="17"/>
      <c r="BJ215" s="253"/>
      <c r="BK215" s="253"/>
      <c r="BL215" s="253"/>
    </row>
    <row r="216" spans="1:64">
      <c r="A216" s="251"/>
      <c r="B216" s="251"/>
      <c r="C216" s="91"/>
      <c r="H216" s="17"/>
      <c r="N216" s="67"/>
      <c r="O216" s="173"/>
      <c r="AD216" s="24"/>
      <c r="AI216" s="174"/>
      <c r="AS216" s="6"/>
      <c r="AT216" s="24"/>
      <c r="AY216" s="69"/>
      <c r="AZ216" s="17"/>
      <c r="BB216" s="69"/>
      <c r="BC216" s="17"/>
      <c r="BG216" s="69"/>
      <c r="BH216" s="17"/>
      <c r="BJ216" s="253"/>
      <c r="BK216" s="253"/>
      <c r="BL216" s="253"/>
    </row>
    <row r="217" spans="1:64">
      <c r="A217" s="251"/>
      <c r="B217" s="251"/>
      <c r="C217" s="91"/>
      <c r="H217" s="17"/>
      <c r="N217" s="67"/>
      <c r="O217" s="173"/>
      <c r="AD217" s="24"/>
      <c r="AI217" s="174"/>
      <c r="AS217" s="6"/>
      <c r="AT217" s="24"/>
      <c r="AY217" s="69"/>
      <c r="AZ217" s="17"/>
      <c r="BB217" s="69"/>
      <c r="BC217" s="17"/>
      <c r="BG217" s="69"/>
      <c r="BH217" s="17"/>
      <c r="BJ217" s="253"/>
      <c r="BK217" s="253"/>
      <c r="BL217" s="253"/>
    </row>
    <row r="218" spans="1:64">
      <c r="A218" s="251"/>
      <c r="B218" s="251"/>
      <c r="C218" s="91"/>
      <c r="H218" s="17"/>
      <c r="N218" s="67"/>
      <c r="O218" s="173"/>
      <c r="AD218" s="24"/>
      <c r="AI218" s="174"/>
      <c r="AS218" s="6"/>
      <c r="AT218" s="24"/>
      <c r="AY218" s="69"/>
      <c r="AZ218" s="17"/>
      <c r="BB218" s="69"/>
      <c r="BC218" s="17"/>
      <c r="BG218" s="69"/>
      <c r="BH218" s="17"/>
      <c r="BJ218" s="253"/>
      <c r="BK218" s="253"/>
      <c r="BL218" s="253"/>
    </row>
    <row r="219" spans="1:64">
      <c r="A219" s="251"/>
      <c r="B219" s="251"/>
      <c r="C219" s="91"/>
      <c r="H219" s="17"/>
      <c r="N219" s="67"/>
      <c r="O219" s="173"/>
      <c r="AD219" s="24"/>
      <c r="AI219" s="174"/>
      <c r="AS219" s="6"/>
      <c r="AT219" s="24"/>
      <c r="AY219" s="69"/>
      <c r="AZ219" s="17"/>
      <c r="BB219" s="69"/>
      <c r="BC219" s="17"/>
      <c r="BG219" s="69"/>
      <c r="BH219" s="17"/>
      <c r="BJ219" s="253"/>
      <c r="BK219" s="253"/>
      <c r="BL219" s="253"/>
    </row>
    <row r="220" spans="1:64">
      <c r="A220" s="251"/>
      <c r="B220" s="251"/>
      <c r="C220" s="91"/>
      <c r="H220" s="17"/>
      <c r="N220" s="67"/>
      <c r="O220" s="173"/>
      <c r="AD220" s="24"/>
      <c r="AI220" s="174"/>
      <c r="AS220" s="6"/>
      <c r="AT220" s="24"/>
      <c r="AY220" s="69"/>
      <c r="AZ220" s="17"/>
      <c r="BB220" s="69"/>
      <c r="BC220" s="17"/>
      <c r="BG220" s="69"/>
      <c r="BH220" s="17"/>
      <c r="BJ220" s="253"/>
      <c r="BK220" s="253"/>
      <c r="BL220" s="253"/>
    </row>
    <row r="221" spans="1:64">
      <c r="A221" s="251"/>
      <c r="B221" s="251"/>
      <c r="C221" s="91"/>
      <c r="H221" s="17"/>
      <c r="N221" s="67"/>
      <c r="O221" s="173"/>
      <c r="AD221" s="24"/>
      <c r="AI221" s="174"/>
      <c r="AS221" s="6"/>
      <c r="AT221" s="24"/>
      <c r="AY221" s="69"/>
      <c r="AZ221" s="17"/>
      <c r="BB221" s="69"/>
      <c r="BC221" s="17"/>
      <c r="BG221" s="69"/>
      <c r="BH221" s="17"/>
      <c r="BJ221" s="253"/>
      <c r="BK221" s="253"/>
      <c r="BL221" s="253"/>
    </row>
    <row r="222" spans="1:64">
      <c r="A222" s="251"/>
      <c r="B222" s="251"/>
      <c r="C222" s="91"/>
      <c r="H222" s="17"/>
      <c r="N222" s="67"/>
      <c r="O222" s="173"/>
      <c r="AD222" s="24"/>
      <c r="AI222" s="174"/>
      <c r="AS222" s="6"/>
      <c r="AT222" s="24"/>
      <c r="AY222" s="69"/>
      <c r="AZ222" s="17"/>
      <c r="BB222" s="69"/>
      <c r="BC222" s="17"/>
      <c r="BG222" s="69"/>
      <c r="BH222" s="17"/>
      <c r="BJ222" s="253"/>
      <c r="BK222" s="253"/>
      <c r="BL222" s="253"/>
    </row>
    <row r="223" spans="1:64">
      <c r="A223" s="251"/>
      <c r="B223" s="251"/>
      <c r="C223" s="91"/>
      <c r="H223" s="17"/>
      <c r="N223" s="67"/>
      <c r="O223" s="173"/>
      <c r="AD223" s="24"/>
      <c r="AI223" s="174"/>
      <c r="AS223" s="6"/>
      <c r="AT223" s="24"/>
      <c r="AY223" s="69"/>
      <c r="AZ223" s="17"/>
      <c r="BB223" s="69"/>
      <c r="BC223" s="17"/>
      <c r="BG223" s="69"/>
      <c r="BH223" s="17"/>
      <c r="BJ223" s="253"/>
      <c r="BK223" s="253"/>
      <c r="BL223" s="253"/>
    </row>
    <row r="224" spans="1:64">
      <c r="A224" s="251"/>
      <c r="B224" s="251"/>
      <c r="C224" s="91"/>
      <c r="H224" s="17"/>
      <c r="N224" s="67"/>
      <c r="O224" s="173"/>
      <c r="AD224" s="24"/>
      <c r="AI224" s="174"/>
      <c r="AS224" s="6"/>
      <c r="AT224" s="24"/>
      <c r="AY224" s="69"/>
      <c r="AZ224" s="17"/>
      <c r="BB224" s="69"/>
      <c r="BC224" s="17"/>
      <c r="BG224" s="69"/>
      <c r="BH224" s="17"/>
      <c r="BJ224" s="253"/>
      <c r="BK224" s="253"/>
      <c r="BL224" s="253"/>
    </row>
    <row r="225" spans="1:64">
      <c r="A225" s="251"/>
      <c r="B225" s="251"/>
      <c r="C225" s="91"/>
      <c r="H225" s="17"/>
      <c r="N225" s="67"/>
      <c r="O225" s="173"/>
      <c r="AD225" s="24"/>
      <c r="AI225" s="174"/>
      <c r="AS225" s="6"/>
      <c r="AT225" s="24"/>
      <c r="AY225" s="69"/>
      <c r="AZ225" s="17"/>
      <c r="BB225" s="69"/>
      <c r="BC225" s="17"/>
      <c r="BG225" s="69"/>
      <c r="BH225" s="17"/>
      <c r="BJ225" s="253"/>
      <c r="BK225" s="253"/>
      <c r="BL225" s="253"/>
    </row>
    <row r="226" spans="1:64">
      <c r="A226" s="251"/>
      <c r="B226" s="251"/>
      <c r="C226" s="91"/>
      <c r="H226" s="17"/>
      <c r="N226" s="67"/>
      <c r="O226" s="173"/>
      <c r="AD226" s="24"/>
      <c r="AI226" s="174"/>
      <c r="AS226" s="6"/>
      <c r="AT226" s="24"/>
      <c r="AY226" s="69"/>
      <c r="AZ226" s="17"/>
      <c r="BB226" s="69"/>
      <c r="BC226" s="17"/>
      <c r="BG226" s="69"/>
      <c r="BH226" s="17"/>
      <c r="BJ226" s="253"/>
      <c r="BK226" s="253"/>
      <c r="BL226" s="253"/>
    </row>
    <row r="227" spans="1:64">
      <c r="A227" s="251"/>
      <c r="B227" s="251"/>
      <c r="C227" s="91"/>
      <c r="H227" s="17"/>
      <c r="N227" s="67"/>
      <c r="O227" s="173"/>
      <c r="AD227" s="24"/>
      <c r="AI227" s="174"/>
      <c r="AS227" s="6"/>
      <c r="AT227" s="24"/>
      <c r="AY227" s="69"/>
      <c r="AZ227" s="17"/>
      <c r="BB227" s="69"/>
      <c r="BC227" s="17"/>
      <c r="BG227" s="69"/>
      <c r="BH227" s="17"/>
      <c r="BJ227" s="253"/>
      <c r="BK227" s="253"/>
      <c r="BL227" s="253"/>
    </row>
    <row r="228" spans="1:64">
      <c r="A228" s="251"/>
      <c r="B228" s="251"/>
      <c r="C228" s="91"/>
      <c r="H228" s="17"/>
      <c r="N228" s="67"/>
      <c r="O228" s="173"/>
      <c r="AD228" s="24"/>
      <c r="AI228" s="174"/>
      <c r="AS228" s="6"/>
      <c r="AT228" s="24"/>
      <c r="AY228" s="69"/>
      <c r="AZ228" s="17"/>
      <c r="BB228" s="69"/>
      <c r="BC228" s="17"/>
      <c r="BG228" s="69"/>
      <c r="BH228" s="17"/>
      <c r="BJ228" s="253"/>
      <c r="BK228" s="253"/>
      <c r="BL228" s="253"/>
    </row>
    <row r="229" spans="1:64">
      <c r="A229" s="251"/>
      <c r="B229" s="251"/>
      <c r="C229" s="91"/>
      <c r="H229" s="17"/>
      <c r="N229" s="67"/>
      <c r="O229" s="173"/>
      <c r="AD229" s="24"/>
      <c r="AI229" s="174"/>
      <c r="AS229" s="6"/>
      <c r="AT229" s="24"/>
      <c r="AY229" s="69"/>
      <c r="AZ229" s="17"/>
      <c r="BB229" s="69"/>
      <c r="BC229" s="17"/>
      <c r="BG229" s="69"/>
      <c r="BH229" s="17"/>
      <c r="BJ229" s="253"/>
      <c r="BK229" s="253"/>
      <c r="BL229" s="253"/>
    </row>
    <row r="230" spans="1:64">
      <c r="A230" s="251"/>
      <c r="B230" s="251"/>
      <c r="C230" s="91"/>
      <c r="H230" s="17"/>
      <c r="N230" s="67"/>
      <c r="O230" s="173"/>
      <c r="AD230" s="24"/>
      <c r="AI230" s="174"/>
      <c r="AS230" s="6"/>
      <c r="AT230" s="24"/>
      <c r="AY230" s="69"/>
      <c r="AZ230" s="17"/>
      <c r="BB230" s="69"/>
      <c r="BC230" s="17"/>
      <c r="BG230" s="69"/>
      <c r="BH230" s="17"/>
      <c r="BJ230" s="253"/>
      <c r="BK230" s="253"/>
      <c r="BL230" s="253"/>
    </row>
  </sheetData>
  <autoFilter ref="A1:BM90" xr:uid="{00000000-0001-0000-0300-000000000000}">
    <sortState xmlns:xlrd2="http://schemas.microsoft.com/office/spreadsheetml/2017/richdata2" ref="A2:BM90">
      <sortCondition ref="B1:B90"/>
    </sortState>
  </autoFilter>
  <conditionalFormatting sqref="BK3:BL66">
    <cfRule type="containsText" dxfId="3" priority="1" operator="containsText" text="auto">
      <formula>NOT(ISERROR(SEARCH("auto",BK3)))</formula>
    </cfRule>
  </conditionalFormatting>
  <conditionalFormatting sqref="BM25:BM27">
    <cfRule type="containsText" dxfId="2" priority="12" operator="containsText" text="auto">
      <formula>NOT(ISERROR(SEARCH("auto",BM25)))</formula>
    </cfRule>
  </conditionalFormatting>
  <conditionalFormatting sqref="BM32:BM34">
    <cfRule type="containsText" dxfId="1" priority="9" operator="containsText" text="auto">
      <formula>NOT(ISERROR(SEARCH("auto",BM32)))</formula>
    </cfRule>
  </conditionalFormatting>
  <conditionalFormatting sqref="BM55">
    <cfRule type="containsText" dxfId="0" priority="5" operator="containsText" text="auto">
      <formula>NOT(ISERROR(SEARCH("auto",BM55)))</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3"/>
  <sheetViews>
    <sheetView zoomScaleNormal="100" workbookViewId="0">
      <selection activeCell="A23" sqref="A23"/>
    </sheetView>
  </sheetViews>
  <sheetFormatPr defaultRowHeight="15"/>
  <cols>
    <col min="1" max="1" width="37" customWidth="1"/>
    <col min="2" max="2" width="20.42578125" bestFit="1" customWidth="1"/>
    <col min="3" max="3" width="16.42578125" bestFit="1" customWidth="1"/>
    <col min="4" max="4" width="12.85546875" bestFit="1" customWidth="1"/>
    <col min="5" max="5" width="16.42578125" bestFit="1" customWidth="1"/>
    <col min="7" max="7" width="16.42578125" bestFit="1" customWidth="1"/>
  </cols>
  <sheetData>
    <row r="1" spans="1:7" ht="15.75" thickBot="1">
      <c r="A1" s="175" t="s">
        <v>315</v>
      </c>
    </row>
    <row r="2" spans="1:7" ht="15.75">
      <c r="A2" s="30"/>
      <c r="B2" s="31" t="s">
        <v>3</v>
      </c>
      <c r="C2" s="468" t="s">
        <v>0</v>
      </c>
      <c r="D2" s="469"/>
      <c r="E2" s="470" t="s">
        <v>32</v>
      </c>
      <c r="F2" s="471"/>
    </row>
    <row r="3" spans="1:7" ht="30.75" thickBot="1">
      <c r="A3" s="32"/>
      <c r="B3" s="33" t="s">
        <v>2</v>
      </c>
      <c r="C3" s="34" t="s">
        <v>16</v>
      </c>
      <c r="D3" s="35" t="s">
        <v>1</v>
      </c>
      <c r="E3" s="36" t="s">
        <v>16</v>
      </c>
      <c r="F3" s="37" t="s">
        <v>1</v>
      </c>
      <c r="G3" s="38"/>
    </row>
    <row r="4" spans="1:7">
      <c r="A4" s="39" t="s">
        <v>68</v>
      </c>
      <c r="B4" s="40"/>
      <c r="C4" s="41">
        <v>6.13E-2</v>
      </c>
      <c r="D4" s="42">
        <v>6.8900000000000003E-2</v>
      </c>
      <c r="E4" s="43">
        <v>4.3400000000000001E-2</v>
      </c>
      <c r="F4" s="44">
        <v>0.16250000000000001</v>
      </c>
      <c r="G4" s="45"/>
    </row>
    <row r="5" spans="1:7" ht="17.25">
      <c r="A5" s="46" t="s">
        <v>33</v>
      </c>
      <c r="B5" s="47" t="s">
        <v>34</v>
      </c>
      <c r="C5" s="48"/>
      <c r="D5" s="49"/>
      <c r="E5" s="50"/>
      <c r="F5" s="51"/>
      <c r="G5" s="52"/>
    </row>
    <row r="6" spans="1:7" ht="15.75">
      <c r="A6" s="46" t="s">
        <v>35</v>
      </c>
      <c r="B6" s="53"/>
      <c r="C6" s="54">
        <f>C4*1.5</f>
        <v>9.1950000000000004E-2</v>
      </c>
      <c r="D6" s="55">
        <f>D4*1.5</f>
        <v>0.10335</v>
      </c>
      <c r="E6" s="56"/>
      <c r="F6" s="57"/>
      <c r="G6" s="58"/>
    </row>
    <row r="7" spans="1:7" ht="16.5" thickBot="1">
      <c r="A7" s="59" t="s">
        <v>36</v>
      </c>
      <c r="B7" s="60"/>
      <c r="C7" s="61"/>
      <c r="D7" s="62"/>
      <c r="E7" s="63">
        <f>E4*1.5</f>
        <v>6.5100000000000005E-2</v>
      </c>
      <c r="F7" s="64">
        <f>F4*0.5</f>
        <v>8.1250000000000003E-2</v>
      </c>
      <c r="G7" s="45"/>
    </row>
    <row r="8" spans="1:7">
      <c r="C8" s="45"/>
      <c r="D8" s="45"/>
      <c r="E8" s="45"/>
      <c r="F8" s="45"/>
    </row>
    <row r="9" spans="1:7">
      <c r="A9" s="1" t="s">
        <v>15</v>
      </c>
    </row>
    <row r="11" spans="1:7">
      <c r="A11" s="170" t="s">
        <v>207</v>
      </c>
    </row>
    <row r="12" spans="1:7">
      <c r="A12" s="171" t="s">
        <v>208</v>
      </c>
    </row>
    <row r="13" spans="1:7">
      <c r="A13" s="171" t="s">
        <v>209</v>
      </c>
    </row>
    <row r="14" spans="1:7">
      <c r="A14" s="172" t="s">
        <v>210</v>
      </c>
    </row>
    <row r="15" spans="1:7">
      <c r="A15" s="171" t="s">
        <v>211</v>
      </c>
    </row>
    <row r="17" spans="1:6" ht="15.75" thickBot="1">
      <c r="A17" s="176" t="s">
        <v>316</v>
      </c>
    </row>
    <row r="18" spans="1:6" ht="15.75">
      <c r="A18" s="30"/>
      <c r="B18" s="31" t="s">
        <v>3</v>
      </c>
      <c r="C18" s="468" t="s">
        <v>0</v>
      </c>
      <c r="D18" s="469"/>
      <c r="E18" s="470" t="s">
        <v>32</v>
      </c>
      <c r="F18" s="471"/>
    </row>
    <row r="19" spans="1:6" ht="30.75" thickBot="1">
      <c r="A19" s="32"/>
      <c r="B19" s="33" t="s">
        <v>2</v>
      </c>
      <c r="C19" s="34" t="s">
        <v>16</v>
      </c>
      <c r="D19" s="35" t="s">
        <v>1</v>
      </c>
      <c r="E19" s="36" t="s">
        <v>16</v>
      </c>
      <c r="F19" s="37" t="s">
        <v>1</v>
      </c>
    </row>
    <row r="20" spans="1:6">
      <c r="A20" s="39" t="s">
        <v>324</v>
      </c>
      <c r="B20" s="40"/>
      <c r="C20" s="41">
        <v>4.99E-2</v>
      </c>
      <c r="D20" s="42">
        <v>6.1699999999999998E-2</v>
      </c>
      <c r="E20" s="43">
        <v>2.86E-2</v>
      </c>
      <c r="F20" s="44">
        <v>0.10199999999999999</v>
      </c>
    </row>
    <row r="21" spans="1:6" ht="17.25">
      <c r="A21" s="46" t="s">
        <v>33</v>
      </c>
      <c r="B21" s="47" t="s">
        <v>34</v>
      </c>
      <c r="C21" s="48"/>
      <c r="D21" s="49"/>
      <c r="E21" s="50"/>
      <c r="F21" s="51"/>
    </row>
    <row r="22" spans="1:6" ht="15.75">
      <c r="A22" s="46" t="s">
        <v>35</v>
      </c>
      <c r="B22" s="53"/>
      <c r="C22" s="54">
        <f>C20*1.5</f>
        <v>7.485E-2</v>
      </c>
      <c r="D22" s="55">
        <f>D20*1.5</f>
        <v>9.2549999999999993E-2</v>
      </c>
      <c r="E22" s="56"/>
      <c r="F22" s="57"/>
    </row>
    <row r="23" spans="1:6" ht="16.5" thickBot="1">
      <c r="A23" s="59" t="s">
        <v>36</v>
      </c>
      <c r="B23" s="60"/>
      <c r="C23" s="61"/>
      <c r="D23" s="62"/>
      <c r="E23" s="63">
        <f>E20*1.5</f>
        <v>4.2900000000000001E-2</v>
      </c>
      <c r="F23" s="64">
        <f>F20*0.5</f>
        <v>5.0999999999999997E-2</v>
      </c>
    </row>
  </sheetData>
  <mergeCells count="4">
    <mergeCell ref="C2:D2"/>
    <mergeCell ref="E2:F2"/>
    <mergeCell ref="C18:D18"/>
    <mergeCell ref="E18:F18"/>
  </mergeCells>
  <hyperlinks>
    <hyperlink ref="A14" r:id="rId1" display="“T9” updates this method to calculate floors using total raw count sums to arrive at CMA thresholds. This method matches that used by Statistics Canada. " xr:uid="{00000000-0004-0000-0400-000000000000}"/>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1000"/>
  <sheetViews>
    <sheetView topLeftCell="A3" zoomScaleNormal="100" workbookViewId="0">
      <selection activeCell="B2" sqref="A2:B24"/>
    </sheetView>
  </sheetViews>
  <sheetFormatPr defaultRowHeight="15"/>
  <cols>
    <col min="1" max="1" width="12.5703125" customWidth="1"/>
    <col min="2" max="5" width="10.5703125" customWidth="1"/>
    <col min="6" max="7" width="10.28515625" customWidth="1"/>
    <col min="8" max="8" width="10.42578125" customWidth="1"/>
    <col min="9" max="11" width="10.5703125" customWidth="1"/>
    <col min="12" max="12" width="10.85546875" customWidth="1"/>
    <col min="13" max="13" width="10.42578125" customWidth="1"/>
    <col min="14" max="17" width="10.5703125" customWidth="1"/>
    <col min="18" max="18" width="12" customWidth="1"/>
  </cols>
  <sheetData>
    <row r="1" spans="1:27" ht="67.5" customHeight="1" thickBot="1">
      <c r="B1" s="481" t="s">
        <v>429</v>
      </c>
      <c r="C1" s="482"/>
      <c r="D1" s="483" t="s">
        <v>90</v>
      </c>
      <c r="E1" s="483"/>
      <c r="F1" s="481" t="s">
        <v>430</v>
      </c>
      <c r="G1" s="482"/>
      <c r="H1" s="482" t="s">
        <v>431</v>
      </c>
      <c r="I1" s="482"/>
      <c r="N1" s="220"/>
      <c r="O1" s="92"/>
      <c r="P1" s="69"/>
      <c r="R1" s="194"/>
      <c r="T1" s="472" t="s">
        <v>212</v>
      </c>
      <c r="U1" s="473"/>
      <c r="V1" s="473"/>
      <c r="W1" s="473"/>
      <c r="X1" s="473"/>
      <c r="Y1" s="473"/>
      <c r="Z1" s="473"/>
      <c r="AA1" s="474"/>
    </row>
    <row r="2" spans="1:27" ht="64.5" thickBot="1">
      <c r="A2" s="144" t="s">
        <v>42</v>
      </c>
      <c r="B2" s="93" t="s">
        <v>37</v>
      </c>
      <c r="C2" s="94" t="s">
        <v>38</v>
      </c>
      <c r="D2" s="93" t="s">
        <v>39</v>
      </c>
      <c r="E2" s="94" t="s">
        <v>40</v>
      </c>
      <c r="F2" s="93" t="s">
        <v>417</v>
      </c>
      <c r="G2" s="255" t="s">
        <v>435</v>
      </c>
      <c r="H2" s="177" t="s">
        <v>325</v>
      </c>
      <c r="I2" s="177" t="s">
        <v>326</v>
      </c>
      <c r="J2" s="93" t="s">
        <v>41</v>
      </c>
      <c r="K2" s="94" t="s">
        <v>88</v>
      </c>
      <c r="L2" s="93" t="s">
        <v>418</v>
      </c>
      <c r="M2" s="94" t="s">
        <v>419</v>
      </c>
      <c r="N2" s="191" t="s">
        <v>331</v>
      </c>
      <c r="O2" s="192" t="s">
        <v>332</v>
      </c>
      <c r="P2" s="95" t="s">
        <v>89</v>
      </c>
      <c r="Q2" s="95" t="s">
        <v>420</v>
      </c>
      <c r="R2" s="212" t="s">
        <v>337</v>
      </c>
      <c r="T2" s="475"/>
      <c r="U2" s="476"/>
      <c r="V2" s="476"/>
      <c r="W2" s="476"/>
      <c r="X2" s="476"/>
      <c r="Y2" s="476"/>
      <c r="Z2" s="476"/>
      <c r="AA2" s="477"/>
    </row>
    <row r="3" spans="1:27">
      <c r="A3" s="96" t="s">
        <v>5</v>
      </c>
      <c r="B3" s="130">
        <v>35959</v>
      </c>
      <c r="C3" s="97">
        <f>B3/B8</f>
        <v>0.15380743976694991</v>
      </c>
      <c r="D3" s="130">
        <v>36746</v>
      </c>
      <c r="E3" s="98">
        <f>D3/(D8-D7)</f>
        <v>0.12452261136244261</v>
      </c>
      <c r="F3" s="243">
        <v>36746</v>
      </c>
      <c r="G3" s="256">
        <f>F3/F8</f>
        <v>0.12452261136244261</v>
      </c>
      <c r="H3" s="178">
        <v>37660</v>
      </c>
      <c r="I3" s="179">
        <f>H3/H8</f>
        <v>0.11862164545798161</v>
      </c>
      <c r="J3" s="99">
        <f>D3-B3</f>
        <v>787</v>
      </c>
      <c r="K3" s="98">
        <f>J3/B3</f>
        <v>2.1886036875330236E-2</v>
      </c>
      <c r="L3" s="230">
        <f>H3-F3</f>
        <v>914</v>
      </c>
      <c r="M3" s="231">
        <f>L3/F3</f>
        <v>2.4873455614216514E-2</v>
      </c>
      <c r="N3" s="195">
        <f>H3-D3</f>
        <v>914</v>
      </c>
      <c r="O3" s="196">
        <f>N3/D3</f>
        <v>2.4873455614216514E-2</v>
      </c>
      <c r="P3" s="100">
        <f>J3/(J8-J7)</f>
        <v>1.2837940400217289E-2</v>
      </c>
      <c r="Q3" s="248">
        <f>L3/L8</f>
        <v>4.0830913558186285E-2</v>
      </c>
      <c r="R3" s="213">
        <f>N3/N8</f>
        <v>4.0830913558186285E-2</v>
      </c>
      <c r="T3" s="478"/>
      <c r="U3" s="479"/>
      <c r="V3" s="479"/>
      <c r="W3" s="479"/>
      <c r="X3" s="479"/>
      <c r="Y3" s="479"/>
      <c r="Z3" s="479"/>
      <c r="AA3" s="480"/>
    </row>
    <row r="4" spans="1:27">
      <c r="A4" s="101" t="s">
        <v>6</v>
      </c>
      <c r="B4" s="132">
        <v>17448</v>
      </c>
      <c r="C4" s="102">
        <f>B4/B8</f>
        <v>7.4630334799458881E-2</v>
      </c>
      <c r="D4" s="132">
        <v>18644</v>
      </c>
      <c r="E4" s="103">
        <f>D4/(D8-D7)</f>
        <v>6.317965400972568E-2</v>
      </c>
      <c r="F4" s="244">
        <v>18644</v>
      </c>
      <c r="G4" s="257">
        <f>F4/F8</f>
        <v>6.317965400972568E-2</v>
      </c>
      <c r="H4" s="180">
        <v>18511</v>
      </c>
      <c r="I4" s="181">
        <f>H4/H8</f>
        <v>5.8306035025828401E-2</v>
      </c>
      <c r="J4" s="104">
        <f>D4-B4</f>
        <v>1196</v>
      </c>
      <c r="K4" s="103">
        <f>J4/B4</f>
        <v>6.8546538285190278E-2</v>
      </c>
      <c r="L4" s="232">
        <f>H4-F4</f>
        <v>-133</v>
      </c>
      <c r="M4" s="105">
        <f>L4/F4</f>
        <v>-7.1336623042265604E-3</v>
      </c>
      <c r="N4" s="197">
        <f t="shared" ref="N4:N6" si="0">H4-D4</f>
        <v>-133</v>
      </c>
      <c r="O4" s="198">
        <f t="shared" ref="O4:O6" si="1">N4/D4</f>
        <v>-7.1336623042265604E-3</v>
      </c>
      <c r="P4" s="105">
        <f>J4/(J8-J7)</f>
        <v>1.9509754407445842E-2</v>
      </c>
      <c r="Q4" s="105">
        <f>L4/L8</f>
        <v>-5.9414786687513963E-3</v>
      </c>
      <c r="R4" s="214">
        <f>N4/N8</f>
        <v>-5.9414786687513963E-3</v>
      </c>
      <c r="S4" s="131"/>
    </row>
    <row r="5" spans="1:27">
      <c r="A5" s="106" t="s">
        <v>7</v>
      </c>
      <c r="B5" s="133">
        <v>145005</v>
      </c>
      <c r="C5" s="107">
        <f>B5/B8</f>
        <v>0.62022992306255931</v>
      </c>
      <c r="D5" s="133">
        <v>184824</v>
      </c>
      <c r="E5" s="108">
        <f>D5/(D8-D7)</f>
        <v>0.62632033751842631</v>
      </c>
      <c r="F5" s="245">
        <v>190892</v>
      </c>
      <c r="G5" s="258">
        <f>F5/F8</f>
        <v>0.64688320710279745</v>
      </c>
      <c r="H5" s="182">
        <v>207414</v>
      </c>
      <c r="I5" s="183">
        <f>H5/H8</f>
        <v>0.65331359455713744</v>
      </c>
      <c r="J5" s="109">
        <f>D5-B5</f>
        <v>39819</v>
      </c>
      <c r="K5" s="108">
        <f>J5/B5</f>
        <v>0.27460432398882795</v>
      </c>
      <c r="L5" s="109">
        <f>H5-F5</f>
        <v>16522</v>
      </c>
      <c r="M5" s="108">
        <f>L5/F5</f>
        <v>8.655155794899734E-2</v>
      </c>
      <c r="N5" s="240">
        <f t="shared" si="0"/>
        <v>22590</v>
      </c>
      <c r="O5" s="199">
        <f>N5/D5</f>
        <v>0.12222438644331905</v>
      </c>
      <c r="P5" s="110">
        <f>J5/(J8-J7)</f>
        <v>0.64954758423920234</v>
      </c>
      <c r="Q5" s="110">
        <f>L5/L8</f>
        <v>0.7380835380835381</v>
      </c>
      <c r="R5" s="215">
        <f>N5/N8</f>
        <v>1.0091579182488273</v>
      </c>
      <c r="S5" s="131"/>
    </row>
    <row r="6" spans="1:27" ht="15.75" thickBot="1">
      <c r="A6" s="111" t="s">
        <v>3</v>
      </c>
      <c r="B6" s="134">
        <v>35380.331856543002</v>
      </c>
      <c r="C6" s="112">
        <f>B6/B8</f>
        <v>0.1513323023710319</v>
      </c>
      <c r="D6" s="134">
        <v>54881</v>
      </c>
      <c r="E6" s="113">
        <f>D6/(D8-D7)</f>
        <v>0.18597739710940545</v>
      </c>
      <c r="F6" s="246">
        <v>48813</v>
      </c>
      <c r="G6" s="259">
        <f>F6/F8</f>
        <v>0.1654145275250343</v>
      </c>
      <c r="H6" s="184">
        <v>53895</v>
      </c>
      <c r="I6" s="185">
        <f>H6/H8</f>
        <v>0.16975872495905253</v>
      </c>
      <c r="J6" s="114">
        <f>D6-B6</f>
        <v>19500.668143456998</v>
      </c>
      <c r="K6" s="113">
        <f>J6/B6</f>
        <v>0.55117256170819873</v>
      </c>
      <c r="L6" s="233">
        <f>H6-F6</f>
        <v>5082</v>
      </c>
      <c r="M6" s="234">
        <f>L6/F6</f>
        <v>0.10411160961219347</v>
      </c>
      <c r="N6" s="241">
        <f t="shared" si="0"/>
        <v>-986</v>
      </c>
      <c r="O6" s="200">
        <f t="shared" si="1"/>
        <v>-1.7966144931761449E-2</v>
      </c>
      <c r="P6" s="115">
        <f>J6/(J8-J7)</f>
        <v>0.31810472095313452</v>
      </c>
      <c r="Q6" s="234">
        <f>L6/L8</f>
        <v>0.22702702702702704</v>
      </c>
      <c r="R6" s="216">
        <f>N6/N8</f>
        <v>-4.4047353138262232E-2</v>
      </c>
      <c r="S6" s="131"/>
    </row>
    <row r="7" spans="1:27" ht="15.75" customHeight="1" thickBot="1">
      <c r="A7" s="145" t="s">
        <v>91</v>
      </c>
      <c r="B7" s="146"/>
      <c r="C7" s="147"/>
      <c r="D7" s="146"/>
      <c r="E7" s="148"/>
      <c r="F7" s="235"/>
      <c r="G7" s="260"/>
      <c r="H7" s="186"/>
      <c r="I7" s="187"/>
      <c r="J7" s="149"/>
      <c r="K7" s="148"/>
      <c r="L7" s="149"/>
      <c r="M7" s="148"/>
      <c r="N7" s="201"/>
      <c r="O7" s="202"/>
      <c r="P7" s="150"/>
      <c r="Q7" s="150"/>
      <c r="R7" s="217"/>
      <c r="S7" s="131"/>
    </row>
    <row r="8" spans="1:27" ht="15.75" customHeight="1" thickBot="1">
      <c r="A8" s="116" t="s">
        <v>8</v>
      </c>
      <c r="B8" s="136">
        <f>SUM(B3:B7)</f>
        <v>233792.33185654299</v>
      </c>
      <c r="C8" s="119"/>
      <c r="D8" s="135">
        <f>SUM(D3:D7)</f>
        <v>295095</v>
      </c>
      <c r="E8" s="120"/>
      <c r="F8" s="236">
        <f>SUM(F3:F7)</f>
        <v>295095</v>
      </c>
      <c r="G8" s="261"/>
      <c r="H8" s="188">
        <f>SUM(H3:H7)</f>
        <v>317480</v>
      </c>
      <c r="I8" s="189"/>
      <c r="J8" s="117">
        <f>SUM(J3:J7)</f>
        <v>61302.668143456998</v>
      </c>
      <c r="K8" s="118">
        <f>J8/B8</f>
        <v>0.26220991790728554</v>
      </c>
      <c r="L8" s="117">
        <f>SUM(L3:L7)</f>
        <v>22385</v>
      </c>
      <c r="M8" s="118">
        <f>L8/F8</f>
        <v>7.5856927430149615E-2</v>
      </c>
      <c r="N8" s="203">
        <f>H8-D8</f>
        <v>22385</v>
      </c>
      <c r="O8" s="204">
        <f>N8/D8</f>
        <v>7.5856927430149615E-2</v>
      </c>
      <c r="P8" s="121"/>
      <c r="Q8" s="121"/>
      <c r="R8" s="218"/>
    </row>
    <row r="9" spans="1:27" ht="15.75" thickBot="1">
      <c r="A9" s="137"/>
      <c r="B9" s="138"/>
      <c r="C9" s="139"/>
      <c r="D9" s="138"/>
      <c r="E9" s="140"/>
      <c r="F9" s="237"/>
      <c r="G9" s="140"/>
      <c r="H9" s="190"/>
      <c r="I9" s="190"/>
      <c r="J9" s="141"/>
      <c r="K9" s="142"/>
      <c r="L9" s="141"/>
      <c r="M9" s="142"/>
      <c r="N9" s="205"/>
      <c r="O9" s="205"/>
      <c r="P9" s="143"/>
      <c r="Q9" s="143"/>
      <c r="R9" s="219"/>
    </row>
    <row r="10" spans="1:27" ht="77.25" thickBot="1">
      <c r="A10" s="144" t="s">
        <v>42</v>
      </c>
      <c r="B10" s="93" t="s">
        <v>74</v>
      </c>
      <c r="C10" s="94" t="s">
        <v>75</v>
      </c>
      <c r="D10" s="93" t="s">
        <v>76</v>
      </c>
      <c r="E10" s="94" t="s">
        <v>77</v>
      </c>
      <c r="F10" s="93" t="s">
        <v>421</v>
      </c>
      <c r="G10" s="262" t="s">
        <v>436</v>
      </c>
      <c r="H10" s="191" t="s">
        <v>327</v>
      </c>
      <c r="I10" s="192" t="s">
        <v>328</v>
      </c>
      <c r="J10" s="93" t="s">
        <v>78</v>
      </c>
      <c r="K10" s="94" t="s">
        <v>79</v>
      </c>
      <c r="L10" s="93" t="s">
        <v>422</v>
      </c>
      <c r="M10" s="94" t="s">
        <v>423</v>
      </c>
      <c r="N10" s="191" t="s">
        <v>333</v>
      </c>
      <c r="O10" s="192" t="s">
        <v>334</v>
      </c>
      <c r="P10" s="95" t="s">
        <v>80</v>
      </c>
      <c r="Q10" s="95" t="s">
        <v>424</v>
      </c>
      <c r="R10" s="212" t="s">
        <v>338</v>
      </c>
    </row>
    <row r="11" spans="1:27">
      <c r="A11" s="96" t="s">
        <v>5</v>
      </c>
      <c r="B11" s="130">
        <v>20511</v>
      </c>
      <c r="C11" s="97">
        <f>B11/B16</f>
        <v>0.20300473941594671</v>
      </c>
      <c r="D11" s="130">
        <v>20384</v>
      </c>
      <c r="E11" s="98">
        <f>D11/(D16-D15)</f>
        <v>0.16337784332270008</v>
      </c>
      <c r="F11" s="243">
        <v>20384</v>
      </c>
      <c r="G11" s="263">
        <f>F11/F16</f>
        <v>0.1633634403776337</v>
      </c>
      <c r="H11" s="178">
        <v>20914</v>
      </c>
      <c r="I11" s="179">
        <f>H11/H16</f>
        <v>0.15524049881235155</v>
      </c>
      <c r="J11" s="99">
        <f>D11-B11</f>
        <v>-127</v>
      </c>
      <c r="K11" s="98">
        <f>J11/B11</f>
        <v>-6.1917995222075962E-3</v>
      </c>
      <c r="L11" s="230">
        <f>H11-F11</f>
        <v>530</v>
      </c>
      <c r="M11" s="231">
        <f>L11/F11</f>
        <v>2.6000784929356358E-2</v>
      </c>
      <c r="N11" s="195">
        <f>H11-D11</f>
        <v>530</v>
      </c>
      <c r="O11" s="196">
        <f>N11/D11</f>
        <v>2.6000784929356358E-2</v>
      </c>
      <c r="P11" s="100">
        <f>J11/(J16-J15)</f>
        <v>-5.3521120751586961E-3</v>
      </c>
      <c r="Q11" s="248">
        <f>L11/L16</f>
        <v>5.3303831841496528E-2</v>
      </c>
      <c r="R11" s="213">
        <f>N11/N16</f>
        <v>5.3244926662648184E-2</v>
      </c>
      <c r="S11" s="131"/>
    </row>
    <row r="12" spans="1:27">
      <c r="A12" s="101" t="s">
        <v>6</v>
      </c>
      <c r="B12" s="132">
        <v>8143</v>
      </c>
      <c r="C12" s="102">
        <f>B12/B16</f>
        <v>8.059419789693599E-2</v>
      </c>
      <c r="D12" s="132">
        <v>8343</v>
      </c>
      <c r="E12" s="103">
        <f>D12/(D16-D15)</f>
        <v>6.6869179103281343E-2</v>
      </c>
      <c r="F12" s="244">
        <v>8343</v>
      </c>
      <c r="G12" s="257">
        <f>F12/F16</f>
        <v>6.6863284098832312E-2</v>
      </c>
      <c r="H12" s="180">
        <v>8316</v>
      </c>
      <c r="I12" s="181">
        <f>H12/H16</f>
        <v>6.1728028503562946E-2</v>
      </c>
      <c r="J12" s="104">
        <f>D12-B12</f>
        <v>200</v>
      </c>
      <c r="K12" s="103">
        <f>J12/B12</f>
        <v>2.4560972614515536E-2</v>
      </c>
      <c r="L12" s="232">
        <f>H12-F12</f>
        <v>-27</v>
      </c>
      <c r="M12" s="105">
        <f>L12/F12</f>
        <v>-3.2362459546925568E-3</v>
      </c>
      <c r="N12" s="206">
        <f>H12-D12</f>
        <v>-27</v>
      </c>
      <c r="O12" s="207">
        <f>N12/D12</f>
        <v>-3.2362459546925568E-3</v>
      </c>
      <c r="P12" s="105">
        <f>J12/(J16-J15)</f>
        <v>8.4285229530058209E-3</v>
      </c>
      <c r="Q12" s="105">
        <f>L12/L16</f>
        <v>-2.715478225887559E-3</v>
      </c>
      <c r="R12" s="214">
        <f>N12/N16</f>
        <v>-2.7124773960216998E-3</v>
      </c>
      <c r="S12" s="131"/>
    </row>
    <row r="13" spans="1:27">
      <c r="A13" s="106" t="s">
        <v>7</v>
      </c>
      <c r="B13" s="133">
        <v>59128</v>
      </c>
      <c r="C13" s="107">
        <f>B13/B16</f>
        <v>0.58521106880142837</v>
      </c>
      <c r="D13" s="133">
        <v>75559</v>
      </c>
      <c r="E13" s="108">
        <f>D13/(D16-D15)</f>
        <v>0.60560569385890384</v>
      </c>
      <c r="F13" s="245">
        <v>78294</v>
      </c>
      <c r="G13" s="258">
        <f>F13/F16</f>
        <v>0.62747140899364462</v>
      </c>
      <c r="H13" s="182">
        <v>85380</v>
      </c>
      <c r="I13" s="183">
        <f>H13/H16</f>
        <v>0.63375890736342044</v>
      </c>
      <c r="J13" s="109">
        <f>D13-B13</f>
        <v>16431</v>
      </c>
      <c r="K13" s="108">
        <f>J13/B13</f>
        <v>0.27788864835610877</v>
      </c>
      <c r="L13" s="109">
        <f>H13-F13</f>
        <v>7086</v>
      </c>
      <c r="M13" s="108">
        <f>L13/F13</f>
        <v>9.0505019541727336E-2</v>
      </c>
      <c r="N13" s="242">
        <f>H13-D13</f>
        <v>9821</v>
      </c>
      <c r="O13" s="209">
        <f>N13/D13</f>
        <v>0.12997789806641169</v>
      </c>
      <c r="P13" s="110">
        <f>J13/(J16-J15)</f>
        <v>0.69244530320419317</v>
      </c>
      <c r="Q13" s="110">
        <f>L13/L16</f>
        <v>0.71266217439404611</v>
      </c>
      <c r="R13" s="215">
        <f>N13/N16</f>
        <v>0.98663853727144868</v>
      </c>
      <c r="S13" s="131"/>
    </row>
    <row r="14" spans="1:27">
      <c r="A14" s="111" t="s">
        <v>3</v>
      </c>
      <c r="B14" s="134">
        <v>13255.049967459001</v>
      </c>
      <c r="C14" s="112">
        <f>B14/B16</f>
        <v>0.13118999388568903</v>
      </c>
      <c r="D14" s="134">
        <v>20480</v>
      </c>
      <c r="E14" s="113">
        <f>D14/(D16-D15)</f>
        <v>0.16414728371511469</v>
      </c>
      <c r="F14" s="247">
        <v>17756</v>
      </c>
      <c r="G14" s="259">
        <f>F14/F16</f>
        <v>0.14230186652988933</v>
      </c>
      <c r="H14" s="184">
        <v>20110</v>
      </c>
      <c r="I14" s="185">
        <f>H14/H16</f>
        <v>0.14927256532066507</v>
      </c>
      <c r="J14" s="114">
        <f>D14-B14</f>
        <v>7224.950032540999</v>
      </c>
      <c r="K14" s="113">
        <f>J14/B14</f>
        <v>0.54507150484367617</v>
      </c>
      <c r="L14" s="233">
        <f>H14-F14</f>
        <v>2354</v>
      </c>
      <c r="M14" s="238">
        <f>L14/F14</f>
        <v>0.1325749042577157</v>
      </c>
      <c r="N14" s="210">
        <f>H14-D14</f>
        <v>-370</v>
      </c>
      <c r="O14" s="211">
        <f>N14/D14</f>
        <v>-1.806640625E-2</v>
      </c>
      <c r="P14" s="115">
        <f>J14/(J16-J15)</f>
        <v>0.30447828591795978</v>
      </c>
      <c r="Q14" s="115">
        <f>L14/L16</f>
        <v>0.23674947199034496</v>
      </c>
      <c r="R14" s="216">
        <f>N14/N16</f>
        <v>-3.7170986538075143E-2</v>
      </c>
      <c r="S14" s="131"/>
    </row>
    <row r="15" spans="1:27" ht="15.75" thickBot="1">
      <c r="A15" s="145" t="s">
        <v>91</v>
      </c>
      <c r="B15" s="146"/>
      <c r="C15" s="147"/>
      <c r="D15" s="146"/>
      <c r="E15" s="148"/>
      <c r="F15" s="239"/>
      <c r="G15" s="260"/>
      <c r="H15" s="186"/>
      <c r="I15" s="187"/>
      <c r="J15" s="149"/>
      <c r="K15" s="148"/>
      <c r="L15" s="149"/>
      <c r="M15" s="148"/>
      <c r="N15" s="201"/>
      <c r="O15" s="202"/>
      <c r="P15" s="150"/>
      <c r="Q15" s="150"/>
      <c r="R15" s="217"/>
      <c r="S15" s="131"/>
    </row>
    <row r="16" spans="1:27" ht="15.75" thickBot="1">
      <c r="A16" s="116" t="s">
        <v>8</v>
      </c>
      <c r="B16" s="136">
        <f>SUM(B11:B15)</f>
        <v>101037.049967459</v>
      </c>
      <c r="C16" s="119"/>
      <c r="D16" s="135">
        <f>SUM(D11:D15)</f>
        <v>124766</v>
      </c>
      <c r="E16" s="120"/>
      <c r="F16" s="236">
        <f>SUM(F11:F15)</f>
        <v>124777</v>
      </c>
      <c r="G16" s="261"/>
      <c r="H16" s="188">
        <f>SUM(H11:H15)</f>
        <v>134720</v>
      </c>
      <c r="I16" s="193"/>
      <c r="J16" s="117">
        <f>SUM(J11:J15)</f>
        <v>23728.950032540997</v>
      </c>
      <c r="K16" s="118">
        <f>J16/B16</f>
        <v>0.23485394753888184</v>
      </c>
      <c r="L16" s="117">
        <f>SUM(L11:L15)</f>
        <v>9943</v>
      </c>
      <c r="M16" s="118">
        <f>L16/F16</f>
        <v>7.9686160109635584E-2</v>
      </c>
      <c r="N16" s="203">
        <f>H16-D16</f>
        <v>9954</v>
      </c>
      <c r="O16" s="204">
        <f>N16/D16</f>
        <v>7.978135068848885E-2</v>
      </c>
      <c r="P16" s="121"/>
      <c r="Q16" s="121"/>
      <c r="R16" s="218"/>
    </row>
    <row r="17" spans="1:19" ht="15.75" thickBot="1">
      <c r="A17" s="137"/>
      <c r="B17" s="138"/>
      <c r="C17" s="139"/>
      <c r="D17" s="138"/>
      <c r="E17" s="140"/>
      <c r="F17" s="237"/>
      <c r="G17" s="140"/>
      <c r="H17" s="190"/>
      <c r="I17" s="190"/>
      <c r="J17" s="141"/>
      <c r="K17" s="142"/>
      <c r="L17" s="141"/>
      <c r="M17" s="142"/>
      <c r="N17" s="205"/>
      <c r="O17" s="205"/>
      <c r="P17" s="143"/>
      <c r="Q17" s="143"/>
      <c r="R17" s="219"/>
    </row>
    <row r="18" spans="1:19" ht="90" thickBot="1">
      <c r="A18" s="144" t="s">
        <v>42</v>
      </c>
      <c r="B18" s="93" t="s">
        <v>81</v>
      </c>
      <c r="C18" s="94" t="s">
        <v>82</v>
      </c>
      <c r="D18" s="93" t="s">
        <v>83</v>
      </c>
      <c r="E18" s="94" t="s">
        <v>84</v>
      </c>
      <c r="F18" s="93" t="s">
        <v>425</v>
      </c>
      <c r="G18" s="264" t="s">
        <v>437</v>
      </c>
      <c r="H18" s="191" t="s">
        <v>329</v>
      </c>
      <c r="I18" s="192" t="s">
        <v>330</v>
      </c>
      <c r="J18" s="93" t="s">
        <v>85</v>
      </c>
      <c r="K18" s="94" t="s">
        <v>86</v>
      </c>
      <c r="L18" s="93" t="s">
        <v>426</v>
      </c>
      <c r="M18" s="94" t="s">
        <v>427</v>
      </c>
      <c r="N18" s="191" t="s">
        <v>335</v>
      </c>
      <c r="O18" s="192" t="s">
        <v>336</v>
      </c>
      <c r="P18" s="95" t="s">
        <v>87</v>
      </c>
      <c r="Q18" s="95" t="s">
        <v>428</v>
      </c>
      <c r="R18" s="212" t="s">
        <v>339</v>
      </c>
    </row>
    <row r="19" spans="1:19">
      <c r="A19" s="96" t="s">
        <v>5</v>
      </c>
      <c r="B19" s="130">
        <v>18514</v>
      </c>
      <c r="C19" s="97">
        <f>B19/B24</f>
        <v>0.19433964870136652</v>
      </c>
      <c r="D19" s="130">
        <v>18037</v>
      </c>
      <c r="E19" s="98">
        <f>D19/(D24-D23)</f>
        <v>0.15645845441218567</v>
      </c>
      <c r="F19" s="243">
        <v>18037</v>
      </c>
      <c r="G19" s="265">
        <f>F19/F24</f>
        <v>0.1564475978176961</v>
      </c>
      <c r="H19" s="178">
        <v>18685</v>
      </c>
      <c r="I19" s="179">
        <f>H19/H24</f>
        <v>0.14936051159072741</v>
      </c>
      <c r="J19" s="99">
        <f>D19-B19</f>
        <v>-477</v>
      </c>
      <c r="K19" s="98">
        <f>J19/B19</f>
        <v>-2.5764286485902559E-2</v>
      </c>
      <c r="L19" s="230">
        <f>H19-F19</f>
        <v>648</v>
      </c>
      <c r="M19" s="231">
        <f>L19/F19</f>
        <v>3.5926151799079667E-2</v>
      </c>
      <c r="N19" s="195">
        <f>H19-D19</f>
        <v>648</v>
      </c>
      <c r="O19" s="196">
        <f>N19/D19</f>
        <v>3.5926151799079667E-2</v>
      </c>
      <c r="P19" s="100">
        <f>J19/(J24-J23)</f>
        <v>-2.3829983787749903E-2</v>
      </c>
      <c r="Q19" s="248">
        <f>L19/L24</f>
        <v>6.6061779997961062E-2</v>
      </c>
      <c r="R19" s="213">
        <f>N19/N24</f>
        <v>6.600794540083528E-2</v>
      </c>
      <c r="S19" s="131"/>
    </row>
    <row r="20" spans="1:19">
      <c r="A20" s="101" t="s">
        <v>6</v>
      </c>
      <c r="B20" s="132">
        <v>7266</v>
      </c>
      <c r="C20" s="102">
        <f>B20/B24</f>
        <v>7.627049192309221E-2</v>
      </c>
      <c r="D20" s="132">
        <v>7239</v>
      </c>
      <c r="E20" s="103">
        <f>D20/(D24-D23)</f>
        <v>6.279329996617021E-2</v>
      </c>
      <c r="F20" s="244">
        <v>7239</v>
      </c>
      <c r="G20" s="266">
        <f>F20/F24</f>
        <v>6.2788942762227754E-2</v>
      </c>
      <c r="H20" s="180">
        <v>7178</v>
      </c>
      <c r="I20" s="181">
        <f>H20/H24</f>
        <v>5.7378097521982412E-2</v>
      </c>
      <c r="J20" s="104">
        <f>D20-B20</f>
        <v>-27</v>
      </c>
      <c r="K20" s="103">
        <f>J20/B20</f>
        <v>-3.7159372419488025E-3</v>
      </c>
      <c r="L20" s="232">
        <f>H20-F20</f>
        <v>-61</v>
      </c>
      <c r="M20" s="105">
        <f>L20/F20</f>
        <v>-8.4265782566652851E-3</v>
      </c>
      <c r="N20" s="206">
        <f>H20-D20</f>
        <v>-61</v>
      </c>
      <c r="O20" s="207">
        <f>N20/D20</f>
        <v>-8.4265782566652851E-3</v>
      </c>
      <c r="P20" s="105">
        <f>J20/(J24-J23)</f>
        <v>-1.3488670068537681E-3</v>
      </c>
      <c r="Q20" s="105">
        <f>L20/L24</f>
        <v>-6.2187786726475682E-3</v>
      </c>
      <c r="R20" s="214">
        <f>N20/N24</f>
        <v>-6.2137109096465316E-3</v>
      </c>
      <c r="S20" s="131"/>
    </row>
    <row r="21" spans="1:19">
      <c r="A21" s="106" t="s">
        <v>7</v>
      </c>
      <c r="B21" s="133">
        <v>56881</v>
      </c>
      <c r="C21" s="107">
        <f>B21/B24</f>
        <v>0.59707429824902392</v>
      </c>
      <c r="D21" s="133">
        <v>70767</v>
      </c>
      <c r="E21" s="108">
        <f>D21/(D24-D23)</f>
        <v>0.61385460128553215</v>
      </c>
      <c r="F21" s="245">
        <v>73230</v>
      </c>
      <c r="G21" s="267">
        <f>F21/F24</f>
        <v>0.63517533892498113</v>
      </c>
      <c r="H21" s="182">
        <v>80250</v>
      </c>
      <c r="I21" s="183">
        <f>H21/H24</f>
        <v>0.64148681055155876</v>
      </c>
      <c r="J21" s="109">
        <f>D21-B21</f>
        <v>13886</v>
      </c>
      <c r="K21" s="108">
        <f>J21/B21</f>
        <v>0.24412369684077284</v>
      </c>
      <c r="L21" s="109">
        <f>H21-F21</f>
        <v>7020</v>
      </c>
      <c r="M21" s="108">
        <f>L21/F21</f>
        <v>9.5862351495288822E-2</v>
      </c>
      <c r="N21" s="208">
        <f>H21-D21</f>
        <v>9483</v>
      </c>
      <c r="O21" s="209">
        <f>N21/D21</f>
        <v>0.13400313705540717</v>
      </c>
      <c r="P21" s="110">
        <f>J21/(J24-J23)</f>
        <v>0.69371730582116375</v>
      </c>
      <c r="Q21" s="110">
        <f>L21/L24</f>
        <v>0.7156692833112448</v>
      </c>
      <c r="R21" s="215">
        <f>N21/N24</f>
        <v>0.96597738616685347</v>
      </c>
      <c r="S21" s="131"/>
    </row>
    <row r="22" spans="1:19">
      <c r="A22" s="111" t="s">
        <v>3</v>
      </c>
      <c r="B22" s="134">
        <v>12605.200817568</v>
      </c>
      <c r="C22" s="112">
        <f>B22/B24</f>
        <v>0.13231556112651741</v>
      </c>
      <c r="D22" s="134">
        <v>19240</v>
      </c>
      <c r="E22" s="113">
        <f>D22/(D24-D23)</f>
        <v>0.16689364433611201</v>
      </c>
      <c r="F22" s="247">
        <v>16785</v>
      </c>
      <c r="G22" s="268">
        <f>F22/F24</f>
        <v>0.14558812049509501</v>
      </c>
      <c r="H22" s="184">
        <v>18987</v>
      </c>
      <c r="I22" s="185">
        <f>H22/H24</f>
        <v>0.15177458033573141</v>
      </c>
      <c r="J22" s="114">
        <f>D22-B22</f>
        <v>6634.7991824319997</v>
      </c>
      <c r="K22" s="113">
        <f>J22/B22</f>
        <v>0.52635410402863325</v>
      </c>
      <c r="L22" s="233">
        <f>H22-F22</f>
        <v>2202</v>
      </c>
      <c r="M22" s="238">
        <f>L22/F22</f>
        <v>0.13118856121537087</v>
      </c>
      <c r="N22" s="210">
        <f>H22-D22</f>
        <v>-253</v>
      </c>
      <c r="O22" s="211">
        <f>N22/D22</f>
        <v>-1.314968814968815E-2</v>
      </c>
      <c r="P22" s="115">
        <f>J22/(J24-J23)</f>
        <v>0.33146154497343994</v>
      </c>
      <c r="Q22" s="115">
        <f>L22/L24</f>
        <v>0.22448771536344173</v>
      </c>
      <c r="R22" s="216">
        <f>N22/N24</f>
        <v>-2.5771620658042171E-2</v>
      </c>
      <c r="S22" s="131"/>
    </row>
    <row r="23" spans="1:19" ht="15.75" thickBot="1">
      <c r="A23" s="145" t="s">
        <v>91</v>
      </c>
      <c r="B23" s="146"/>
      <c r="C23" s="147"/>
      <c r="D23" s="146"/>
      <c r="E23" s="148"/>
      <c r="F23" s="239"/>
      <c r="G23" s="269"/>
      <c r="H23" s="186"/>
      <c r="I23" s="187"/>
      <c r="J23" s="149"/>
      <c r="K23" s="148"/>
      <c r="L23" s="149"/>
      <c r="M23" s="148"/>
      <c r="N23" s="201"/>
      <c r="O23" s="202"/>
      <c r="P23" s="150"/>
      <c r="Q23" s="150"/>
      <c r="R23" s="217"/>
      <c r="S23" s="131"/>
    </row>
    <row r="24" spans="1:19" ht="15.75" thickBot="1">
      <c r="A24" s="116" t="s">
        <v>8</v>
      </c>
      <c r="B24" s="136">
        <f>SUM(B19:B23)</f>
        <v>95266.200817567995</v>
      </c>
      <c r="C24" s="119"/>
      <c r="D24" s="135">
        <f>SUM(D19:D23)</f>
        <v>115283</v>
      </c>
      <c r="E24" s="120"/>
      <c r="F24" s="236">
        <f>SUM(F19:F23)</f>
        <v>115291</v>
      </c>
      <c r="G24" s="270"/>
      <c r="H24" s="188">
        <f>SUM(H19:H23)</f>
        <v>125100</v>
      </c>
      <c r="I24" s="193"/>
      <c r="J24" s="117">
        <f>SUM(J19:J23)</f>
        <v>20016.799182431998</v>
      </c>
      <c r="K24" s="118">
        <f>J24/B24</f>
        <v>0.21011438485684536</v>
      </c>
      <c r="L24" s="117">
        <f>SUM(L19:L23)</f>
        <v>9809</v>
      </c>
      <c r="M24" s="118">
        <f>L24/F24</f>
        <v>8.5080361866928036E-2</v>
      </c>
      <c r="N24" s="203">
        <f>H24-D24</f>
        <v>9817</v>
      </c>
      <c r="O24" s="204">
        <f>N24/D24</f>
        <v>8.5155660418275034E-2</v>
      </c>
      <c r="P24" s="121"/>
      <c r="Q24" s="121"/>
      <c r="R24" s="218"/>
    </row>
    <row r="25" spans="1:19">
      <c r="H25" s="194"/>
      <c r="I25" s="194"/>
      <c r="N25" s="194"/>
      <c r="O25" s="194"/>
      <c r="R25" s="194"/>
    </row>
    <row r="26" spans="1:19">
      <c r="H26" s="194"/>
      <c r="I26" s="194"/>
      <c r="N26" s="194"/>
      <c r="O26" s="194"/>
      <c r="R26" s="194"/>
    </row>
    <row r="27" spans="1:19">
      <c r="H27" s="194"/>
      <c r="I27" s="194"/>
      <c r="N27" s="194"/>
      <c r="O27" s="194"/>
      <c r="R27" s="194"/>
    </row>
    <row r="28" spans="1:19">
      <c r="H28" s="194"/>
      <c r="I28" s="194"/>
      <c r="N28" s="194"/>
      <c r="O28" s="194"/>
      <c r="R28" s="194"/>
    </row>
    <row r="29" spans="1:19">
      <c r="H29" s="194"/>
      <c r="I29" s="194"/>
      <c r="N29" s="194"/>
      <c r="O29" s="194"/>
      <c r="R29" s="194"/>
    </row>
    <row r="30" spans="1:19">
      <c r="H30" s="194"/>
      <c r="I30" s="194"/>
      <c r="N30" s="194"/>
      <c r="O30" s="194"/>
      <c r="R30" s="194"/>
    </row>
    <row r="31" spans="1:19">
      <c r="H31" s="194"/>
      <c r="I31" s="194"/>
      <c r="N31" s="194"/>
      <c r="O31" s="194"/>
      <c r="R31" s="194"/>
    </row>
    <row r="32" spans="1:19">
      <c r="H32" s="194"/>
      <c r="I32" s="194"/>
      <c r="N32" s="194"/>
      <c r="O32" s="194"/>
      <c r="R32" s="194"/>
    </row>
    <row r="33" spans="8:18">
      <c r="H33" s="194"/>
      <c r="I33" s="194"/>
      <c r="N33" s="194"/>
      <c r="O33" s="194"/>
      <c r="R33" s="194"/>
    </row>
    <row r="34" spans="8:18">
      <c r="H34" s="194"/>
      <c r="I34" s="194"/>
      <c r="N34" s="194"/>
      <c r="O34" s="194"/>
      <c r="R34" s="194"/>
    </row>
    <row r="35" spans="8:18">
      <c r="H35" s="194"/>
      <c r="I35" s="194"/>
      <c r="N35" s="194"/>
      <c r="O35" s="194"/>
      <c r="R35" s="194"/>
    </row>
    <row r="36" spans="8:18">
      <c r="H36" s="194"/>
      <c r="I36" s="194"/>
      <c r="N36" s="194"/>
      <c r="O36" s="194"/>
      <c r="R36" s="194"/>
    </row>
    <row r="37" spans="8:18">
      <c r="H37" s="194"/>
      <c r="I37" s="194"/>
      <c r="N37" s="194"/>
      <c r="O37" s="194"/>
      <c r="R37" s="194"/>
    </row>
    <row r="38" spans="8:18">
      <c r="H38" s="194"/>
      <c r="I38" s="194"/>
      <c r="N38" s="194"/>
      <c r="O38" s="194"/>
      <c r="R38" s="194"/>
    </row>
    <row r="39" spans="8:18">
      <c r="H39" s="194"/>
      <c r="I39" s="194"/>
      <c r="N39" s="194"/>
      <c r="O39" s="194"/>
      <c r="R39" s="194"/>
    </row>
    <row r="40" spans="8:18">
      <c r="H40" s="194"/>
      <c r="I40" s="194"/>
      <c r="N40" s="194"/>
      <c r="O40" s="194"/>
      <c r="R40" s="194"/>
    </row>
    <row r="41" spans="8:18">
      <c r="H41" s="194"/>
      <c r="I41" s="194"/>
      <c r="N41" s="194"/>
      <c r="O41" s="194"/>
      <c r="R41" s="194"/>
    </row>
    <row r="42" spans="8:18">
      <c r="H42" s="194"/>
      <c r="I42" s="194"/>
      <c r="N42" s="194"/>
      <c r="O42" s="194"/>
      <c r="R42" s="194"/>
    </row>
    <row r="43" spans="8:18">
      <c r="H43" s="194"/>
      <c r="I43" s="194"/>
      <c r="N43" s="194"/>
      <c r="O43" s="194"/>
      <c r="R43" s="194"/>
    </row>
    <row r="44" spans="8:18">
      <c r="H44" s="194"/>
      <c r="I44" s="194"/>
      <c r="N44" s="194"/>
      <c r="O44" s="194"/>
      <c r="R44" s="194"/>
    </row>
    <row r="45" spans="8:18">
      <c r="H45" s="194"/>
      <c r="I45" s="194"/>
      <c r="N45" s="194"/>
      <c r="O45" s="194"/>
      <c r="R45" s="194"/>
    </row>
    <row r="46" spans="8:18">
      <c r="H46" s="194"/>
      <c r="I46" s="194"/>
      <c r="N46" s="194"/>
      <c r="O46" s="194"/>
      <c r="R46" s="194"/>
    </row>
    <row r="47" spans="8:18">
      <c r="H47" s="194"/>
      <c r="I47" s="194"/>
      <c r="N47" s="194"/>
      <c r="O47" s="194"/>
      <c r="R47" s="194"/>
    </row>
    <row r="48" spans="8:18">
      <c r="H48" s="194"/>
      <c r="I48" s="194"/>
      <c r="N48" s="194"/>
      <c r="O48" s="194"/>
      <c r="R48" s="194"/>
    </row>
    <row r="49" spans="8:18">
      <c r="H49" s="194"/>
      <c r="I49" s="194"/>
      <c r="N49" s="194"/>
      <c r="O49" s="194"/>
      <c r="R49" s="194"/>
    </row>
    <row r="50" spans="8:18">
      <c r="H50" s="194"/>
      <c r="I50" s="194"/>
      <c r="N50" s="194"/>
      <c r="O50" s="194"/>
      <c r="R50" s="194"/>
    </row>
    <row r="51" spans="8:18">
      <c r="H51" s="194"/>
      <c r="I51" s="194"/>
      <c r="N51" s="194"/>
      <c r="O51" s="194"/>
      <c r="R51" s="194"/>
    </row>
    <row r="52" spans="8:18">
      <c r="H52" s="194"/>
      <c r="I52" s="194"/>
      <c r="N52" s="194"/>
      <c r="O52" s="194"/>
      <c r="R52" s="194"/>
    </row>
    <row r="53" spans="8:18">
      <c r="H53" s="194"/>
      <c r="I53" s="194"/>
      <c r="N53" s="194"/>
      <c r="O53" s="194"/>
      <c r="R53" s="194"/>
    </row>
    <row r="54" spans="8:18">
      <c r="H54" s="194"/>
      <c r="I54" s="194"/>
      <c r="N54" s="194"/>
      <c r="O54" s="194"/>
      <c r="R54" s="194"/>
    </row>
    <row r="55" spans="8:18">
      <c r="H55" s="194"/>
      <c r="I55" s="194"/>
      <c r="N55" s="194"/>
      <c r="O55" s="194"/>
      <c r="R55" s="194"/>
    </row>
    <row r="56" spans="8:18">
      <c r="H56" s="194"/>
      <c r="I56" s="194"/>
      <c r="N56" s="194"/>
      <c r="O56" s="194"/>
      <c r="R56" s="194"/>
    </row>
    <row r="57" spans="8:18">
      <c r="H57" s="194"/>
      <c r="I57" s="194"/>
      <c r="N57" s="194"/>
      <c r="O57" s="194"/>
      <c r="R57" s="194"/>
    </row>
    <row r="58" spans="8:18">
      <c r="H58" s="194"/>
      <c r="I58" s="194"/>
      <c r="N58" s="194"/>
      <c r="O58" s="194"/>
      <c r="R58" s="194"/>
    </row>
    <row r="59" spans="8:18">
      <c r="H59" s="194"/>
      <c r="I59" s="194"/>
      <c r="N59" s="194"/>
      <c r="O59" s="194"/>
      <c r="R59" s="194"/>
    </row>
    <row r="60" spans="8:18">
      <c r="H60" s="194"/>
      <c r="I60" s="194"/>
      <c r="N60" s="194"/>
      <c r="O60" s="194"/>
      <c r="R60" s="194"/>
    </row>
    <row r="61" spans="8:18">
      <c r="H61" s="194"/>
      <c r="I61" s="194"/>
      <c r="N61" s="194"/>
      <c r="O61" s="194"/>
      <c r="R61" s="194"/>
    </row>
    <row r="62" spans="8:18">
      <c r="H62" s="194"/>
      <c r="I62" s="194"/>
      <c r="N62" s="194"/>
      <c r="O62" s="194"/>
      <c r="R62" s="194"/>
    </row>
    <row r="63" spans="8:18">
      <c r="H63" s="194"/>
      <c r="I63" s="194"/>
      <c r="N63" s="194"/>
      <c r="O63" s="194"/>
      <c r="R63" s="194"/>
    </row>
    <row r="64" spans="8:18">
      <c r="H64" s="194"/>
      <c r="I64" s="194"/>
      <c r="N64" s="194"/>
      <c r="O64" s="194"/>
      <c r="R64" s="194"/>
    </row>
    <row r="65" spans="8:18">
      <c r="H65" s="194"/>
      <c r="I65" s="194"/>
      <c r="N65" s="194"/>
      <c r="O65" s="194"/>
      <c r="R65" s="194"/>
    </row>
    <row r="66" spans="8:18">
      <c r="H66" s="194"/>
      <c r="I66" s="194"/>
      <c r="N66" s="194"/>
      <c r="O66" s="194"/>
      <c r="R66" s="194"/>
    </row>
    <row r="67" spans="8:18">
      <c r="H67" s="194"/>
      <c r="I67" s="194"/>
      <c r="N67" s="194"/>
      <c r="O67" s="194"/>
      <c r="R67" s="194"/>
    </row>
    <row r="68" spans="8:18">
      <c r="H68" s="194"/>
      <c r="I68" s="194"/>
      <c r="N68" s="194"/>
      <c r="O68" s="194"/>
      <c r="R68" s="194"/>
    </row>
    <row r="69" spans="8:18">
      <c r="H69" s="194"/>
      <c r="I69" s="194"/>
      <c r="N69" s="194"/>
      <c r="O69" s="194"/>
      <c r="R69" s="194"/>
    </row>
    <row r="70" spans="8:18">
      <c r="H70" s="194"/>
      <c r="I70" s="194"/>
      <c r="N70" s="194"/>
      <c r="O70" s="194"/>
      <c r="R70" s="194"/>
    </row>
    <row r="71" spans="8:18">
      <c r="H71" s="194"/>
      <c r="I71" s="194"/>
      <c r="N71" s="194"/>
      <c r="O71" s="194"/>
      <c r="R71" s="194"/>
    </row>
    <row r="72" spans="8:18">
      <c r="H72" s="194"/>
      <c r="I72" s="194"/>
      <c r="N72" s="194"/>
      <c r="O72" s="194"/>
      <c r="R72" s="194"/>
    </row>
    <row r="73" spans="8:18">
      <c r="H73" s="194"/>
      <c r="I73" s="194"/>
      <c r="N73" s="194"/>
      <c r="O73" s="194"/>
      <c r="R73" s="194"/>
    </row>
    <row r="74" spans="8:18">
      <c r="H74" s="194"/>
      <c r="I74" s="194"/>
      <c r="N74" s="194"/>
      <c r="O74" s="194"/>
      <c r="R74" s="194"/>
    </row>
    <row r="75" spans="8:18">
      <c r="H75" s="194"/>
      <c r="I75" s="194"/>
      <c r="N75" s="194"/>
      <c r="O75" s="194"/>
      <c r="R75" s="194"/>
    </row>
    <row r="76" spans="8:18">
      <c r="H76" s="194"/>
      <c r="I76" s="194"/>
      <c r="N76" s="194"/>
      <c r="O76" s="194"/>
      <c r="R76" s="194"/>
    </row>
    <row r="77" spans="8:18">
      <c r="H77" s="194"/>
      <c r="I77" s="194"/>
      <c r="N77" s="194"/>
      <c r="O77" s="194"/>
      <c r="R77" s="194"/>
    </row>
    <row r="78" spans="8:18">
      <c r="H78" s="194"/>
      <c r="I78" s="194"/>
      <c r="N78" s="194"/>
      <c r="O78" s="194"/>
      <c r="R78" s="194"/>
    </row>
    <row r="79" spans="8:18">
      <c r="H79" s="194"/>
      <c r="I79" s="194"/>
      <c r="N79" s="194"/>
      <c r="O79" s="194"/>
      <c r="R79" s="194"/>
    </row>
    <row r="80" spans="8:18">
      <c r="H80" s="194"/>
      <c r="I80" s="194"/>
      <c r="N80" s="194"/>
      <c r="O80" s="194"/>
      <c r="R80" s="194"/>
    </row>
    <row r="81" spans="8:18">
      <c r="H81" s="194"/>
      <c r="I81" s="194"/>
      <c r="N81" s="194"/>
      <c r="O81" s="194"/>
      <c r="R81" s="194"/>
    </row>
    <row r="82" spans="8:18">
      <c r="H82" s="194"/>
      <c r="I82" s="194"/>
      <c r="N82" s="194"/>
      <c r="O82" s="194"/>
      <c r="R82" s="194"/>
    </row>
    <row r="83" spans="8:18">
      <c r="H83" s="194"/>
      <c r="I83" s="194"/>
      <c r="N83" s="194"/>
      <c r="O83" s="194"/>
      <c r="R83" s="194"/>
    </row>
    <row r="84" spans="8:18">
      <c r="H84" s="194"/>
      <c r="I84" s="194"/>
      <c r="N84" s="194"/>
      <c r="O84" s="194"/>
      <c r="R84" s="194"/>
    </row>
    <row r="85" spans="8:18">
      <c r="H85" s="194"/>
      <c r="I85" s="194"/>
      <c r="N85" s="194"/>
      <c r="O85" s="194"/>
      <c r="R85" s="194"/>
    </row>
    <row r="86" spans="8:18">
      <c r="H86" s="194"/>
      <c r="I86" s="194"/>
      <c r="N86" s="194"/>
      <c r="O86" s="194"/>
      <c r="R86" s="194"/>
    </row>
    <row r="87" spans="8:18">
      <c r="H87" s="194"/>
      <c r="I87" s="194"/>
      <c r="N87" s="194"/>
      <c r="O87" s="194"/>
      <c r="R87" s="194"/>
    </row>
    <row r="88" spans="8:18">
      <c r="H88" s="194"/>
      <c r="I88" s="194"/>
      <c r="N88" s="194"/>
      <c r="O88" s="194"/>
      <c r="R88" s="194"/>
    </row>
    <row r="89" spans="8:18">
      <c r="H89" s="194"/>
      <c r="I89" s="194"/>
      <c r="N89" s="194"/>
      <c r="O89" s="194"/>
      <c r="R89" s="194"/>
    </row>
    <row r="90" spans="8:18">
      <c r="H90" s="194"/>
      <c r="I90" s="194"/>
      <c r="N90" s="194"/>
      <c r="O90" s="194"/>
      <c r="R90" s="194"/>
    </row>
    <row r="91" spans="8:18">
      <c r="H91" s="194"/>
      <c r="I91" s="194"/>
      <c r="N91" s="194"/>
      <c r="O91" s="194"/>
      <c r="R91" s="194"/>
    </row>
    <row r="92" spans="8:18">
      <c r="H92" s="194"/>
      <c r="I92" s="194"/>
      <c r="N92" s="194"/>
      <c r="O92" s="194"/>
      <c r="R92" s="194"/>
    </row>
    <row r="93" spans="8:18">
      <c r="H93" s="194"/>
      <c r="I93" s="194"/>
      <c r="N93" s="194"/>
      <c r="O93" s="194"/>
      <c r="R93" s="194"/>
    </row>
    <row r="94" spans="8:18">
      <c r="H94" s="194"/>
      <c r="I94" s="194"/>
      <c r="N94" s="194"/>
      <c r="O94" s="194"/>
      <c r="R94" s="194"/>
    </row>
    <row r="95" spans="8:18">
      <c r="H95" s="194"/>
      <c r="I95" s="194"/>
      <c r="N95" s="194"/>
      <c r="O95" s="194"/>
      <c r="R95" s="194"/>
    </row>
    <row r="96" spans="8:18">
      <c r="H96" s="194"/>
      <c r="I96" s="194"/>
      <c r="N96" s="194"/>
      <c r="O96" s="194"/>
      <c r="R96" s="194"/>
    </row>
    <row r="97" spans="8:18">
      <c r="H97" s="194"/>
      <c r="I97" s="194"/>
      <c r="N97" s="194"/>
      <c r="O97" s="194"/>
      <c r="R97" s="194"/>
    </row>
    <row r="98" spans="8:18">
      <c r="H98" s="194"/>
      <c r="I98" s="194"/>
      <c r="N98" s="194"/>
      <c r="O98" s="194"/>
      <c r="R98" s="194"/>
    </row>
    <row r="99" spans="8:18">
      <c r="H99" s="194"/>
      <c r="I99" s="194"/>
      <c r="N99" s="194"/>
      <c r="O99" s="194"/>
      <c r="R99" s="194"/>
    </row>
    <row r="100" spans="8:18">
      <c r="H100" s="194"/>
      <c r="I100" s="194"/>
      <c r="N100" s="194"/>
      <c r="O100" s="194"/>
      <c r="R100" s="194"/>
    </row>
    <row r="101" spans="8:18">
      <c r="H101" s="194"/>
      <c r="I101" s="194"/>
      <c r="N101" s="194"/>
      <c r="O101" s="194"/>
      <c r="R101" s="194"/>
    </row>
    <row r="102" spans="8:18">
      <c r="H102" s="194"/>
      <c r="I102" s="194"/>
      <c r="N102" s="194"/>
      <c r="O102" s="194"/>
      <c r="R102" s="194"/>
    </row>
    <row r="103" spans="8:18">
      <c r="H103" s="194"/>
      <c r="I103" s="194"/>
      <c r="N103" s="194"/>
      <c r="O103" s="194"/>
      <c r="R103" s="194"/>
    </row>
    <row r="104" spans="8:18">
      <c r="H104" s="194"/>
      <c r="I104" s="194"/>
      <c r="N104" s="194"/>
      <c r="O104" s="194"/>
      <c r="R104" s="194"/>
    </row>
    <row r="105" spans="8:18">
      <c r="H105" s="194"/>
      <c r="I105" s="194"/>
      <c r="N105" s="194"/>
      <c r="O105" s="194"/>
      <c r="R105" s="194"/>
    </row>
    <row r="106" spans="8:18">
      <c r="H106" s="194"/>
      <c r="I106" s="194"/>
      <c r="N106" s="194"/>
      <c r="O106" s="194"/>
      <c r="R106" s="194"/>
    </row>
    <row r="107" spans="8:18">
      <c r="H107" s="194"/>
      <c r="I107" s="194"/>
      <c r="N107" s="194"/>
      <c r="O107" s="194"/>
      <c r="R107" s="194"/>
    </row>
    <row r="108" spans="8:18">
      <c r="H108" s="194"/>
      <c r="I108" s="194"/>
      <c r="N108" s="194"/>
      <c r="O108" s="194"/>
      <c r="R108" s="194"/>
    </row>
    <row r="109" spans="8:18">
      <c r="H109" s="194"/>
      <c r="I109" s="194"/>
      <c r="N109" s="194"/>
      <c r="O109" s="194"/>
      <c r="R109" s="194"/>
    </row>
    <row r="110" spans="8:18">
      <c r="H110" s="194"/>
      <c r="I110" s="194"/>
      <c r="N110" s="194"/>
      <c r="O110" s="194"/>
      <c r="R110" s="194"/>
    </row>
    <row r="111" spans="8:18">
      <c r="H111" s="194"/>
      <c r="I111" s="194"/>
      <c r="N111" s="194"/>
      <c r="O111" s="194"/>
      <c r="R111" s="194"/>
    </row>
    <row r="112" spans="8:18">
      <c r="H112" s="194"/>
      <c r="I112" s="194"/>
      <c r="N112" s="194"/>
      <c r="O112" s="194"/>
      <c r="R112" s="194"/>
    </row>
    <row r="113" spans="8:18">
      <c r="H113" s="194"/>
      <c r="I113" s="194"/>
      <c r="N113" s="194"/>
      <c r="O113" s="194"/>
      <c r="R113" s="194"/>
    </row>
    <row r="114" spans="8:18">
      <c r="H114" s="194"/>
      <c r="I114" s="194"/>
      <c r="N114" s="194"/>
      <c r="O114" s="194"/>
      <c r="R114" s="194"/>
    </row>
    <row r="115" spans="8:18">
      <c r="H115" s="194"/>
      <c r="I115" s="194"/>
      <c r="N115" s="194"/>
      <c r="O115" s="194"/>
      <c r="R115" s="194"/>
    </row>
    <row r="116" spans="8:18">
      <c r="H116" s="194"/>
      <c r="I116" s="194"/>
      <c r="N116" s="194"/>
      <c r="O116" s="194"/>
      <c r="R116" s="194"/>
    </row>
    <row r="117" spans="8:18">
      <c r="H117" s="194"/>
      <c r="I117" s="194"/>
      <c r="N117" s="194"/>
      <c r="O117" s="194"/>
      <c r="R117" s="194"/>
    </row>
    <row r="118" spans="8:18">
      <c r="H118" s="194"/>
      <c r="I118" s="194"/>
      <c r="N118" s="194"/>
      <c r="O118" s="194"/>
      <c r="R118" s="194"/>
    </row>
    <row r="119" spans="8:18">
      <c r="H119" s="194"/>
      <c r="I119" s="194"/>
      <c r="N119" s="194"/>
      <c r="O119" s="194"/>
      <c r="R119" s="194"/>
    </row>
    <row r="120" spans="8:18">
      <c r="H120" s="194"/>
      <c r="I120" s="194"/>
      <c r="N120" s="194"/>
      <c r="O120" s="194"/>
      <c r="R120" s="194"/>
    </row>
    <row r="121" spans="8:18">
      <c r="H121" s="194"/>
      <c r="I121" s="194"/>
      <c r="N121" s="194"/>
      <c r="O121" s="194"/>
      <c r="R121" s="194"/>
    </row>
    <row r="122" spans="8:18">
      <c r="H122" s="194"/>
      <c r="I122" s="194"/>
      <c r="N122" s="194"/>
      <c r="O122" s="194"/>
      <c r="R122" s="194"/>
    </row>
    <row r="123" spans="8:18">
      <c r="H123" s="194"/>
      <c r="I123" s="194"/>
      <c r="N123" s="194"/>
      <c r="O123" s="194"/>
      <c r="R123" s="194"/>
    </row>
    <row r="124" spans="8:18">
      <c r="H124" s="194"/>
      <c r="I124" s="194"/>
      <c r="N124" s="194"/>
      <c r="O124" s="194"/>
      <c r="R124" s="194"/>
    </row>
    <row r="125" spans="8:18">
      <c r="H125" s="194"/>
      <c r="I125" s="194"/>
      <c r="N125" s="194"/>
      <c r="O125" s="194"/>
      <c r="R125" s="194"/>
    </row>
    <row r="126" spans="8:18">
      <c r="H126" s="194"/>
      <c r="I126" s="194"/>
      <c r="N126" s="194"/>
      <c r="O126" s="194"/>
      <c r="R126" s="194"/>
    </row>
    <row r="127" spans="8:18">
      <c r="H127" s="194"/>
      <c r="I127" s="194"/>
      <c r="N127" s="194"/>
      <c r="O127" s="194"/>
      <c r="R127" s="194"/>
    </row>
    <row r="128" spans="8:18">
      <c r="H128" s="194"/>
      <c r="I128" s="194"/>
      <c r="N128" s="194"/>
      <c r="O128" s="194"/>
      <c r="R128" s="194"/>
    </row>
    <row r="129" spans="8:18">
      <c r="H129" s="194"/>
      <c r="I129" s="194"/>
      <c r="N129" s="194"/>
      <c r="O129" s="194"/>
      <c r="R129" s="194"/>
    </row>
    <row r="130" spans="8:18">
      <c r="H130" s="194"/>
      <c r="I130" s="194"/>
      <c r="N130" s="194"/>
      <c r="O130" s="194"/>
      <c r="R130" s="194"/>
    </row>
    <row r="131" spans="8:18">
      <c r="H131" s="194"/>
      <c r="I131" s="194"/>
      <c r="N131" s="194"/>
      <c r="O131" s="194"/>
      <c r="R131" s="194"/>
    </row>
    <row r="132" spans="8:18">
      <c r="H132" s="194"/>
      <c r="I132" s="194"/>
      <c r="N132" s="194"/>
      <c r="O132" s="194"/>
      <c r="R132" s="194"/>
    </row>
    <row r="133" spans="8:18">
      <c r="H133" s="194"/>
      <c r="I133" s="194"/>
      <c r="N133" s="194"/>
      <c r="O133" s="194"/>
      <c r="R133" s="194"/>
    </row>
    <row r="134" spans="8:18">
      <c r="H134" s="194"/>
      <c r="I134" s="194"/>
      <c r="N134" s="194"/>
      <c r="O134" s="194"/>
      <c r="R134" s="194"/>
    </row>
    <row r="135" spans="8:18">
      <c r="H135" s="194"/>
      <c r="I135" s="194"/>
      <c r="N135" s="194"/>
      <c r="O135" s="194"/>
      <c r="R135" s="194"/>
    </row>
    <row r="136" spans="8:18">
      <c r="H136" s="194"/>
      <c r="I136" s="194"/>
      <c r="N136" s="194"/>
      <c r="O136" s="194"/>
      <c r="R136" s="194"/>
    </row>
    <row r="137" spans="8:18">
      <c r="H137" s="194"/>
      <c r="I137" s="194"/>
      <c r="N137" s="194"/>
      <c r="O137" s="194"/>
      <c r="R137" s="194"/>
    </row>
    <row r="138" spans="8:18">
      <c r="H138" s="194"/>
      <c r="I138" s="194"/>
      <c r="N138" s="194"/>
      <c r="O138" s="194"/>
      <c r="R138" s="194"/>
    </row>
    <row r="139" spans="8:18">
      <c r="H139" s="194"/>
      <c r="I139" s="194"/>
      <c r="N139" s="194"/>
      <c r="O139" s="194"/>
      <c r="R139" s="194"/>
    </row>
    <row r="140" spans="8:18">
      <c r="H140" s="194"/>
      <c r="I140" s="194"/>
      <c r="N140" s="194"/>
      <c r="O140" s="194"/>
      <c r="R140" s="194"/>
    </row>
    <row r="141" spans="8:18">
      <c r="H141" s="194"/>
      <c r="I141" s="194"/>
      <c r="N141" s="194"/>
      <c r="O141" s="194"/>
      <c r="R141" s="194"/>
    </row>
    <row r="142" spans="8:18">
      <c r="H142" s="194"/>
      <c r="I142" s="194"/>
      <c r="N142" s="194"/>
      <c r="O142" s="194"/>
      <c r="R142" s="194"/>
    </row>
    <row r="143" spans="8:18">
      <c r="H143" s="194"/>
      <c r="I143" s="194"/>
      <c r="N143" s="194"/>
      <c r="O143" s="194"/>
      <c r="R143" s="194"/>
    </row>
    <row r="144" spans="8:18">
      <c r="H144" s="194"/>
      <c r="I144" s="194"/>
      <c r="N144" s="194"/>
      <c r="O144" s="194"/>
      <c r="R144" s="194"/>
    </row>
    <row r="145" spans="8:18">
      <c r="H145" s="194"/>
      <c r="I145" s="194"/>
      <c r="N145" s="194"/>
      <c r="O145" s="194"/>
      <c r="R145" s="194"/>
    </row>
    <row r="146" spans="8:18">
      <c r="H146" s="194"/>
      <c r="I146" s="194"/>
      <c r="N146" s="194"/>
      <c r="O146" s="194"/>
      <c r="R146" s="194"/>
    </row>
    <row r="147" spans="8:18">
      <c r="H147" s="194"/>
      <c r="I147" s="194"/>
      <c r="N147" s="194"/>
      <c r="O147" s="194"/>
      <c r="R147" s="194"/>
    </row>
    <row r="148" spans="8:18">
      <c r="H148" s="194"/>
      <c r="I148" s="194"/>
      <c r="N148" s="194"/>
      <c r="O148" s="194"/>
      <c r="R148" s="194"/>
    </row>
    <row r="149" spans="8:18">
      <c r="H149" s="194"/>
      <c r="I149" s="194"/>
      <c r="N149" s="194"/>
      <c r="O149" s="194"/>
      <c r="R149" s="194"/>
    </row>
    <row r="150" spans="8:18">
      <c r="H150" s="194"/>
      <c r="I150" s="194"/>
      <c r="N150" s="194"/>
      <c r="O150" s="194"/>
      <c r="R150" s="194"/>
    </row>
    <row r="151" spans="8:18">
      <c r="H151" s="194"/>
      <c r="I151" s="194"/>
      <c r="N151" s="194"/>
      <c r="O151" s="194"/>
      <c r="R151" s="194"/>
    </row>
    <row r="152" spans="8:18">
      <c r="H152" s="194"/>
      <c r="I152" s="194"/>
      <c r="N152" s="194"/>
      <c r="O152" s="194"/>
      <c r="R152" s="194"/>
    </row>
    <row r="153" spans="8:18">
      <c r="H153" s="194"/>
      <c r="I153" s="194"/>
      <c r="N153" s="194"/>
      <c r="O153" s="194"/>
      <c r="R153" s="194"/>
    </row>
    <row r="154" spans="8:18">
      <c r="H154" s="194"/>
      <c r="I154" s="194"/>
      <c r="N154" s="194"/>
      <c r="O154" s="194"/>
      <c r="R154" s="194"/>
    </row>
    <row r="155" spans="8:18">
      <c r="H155" s="194"/>
      <c r="I155" s="194"/>
      <c r="N155" s="194"/>
      <c r="O155" s="194"/>
      <c r="R155" s="194"/>
    </row>
    <row r="156" spans="8:18">
      <c r="H156" s="194"/>
      <c r="I156" s="194"/>
      <c r="N156" s="194"/>
      <c r="O156" s="194"/>
      <c r="R156" s="194"/>
    </row>
    <row r="157" spans="8:18">
      <c r="H157" s="194"/>
      <c r="I157" s="194"/>
      <c r="N157" s="194"/>
      <c r="O157" s="194"/>
      <c r="R157" s="194"/>
    </row>
    <row r="158" spans="8:18">
      <c r="H158" s="194"/>
      <c r="I158" s="194"/>
      <c r="N158" s="194"/>
      <c r="O158" s="194"/>
      <c r="R158" s="194"/>
    </row>
    <row r="159" spans="8:18">
      <c r="H159" s="194"/>
      <c r="I159" s="194"/>
      <c r="N159" s="194"/>
      <c r="O159" s="194"/>
      <c r="R159" s="194"/>
    </row>
    <row r="160" spans="8:18">
      <c r="H160" s="194"/>
      <c r="I160" s="194"/>
      <c r="N160" s="194"/>
      <c r="O160" s="194"/>
      <c r="R160" s="194"/>
    </row>
    <row r="161" spans="8:18">
      <c r="H161" s="194"/>
      <c r="I161" s="194"/>
      <c r="N161" s="194"/>
      <c r="O161" s="194"/>
      <c r="R161" s="194"/>
    </row>
    <row r="162" spans="8:18">
      <c r="H162" s="194"/>
      <c r="I162" s="194"/>
      <c r="N162" s="194"/>
      <c r="O162" s="194"/>
      <c r="R162" s="194"/>
    </row>
    <row r="163" spans="8:18">
      <c r="H163" s="194"/>
      <c r="I163" s="194"/>
      <c r="N163" s="194"/>
      <c r="O163" s="194"/>
      <c r="R163" s="194"/>
    </row>
    <row r="164" spans="8:18">
      <c r="H164" s="194"/>
      <c r="I164" s="194"/>
      <c r="N164" s="194"/>
      <c r="O164" s="194"/>
      <c r="R164" s="194"/>
    </row>
    <row r="165" spans="8:18">
      <c r="H165" s="194"/>
      <c r="I165" s="194"/>
      <c r="N165" s="194"/>
      <c r="O165" s="194"/>
      <c r="R165" s="194"/>
    </row>
    <row r="166" spans="8:18">
      <c r="H166" s="194"/>
      <c r="I166" s="194"/>
      <c r="N166" s="194"/>
      <c r="O166" s="194"/>
      <c r="R166" s="194"/>
    </row>
    <row r="167" spans="8:18">
      <c r="H167" s="194"/>
      <c r="I167" s="194"/>
      <c r="N167" s="194"/>
      <c r="O167" s="194"/>
      <c r="R167" s="194"/>
    </row>
    <row r="168" spans="8:18">
      <c r="H168" s="194"/>
      <c r="I168" s="194"/>
      <c r="N168" s="194"/>
      <c r="O168" s="194"/>
      <c r="R168" s="194"/>
    </row>
    <row r="169" spans="8:18">
      <c r="H169" s="194"/>
      <c r="I169" s="194"/>
      <c r="N169" s="194"/>
      <c r="O169" s="194"/>
      <c r="R169" s="194"/>
    </row>
    <row r="170" spans="8:18">
      <c r="H170" s="194"/>
      <c r="I170" s="194"/>
      <c r="N170" s="194"/>
      <c r="O170" s="194"/>
      <c r="R170" s="194"/>
    </row>
    <row r="171" spans="8:18">
      <c r="H171" s="194"/>
      <c r="I171" s="194"/>
      <c r="N171" s="194"/>
      <c r="O171" s="194"/>
      <c r="R171" s="194"/>
    </row>
    <row r="172" spans="8:18">
      <c r="H172" s="194"/>
      <c r="I172" s="194"/>
      <c r="N172" s="194"/>
      <c r="O172" s="194"/>
      <c r="R172" s="194"/>
    </row>
    <row r="173" spans="8:18">
      <c r="H173" s="194"/>
      <c r="I173" s="194"/>
      <c r="N173" s="194"/>
      <c r="O173" s="194"/>
      <c r="R173" s="194"/>
    </row>
    <row r="174" spans="8:18">
      <c r="H174" s="194"/>
      <c r="I174" s="194"/>
      <c r="N174" s="194"/>
      <c r="O174" s="194"/>
      <c r="R174" s="194"/>
    </row>
    <row r="175" spans="8:18">
      <c r="H175" s="194"/>
      <c r="I175" s="194"/>
      <c r="N175" s="194"/>
      <c r="O175" s="194"/>
      <c r="R175" s="194"/>
    </row>
    <row r="176" spans="8:18">
      <c r="H176" s="194"/>
      <c r="I176" s="194"/>
      <c r="N176" s="194"/>
      <c r="O176" s="194"/>
      <c r="R176" s="194"/>
    </row>
    <row r="177" spans="8:18">
      <c r="H177" s="194"/>
      <c r="I177" s="194"/>
      <c r="N177" s="194"/>
      <c r="O177" s="194"/>
      <c r="R177" s="194"/>
    </row>
    <row r="178" spans="8:18">
      <c r="H178" s="194"/>
      <c r="I178" s="194"/>
      <c r="N178" s="194"/>
      <c r="O178" s="194"/>
      <c r="R178" s="194"/>
    </row>
    <row r="179" spans="8:18">
      <c r="H179" s="194"/>
      <c r="I179" s="194"/>
      <c r="N179" s="194"/>
      <c r="O179" s="194"/>
      <c r="R179" s="194"/>
    </row>
    <row r="180" spans="8:18">
      <c r="H180" s="194"/>
      <c r="I180" s="194"/>
      <c r="N180" s="194"/>
      <c r="O180" s="194"/>
      <c r="R180" s="194"/>
    </row>
    <row r="181" spans="8:18">
      <c r="H181" s="194"/>
      <c r="I181" s="194"/>
      <c r="N181" s="194"/>
      <c r="O181" s="194"/>
      <c r="R181" s="194"/>
    </row>
    <row r="182" spans="8:18">
      <c r="H182" s="194"/>
      <c r="I182" s="194"/>
      <c r="N182" s="194"/>
      <c r="O182" s="194"/>
      <c r="R182" s="194"/>
    </row>
    <row r="183" spans="8:18">
      <c r="H183" s="194"/>
      <c r="I183" s="194"/>
      <c r="N183" s="194"/>
      <c r="O183" s="194"/>
      <c r="R183" s="194"/>
    </row>
    <row r="184" spans="8:18">
      <c r="H184" s="194"/>
      <c r="I184" s="194"/>
      <c r="N184" s="194"/>
      <c r="O184" s="194"/>
      <c r="R184" s="194"/>
    </row>
    <row r="185" spans="8:18">
      <c r="H185" s="194"/>
      <c r="I185" s="194"/>
      <c r="N185" s="194"/>
      <c r="O185" s="194"/>
      <c r="R185" s="194"/>
    </row>
    <row r="186" spans="8:18">
      <c r="H186" s="194"/>
      <c r="I186" s="194"/>
      <c r="N186" s="194"/>
      <c r="O186" s="194"/>
      <c r="R186" s="194"/>
    </row>
    <row r="187" spans="8:18">
      <c r="H187" s="194"/>
      <c r="I187" s="194"/>
      <c r="N187" s="194"/>
      <c r="O187" s="194"/>
      <c r="R187" s="194"/>
    </row>
    <row r="188" spans="8:18">
      <c r="H188" s="194"/>
      <c r="I188" s="194"/>
      <c r="N188" s="194"/>
      <c r="O188" s="194"/>
      <c r="R188" s="194"/>
    </row>
    <row r="189" spans="8:18">
      <c r="H189" s="194"/>
      <c r="I189" s="194"/>
      <c r="N189" s="194"/>
      <c r="O189" s="194"/>
      <c r="R189" s="194"/>
    </row>
    <row r="190" spans="8:18">
      <c r="H190" s="194"/>
      <c r="I190" s="194"/>
      <c r="N190" s="194"/>
      <c r="O190" s="194"/>
      <c r="R190" s="194"/>
    </row>
    <row r="191" spans="8:18">
      <c r="H191" s="194"/>
      <c r="I191" s="194"/>
      <c r="N191" s="194"/>
      <c r="O191" s="194"/>
      <c r="R191" s="194"/>
    </row>
    <row r="192" spans="8:18">
      <c r="H192" s="194"/>
      <c r="I192" s="194"/>
      <c r="N192" s="194"/>
      <c r="O192" s="194"/>
      <c r="R192" s="194"/>
    </row>
    <row r="193" spans="8:18">
      <c r="H193" s="194"/>
      <c r="I193" s="194"/>
      <c r="N193" s="194"/>
      <c r="O193" s="194"/>
      <c r="R193" s="194"/>
    </row>
    <row r="194" spans="8:18">
      <c r="H194" s="194"/>
      <c r="I194" s="194"/>
      <c r="N194" s="194"/>
      <c r="O194" s="194"/>
      <c r="R194" s="194"/>
    </row>
    <row r="195" spans="8:18">
      <c r="H195" s="194"/>
      <c r="I195" s="194"/>
      <c r="N195" s="194"/>
      <c r="O195" s="194"/>
      <c r="R195" s="194"/>
    </row>
    <row r="196" spans="8:18">
      <c r="H196" s="194"/>
      <c r="I196" s="194"/>
      <c r="N196" s="194"/>
      <c r="O196" s="194"/>
      <c r="R196" s="194"/>
    </row>
    <row r="197" spans="8:18">
      <c r="H197" s="194"/>
      <c r="I197" s="194"/>
      <c r="N197" s="194"/>
      <c r="O197" s="194"/>
      <c r="R197" s="194"/>
    </row>
    <row r="198" spans="8:18">
      <c r="H198" s="194"/>
      <c r="I198" s="194"/>
      <c r="N198" s="194"/>
      <c r="O198" s="194"/>
      <c r="R198" s="194"/>
    </row>
    <row r="199" spans="8:18">
      <c r="H199" s="194"/>
      <c r="I199" s="194"/>
      <c r="N199" s="194"/>
      <c r="O199" s="194"/>
      <c r="R199" s="194"/>
    </row>
    <row r="200" spans="8:18">
      <c r="H200" s="194"/>
      <c r="I200" s="194"/>
      <c r="N200" s="194"/>
      <c r="O200" s="194"/>
      <c r="R200" s="194"/>
    </row>
    <row r="201" spans="8:18">
      <c r="H201" s="194"/>
      <c r="I201" s="194"/>
      <c r="N201" s="194"/>
      <c r="O201" s="194"/>
      <c r="R201" s="194"/>
    </row>
    <row r="202" spans="8:18">
      <c r="H202" s="194"/>
      <c r="I202" s="194"/>
      <c r="N202" s="194"/>
      <c r="O202" s="194"/>
      <c r="R202" s="194"/>
    </row>
    <row r="203" spans="8:18">
      <c r="H203" s="194"/>
      <c r="I203" s="194"/>
      <c r="N203" s="194"/>
      <c r="O203" s="194"/>
      <c r="R203" s="194"/>
    </row>
    <row r="204" spans="8:18">
      <c r="H204" s="194"/>
      <c r="I204" s="194"/>
      <c r="N204" s="194"/>
      <c r="O204" s="194"/>
      <c r="R204" s="194"/>
    </row>
    <row r="205" spans="8:18">
      <c r="H205" s="194"/>
      <c r="I205" s="194"/>
      <c r="N205" s="194"/>
      <c r="O205" s="194"/>
      <c r="R205" s="194"/>
    </row>
    <row r="206" spans="8:18">
      <c r="H206" s="194"/>
      <c r="I206" s="194"/>
      <c r="N206" s="194"/>
      <c r="O206" s="194"/>
      <c r="R206" s="194"/>
    </row>
    <row r="207" spans="8:18">
      <c r="H207" s="194"/>
      <c r="I207" s="194"/>
      <c r="N207" s="194"/>
      <c r="O207" s="194"/>
      <c r="R207" s="194"/>
    </row>
    <row r="208" spans="8:18">
      <c r="H208" s="194"/>
      <c r="I208" s="194"/>
      <c r="N208" s="194"/>
      <c r="O208" s="194"/>
      <c r="R208" s="194"/>
    </row>
    <row r="209" spans="8:18">
      <c r="H209" s="194"/>
      <c r="I209" s="194"/>
      <c r="N209" s="194"/>
      <c r="O209" s="194"/>
      <c r="R209" s="194"/>
    </row>
    <row r="210" spans="8:18">
      <c r="H210" s="194"/>
      <c r="I210" s="194"/>
      <c r="N210" s="194"/>
      <c r="O210" s="194"/>
      <c r="R210" s="194"/>
    </row>
    <row r="211" spans="8:18">
      <c r="H211" s="194"/>
      <c r="I211" s="194"/>
      <c r="N211" s="194"/>
      <c r="O211" s="194"/>
      <c r="R211" s="194"/>
    </row>
    <row r="212" spans="8:18">
      <c r="H212" s="194"/>
      <c r="I212" s="194"/>
      <c r="N212" s="194"/>
      <c r="O212" s="194"/>
      <c r="R212" s="194"/>
    </row>
    <row r="213" spans="8:18">
      <c r="H213" s="194"/>
      <c r="I213" s="194"/>
      <c r="N213" s="194"/>
      <c r="O213" s="194"/>
      <c r="R213" s="194"/>
    </row>
    <row r="214" spans="8:18">
      <c r="H214" s="194"/>
      <c r="I214" s="194"/>
      <c r="N214" s="194"/>
      <c r="O214" s="194"/>
      <c r="R214" s="194"/>
    </row>
    <row r="215" spans="8:18">
      <c r="H215" s="194"/>
      <c r="I215" s="194"/>
      <c r="N215" s="194"/>
      <c r="O215" s="194"/>
      <c r="R215" s="194"/>
    </row>
    <row r="216" spans="8:18">
      <c r="H216" s="194"/>
      <c r="I216" s="194"/>
      <c r="N216" s="194"/>
      <c r="O216" s="194"/>
      <c r="R216" s="194"/>
    </row>
    <row r="217" spans="8:18">
      <c r="H217" s="194"/>
      <c r="I217" s="194"/>
      <c r="N217" s="194"/>
      <c r="O217" s="194"/>
      <c r="R217" s="194"/>
    </row>
    <row r="218" spans="8:18">
      <c r="H218" s="194"/>
      <c r="I218" s="194"/>
      <c r="N218" s="194"/>
      <c r="O218" s="194"/>
      <c r="R218" s="194"/>
    </row>
    <row r="219" spans="8:18">
      <c r="H219" s="194"/>
      <c r="I219" s="194"/>
      <c r="N219" s="194"/>
      <c r="O219" s="194"/>
      <c r="R219" s="194"/>
    </row>
    <row r="220" spans="8:18">
      <c r="H220" s="194"/>
      <c r="I220" s="194"/>
      <c r="N220" s="194"/>
      <c r="O220" s="194"/>
      <c r="R220" s="194"/>
    </row>
    <row r="221" spans="8:18">
      <c r="H221" s="194"/>
      <c r="I221" s="194"/>
      <c r="N221" s="194"/>
      <c r="O221" s="194"/>
      <c r="R221" s="194"/>
    </row>
    <row r="222" spans="8:18">
      <c r="H222" s="194"/>
      <c r="I222" s="194"/>
      <c r="N222" s="194"/>
      <c r="O222" s="194"/>
      <c r="R222" s="194"/>
    </row>
    <row r="223" spans="8:18">
      <c r="H223" s="194"/>
      <c r="I223" s="194"/>
      <c r="N223" s="194"/>
      <c r="O223" s="194"/>
      <c r="R223" s="194"/>
    </row>
    <row r="224" spans="8:18">
      <c r="H224" s="194"/>
      <c r="I224" s="194"/>
      <c r="N224" s="194"/>
      <c r="O224" s="194"/>
      <c r="R224" s="194"/>
    </row>
    <row r="225" spans="8:18">
      <c r="H225" s="194"/>
      <c r="I225" s="194"/>
      <c r="N225" s="194"/>
      <c r="O225" s="194"/>
      <c r="R225" s="194"/>
    </row>
    <row r="226" spans="8:18">
      <c r="H226" s="194"/>
      <c r="I226" s="194"/>
      <c r="N226" s="194"/>
      <c r="O226" s="194"/>
      <c r="R226" s="194"/>
    </row>
    <row r="227" spans="8:18">
      <c r="H227" s="194"/>
      <c r="I227" s="194"/>
      <c r="N227" s="194"/>
      <c r="O227" s="194"/>
      <c r="R227" s="194"/>
    </row>
    <row r="228" spans="8:18">
      <c r="H228" s="194"/>
      <c r="I228" s="194"/>
      <c r="N228" s="194"/>
      <c r="O228" s="194"/>
      <c r="R228" s="194"/>
    </row>
    <row r="229" spans="8:18">
      <c r="H229" s="194"/>
      <c r="I229" s="194"/>
      <c r="N229" s="194"/>
      <c r="O229" s="194"/>
      <c r="R229" s="194"/>
    </row>
    <row r="230" spans="8:18">
      <c r="H230" s="194"/>
      <c r="I230" s="194"/>
      <c r="N230" s="194"/>
      <c r="O230" s="194"/>
      <c r="R230" s="194"/>
    </row>
    <row r="231" spans="8:18">
      <c r="H231" s="194"/>
      <c r="I231" s="194"/>
      <c r="N231" s="194"/>
      <c r="O231" s="194"/>
      <c r="R231" s="194"/>
    </row>
    <row r="232" spans="8:18">
      <c r="H232" s="194"/>
      <c r="I232" s="194"/>
      <c r="N232" s="194"/>
      <c r="O232" s="194"/>
      <c r="R232" s="194"/>
    </row>
    <row r="233" spans="8:18">
      <c r="H233" s="194"/>
      <c r="I233" s="194"/>
      <c r="N233" s="194"/>
      <c r="O233" s="194"/>
      <c r="R233" s="194"/>
    </row>
    <row r="234" spans="8:18">
      <c r="H234" s="194"/>
      <c r="I234" s="194"/>
      <c r="N234" s="194"/>
      <c r="O234" s="194"/>
      <c r="R234" s="194"/>
    </row>
    <row r="235" spans="8:18">
      <c r="H235" s="194"/>
      <c r="I235" s="194"/>
      <c r="N235" s="194"/>
      <c r="O235" s="194"/>
      <c r="R235" s="194"/>
    </row>
    <row r="236" spans="8:18">
      <c r="H236" s="194"/>
      <c r="I236" s="194"/>
      <c r="N236" s="194"/>
      <c r="O236" s="194"/>
      <c r="R236" s="194"/>
    </row>
    <row r="237" spans="8:18">
      <c r="H237" s="194"/>
      <c r="I237" s="194"/>
      <c r="N237" s="194"/>
      <c r="O237" s="194"/>
      <c r="R237" s="194"/>
    </row>
    <row r="238" spans="8:18">
      <c r="H238" s="194"/>
      <c r="I238" s="194"/>
      <c r="N238" s="194"/>
      <c r="O238" s="194"/>
      <c r="R238" s="194"/>
    </row>
    <row r="239" spans="8:18">
      <c r="H239" s="194"/>
      <c r="I239" s="194"/>
      <c r="N239" s="194"/>
      <c r="O239" s="194"/>
      <c r="R239" s="194"/>
    </row>
    <row r="240" spans="8:18">
      <c r="H240" s="194"/>
      <c r="I240" s="194"/>
      <c r="N240" s="194"/>
      <c r="O240" s="194"/>
      <c r="R240" s="194"/>
    </row>
    <row r="241" spans="8:18">
      <c r="H241" s="194"/>
      <c r="I241" s="194"/>
      <c r="N241" s="194"/>
      <c r="O241" s="194"/>
      <c r="R241" s="194"/>
    </row>
    <row r="242" spans="8:18">
      <c r="H242" s="194"/>
      <c r="I242" s="194"/>
      <c r="N242" s="194"/>
      <c r="O242" s="194"/>
      <c r="R242" s="194"/>
    </row>
    <row r="243" spans="8:18">
      <c r="H243" s="194"/>
      <c r="I243" s="194"/>
      <c r="N243" s="194"/>
      <c r="O243" s="194"/>
      <c r="R243" s="194"/>
    </row>
    <row r="244" spans="8:18">
      <c r="H244" s="194"/>
      <c r="I244" s="194"/>
      <c r="N244" s="194"/>
      <c r="O244" s="194"/>
      <c r="R244" s="194"/>
    </row>
    <row r="245" spans="8:18">
      <c r="H245" s="194"/>
      <c r="I245" s="194"/>
      <c r="N245" s="194"/>
      <c r="O245" s="194"/>
      <c r="R245" s="194"/>
    </row>
    <row r="246" spans="8:18">
      <c r="H246" s="194"/>
      <c r="I246" s="194"/>
      <c r="N246" s="194"/>
      <c r="O246" s="194"/>
      <c r="R246" s="194"/>
    </row>
    <row r="247" spans="8:18">
      <c r="H247" s="194"/>
      <c r="I247" s="194"/>
      <c r="N247" s="194"/>
      <c r="O247" s="194"/>
      <c r="R247" s="194"/>
    </row>
    <row r="248" spans="8:18">
      <c r="H248" s="194"/>
      <c r="I248" s="194"/>
      <c r="N248" s="194"/>
      <c r="O248" s="194"/>
      <c r="R248" s="194"/>
    </row>
    <row r="249" spans="8:18">
      <c r="H249" s="194"/>
      <c r="I249" s="194"/>
      <c r="N249" s="194"/>
      <c r="O249" s="194"/>
      <c r="R249" s="194"/>
    </row>
    <row r="250" spans="8:18">
      <c r="H250" s="194"/>
      <c r="I250" s="194"/>
      <c r="N250" s="194"/>
      <c r="O250" s="194"/>
      <c r="R250" s="194"/>
    </row>
    <row r="251" spans="8:18">
      <c r="H251" s="194"/>
      <c r="I251" s="194"/>
      <c r="N251" s="194"/>
      <c r="O251" s="194"/>
      <c r="R251" s="194"/>
    </row>
    <row r="252" spans="8:18">
      <c r="H252" s="194"/>
      <c r="I252" s="194"/>
      <c r="N252" s="194"/>
      <c r="O252" s="194"/>
      <c r="R252" s="194"/>
    </row>
    <row r="253" spans="8:18">
      <c r="H253" s="194"/>
      <c r="I253" s="194"/>
      <c r="N253" s="194"/>
      <c r="O253" s="194"/>
      <c r="R253" s="194"/>
    </row>
    <row r="254" spans="8:18">
      <c r="H254" s="194"/>
      <c r="I254" s="194"/>
      <c r="N254" s="194"/>
      <c r="O254" s="194"/>
      <c r="R254" s="194"/>
    </row>
    <row r="255" spans="8:18">
      <c r="H255" s="194"/>
      <c r="I255" s="194"/>
      <c r="N255" s="194"/>
      <c r="O255" s="194"/>
      <c r="R255" s="194"/>
    </row>
    <row r="256" spans="8:18">
      <c r="H256" s="194"/>
      <c r="I256" s="194"/>
      <c r="N256" s="194"/>
      <c r="O256" s="194"/>
      <c r="R256" s="194"/>
    </row>
    <row r="257" spans="8:18">
      <c r="H257" s="194"/>
      <c r="I257" s="194"/>
      <c r="N257" s="194"/>
      <c r="O257" s="194"/>
      <c r="R257" s="194"/>
    </row>
    <row r="258" spans="8:18">
      <c r="H258" s="194"/>
      <c r="I258" s="194"/>
      <c r="N258" s="194"/>
      <c r="O258" s="194"/>
      <c r="R258" s="194"/>
    </row>
    <row r="259" spans="8:18">
      <c r="H259" s="194"/>
      <c r="I259" s="194"/>
      <c r="N259" s="194"/>
      <c r="O259" s="194"/>
      <c r="R259" s="194"/>
    </row>
    <row r="260" spans="8:18">
      <c r="H260" s="194"/>
      <c r="I260" s="194"/>
      <c r="N260" s="194"/>
      <c r="O260" s="194"/>
      <c r="R260" s="194"/>
    </row>
    <row r="261" spans="8:18">
      <c r="H261" s="194"/>
      <c r="I261" s="194"/>
      <c r="N261" s="194"/>
      <c r="O261" s="194"/>
      <c r="R261" s="194"/>
    </row>
    <row r="262" spans="8:18">
      <c r="H262" s="194"/>
      <c r="I262" s="194"/>
      <c r="N262" s="194"/>
      <c r="O262" s="194"/>
      <c r="R262" s="194"/>
    </row>
    <row r="263" spans="8:18">
      <c r="H263" s="194"/>
      <c r="I263" s="194"/>
      <c r="N263" s="194"/>
      <c r="O263" s="194"/>
      <c r="R263" s="194"/>
    </row>
    <row r="264" spans="8:18">
      <c r="H264" s="194"/>
      <c r="I264" s="194"/>
      <c r="N264" s="194"/>
      <c r="O264" s="194"/>
      <c r="R264" s="194"/>
    </row>
    <row r="265" spans="8:18">
      <c r="H265" s="194"/>
      <c r="I265" s="194"/>
      <c r="N265" s="194"/>
      <c r="O265" s="194"/>
      <c r="R265" s="194"/>
    </row>
    <row r="266" spans="8:18">
      <c r="H266" s="194"/>
      <c r="I266" s="194"/>
      <c r="N266" s="194"/>
      <c r="O266" s="194"/>
      <c r="R266" s="194"/>
    </row>
    <row r="267" spans="8:18">
      <c r="H267" s="194"/>
      <c r="I267" s="194"/>
      <c r="N267" s="194"/>
      <c r="O267" s="194"/>
      <c r="R267" s="194"/>
    </row>
    <row r="268" spans="8:18">
      <c r="H268" s="194"/>
      <c r="I268" s="194"/>
      <c r="N268" s="194"/>
      <c r="O268" s="194"/>
      <c r="R268" s="194"/>
    </row>
    <row r="269" spans="8:18">
      <c r="H269" s="194"/>
      <c r="I269" s="194"/>
      <c r="N269" s="194"/>
      <c r="O269" s="194"/>
      <c r="R269" s="194"/>
    </row>
    <row r="270" spans="8:18">
      <c r="H270" s="194"/>
      <c r="I270" s="194"/>
      <c r="N270" s="194"/>
      <c r="O270" s="194"/>
      <c r="R270" s="194"/>
    </row>
    <row r="271" spans="8:18">
      <c r="H271" s="194"/>
      <c r="I271" s="194"/>
      <c r="N271" s="194"/>
      <c r="O271" s="194"/>
      <c r="R271" s="194"/>
    </row>
    <row r="272" spans="8:18">
      <c r="H272" s="194"/>
      <c r="I272" s="194"/>
      <c r="N272" s="194"/>
      <c r="O272" s="194"/>
      <c r="R272" s="194"/>
    </row>
    <row r="273" spans="8:18">
      <c r="H273" s="194"/>
      <c r="I273" s="194"/>
      <c r="N273" s="194"/>
      <c r="O273" s="194"/>
      <c r="R273" s="194"/>
    </row>
    <row r="274" spans="8:18">
      <c r="H274" s="194"/>
      <c r="I274" s="194"/>
      <c r="N274" s="194"/>
      <c r="O274" s="194"/>
      <c r="R274" s="194"/>
    </row>
    <row r="275" spans="8:18">
      <c r="H275" s="194"/>
      <c r="I275" s="194"/>
      <c r="N275" s="194"/>
      <c r="O275" s="194"/>
      <c r="R275" s="194"/>
    </row>
    <row r="276" spans="8:18">
      <c r="H276" s="194"/>
      <c r="I276" s="194"/>
      <c r="N276" s="194"/>
      <c r="O276" s="194"/>
      <c r="R276" s="194"/>
    </row>
    <row r="277" spans="8:18">
      <c r="H277" s="194"/>
      <c r="I277" s="194"/>
      <c r="N277" s="194"/>
      <c r="O277" s="194"/>
      <c r="R277" s="194"/>
    </row>
    <row r="278" spans="8:18">
      <c r="H278" s="194"/>
      <c r="I278" s="194"/>
      <c r="N278" s="194"/>
      <c r="O278" s="194"/>
      <c r="R278" s="194"/>
    </row>
    <row r="279" spans="8:18">
      <c r="H279" s="194"/>
      <c r="I279" s="194"/>
      <c r="N279" s="194"/>
      <c r="O279" s="194"/>
      <c r="R279" s="194"/>
    </row>
    <row r="280" spans="8:18">
      <c r="H280" s="194"/>
      <c r="I280" s="194"/>
      <c r="N280" s="194"/>
      <c r="O280" s="194"/>
      <c r="R280" s="194"/>
    </row>
    <row r="281" spans="8:18">
      <c r="H281" s="194"/>
      <c r="I281" s="194"/>
      <c r="N281" s="194"/>
      <c r="O281" s="194"/>
      <c r="R281" s="194"/>
    </row>
    <row r="282" spans="8:18">
      <c r="H282" s="194"/>
      <c r="I282" s="194"/>
      <c r="N282" s="194"/>
      <c r="O282" s="194"/>
      <c r="R282" s="194"/>
    </row>
    <row r="283" spans="8:18">
      <c r="H283" s="194"/>
      <c r="I283" s="194"/>
      <c r="N283" s="194"/>
      <c r="O283" s="194"/>
      <c r="R283" s="194"/>
    </row>
    <row r="284" spans="8:18">
      <c r="H284" s="194"/>
      <c r="I284" s="194"/>
      <c r="N284" s="194"/>
      <c r="O284" s="194"/>
      <c r="R284" s="194"/>
    </row>
    <row r="285" spans="8:18">
      <c r="H285" s="194"/>
      <c r="I285" s="194"/>
      <c r="N285" s="194"/>
      <c r="O285" s="194"/>
      <c r="R285" s="194"/>
    </row>
    <row r="286" spans="8:18">
      <c r="H286" s="194"/>
      <c r="I286" s="194"/>
      <c r="N286" s="194"/>
      <c r="O286" s="194"/>
      <c r="R286" s="194"/>
    </row>
    <row r="287" spans="8:18">
      <c r="H287" s="194"/>
      <c r="I287" s="194"/>
      <c r="N287" s="194"/>
      <c r="O287" s="194"/>
      <c r="R287" s="194"/>
    </row>
    <row r="288" spans="8:18">
      <c r="H288" s="194"/>
      <c r="I288" s="194"/>
      <c r="N288" s="194"/>
      <c r="O288" s="194"/>
      <c r="R288" s="194"/>
    </row>
    <row r="289" spans="8:18">
      <c r="H289" s="194"/>
      <c r="I289" s="194"/>
      <c r="N289" s="194"/>
      <c r="O289" s="194"/>
      <c r="R289" s="194"/>
    </row>
    <row r="290" spans="8:18">
      <c r="H290" s="194"/>
      <c r="I290" s="194"/>
      <c r="N290" s="194"/>
      <c r="O290" s="194"/>
      <c r="R290" s="194"/>
    </row>
    <row r="291" spans="8:18">
      <c r="H291" s="194"/>
      <c r="I291" s="194"/>
      <c r="N291" s="194"/>
      <c r="O291" s="194"/>
      <c r="R291" s="194"/>
    </row>
    <row r="292" spans="8:18">
      <c r="H292" s="194"/>
      <c r="I292" s="194"/>
      <c r="N292" s="194"/>
      <c r="O292" s="194"/>
      <c r="R292" s="194"/>
    </row>
    <row r="293" spans="8:18">
      <c r="H293" s="194"/>
      <c r="I293" s="194"/>
      <c r="N293" s="194"/>
      <c r="O293" s="194"/>
      <c r="R293" s="194"/>
    </row>
    <row r="294" spans="8:18">
      <c r="H294" s="194"/>
      <c r="I294" s="194"/>
      <c r="N294" s="194"/>
      <c r="O294" s="194"/>
      <c r="R294" s="194"/>
    </row>
    <row r="295" spans="8:18">
      <c r="H295" s="194"/>
      <c r="I295" s="194"/>
      <c r="N295" s="194"/>
      <c r="O295" s="194"/>
      <c r="R295" s="194"/>
    </row>
    <row r="296" spans="8:18">
      <c r="H296" s="194"/>
      <c r="I296" s="194"/>
      <c r="N296" s="194"/>
      <c r="O296" s="194"/>
      <c r="R296" s="194"/>
    </row>
    <row r="297" spans="8:18">
      <c r="H297" s="194"/>
      <c r="I297" s="194"/>
      <c r="N297" s="194"/>
      <c r="O297" s="194"/>
      <c r="R297" s="194"/>
    </row>
    <row r="298" spans="8:18">
      <c r="H298" s="194"/>
      <c r="I298" s="194"/>
      <c r="N298" s="194"/>
      <c r="O298" s="194"/>
      <c r="R298" s="194"/>
    </row>
    <row r="299" spans="8:18">
      <c r="H299" s="194"/>
      <c r="I299" s="194"/>
      <c r="N299" s="194"/>
      <c r="O299" s="194"/>
      <c r="R299" s="194"/>
    </row>
    <row r="300" spans="8:18">
      <c r="H300" s="194"/>
      <c r="I300" s="194"/>
      <c r="N300" s="194"/>
      <c r="O300" s="194"/>
      <c r="R300" s="194"/>
    </row>
    <row r="301" spans="8:18">
      <c r="H301" s="194"/>
      <c r="I301" s="194"/>
      <c r="N301" s="194"/>
      <c r="O301" s="194"/>
      <c r="R301" s="194"/>
    </row>
    <row r="302" spans="8:18">
      <c r="H302" s="194"/>
      <c r="I302" s="194"/>
      <c r="N302" s="194"/>
      <c r="O302" s="194"/>
      <c r="R302" s="194"/>
    </row>
    <row r="303" spans="8:18">
      <c r="H303" s="194"/>
      <c r="I303" s="194"/>
      <c r="N303" s="194"/>
      <c r="O303" s="194"/>
      <c r="R303" s="194"/>
    </row>
    <row r="304" spans="8:18">
      <c r="H304" s="194"/>
      <c r="I304" s="194"/>
      <c r="N304" s="194"/>
      <c r="O304" s="194"/>
      <c r="R304" s="194"/>
    </row>
    <row r="305" spans="8:18">
      <c r="H305" s="194"/>
      <c r="I305" s="194"/>
      <c r="N305" s="194"/>
      <c r="O305" s="194"/>
      <c r="R305" s="194"/>
    </row>
    <row r="306" spans="8:18">
      <c r="H306" s="194"/>
      <c r="I306" s="194"/>
      <c r="N306" s="194"/>
      <c r="O306" s="194"/>
      <c r="R306" s="194"/>
    </row>
    <row r="307" spans="8:18">
      <c r="H307" s="194"/>
      <c r="I307" s="194"/>
      <c r="N307" s="194"/>
      <c r="O307" s="194"/>
      <c r="R307" s="194"/>
    </row>
    <row r="308" spans="8:18">
      <c r="H308" s="194"/>
      <c r="I308" s="194"/>
      <c r="N308" s="194"/>
      <c r="O308" s="194"/>
      <c r="R308" s="194"/>
    </row>
    <row r="309" spans="8:18">
      <c r="H309" s="194"/>
      <c r="I309" s="194"/>
      <c r="N309" s="194"/>
      <c r="O309" s="194"/>
      <c r="R309" s="194"/>
    </row>
    <row r="310" spans="8:18">
      <c r="H310" s="194"/>
      <c r="I310" s="194"/>
      <c r="N310" s="194"/>
      <c r="O310" s="194"/>
      <c r="R310" s="194"/>
    </row>
    <row r="311" spans="8:18">
      <c r="H311" s="194"/>
      <c r="I311" s="194"/>
      <c r="N311" s="194"/>
      <c r="O311" s="194"/>
      <c r="R311" s="194"/>
    </row>
    <row r="312" spans="8:18">
      <c r="H312" s="194"/>
      <c r="I312" s="194"/>
      <c r="N312" s="194"/>
      <c r="O312" s="194"/>
      <c r="R312" s="194"/>
    </row>
    <row r="313" spans="8:18">
      <c r="H313" s="194"/>
      <c r="I313" s="194"/>
      <c r="N313" s="194"/>
      <c r="O313" s="194"/>
      <c r="R313" s="194"/>
    </row>
    <row r="314" spans="8:18">
      <c r="H314" s="194"/>
      <c r="I314" s="194"/>
      <c r="N314" s="194"/>
      <c r="O314" s="194"/>
      <c r="R314" s="194"/>
    </row>
    <row r="315" spans="8:18">
      <c r="H315" s="194"/>
      <c r="I315" s="194"/>
      <c r="N315" s="194"/>
      <c r="O315" s="194"/>
      <c r="R315" s="194"/>
    </row>
    <row r="316" spans="8:18">
      <c r="H316" s="194"/>
      <c r="I316" s="194"/>
      <c r="N316" s="194"/>
      <c r="O316" s="194"/>
      <c r="R316" s="194"/>
    </row>
    <row r="317" spans="8:18">
      <c r="H317" s="194"/>
      <c r="I317" s="194"/>
      <c r="N317" s="194"/>
      <c r="O317" s="194"/>
      <c r="R317" s="194"/>
    </row>
    <row r="318" spans="8:18">
      <c r="H318" s="194"/>
      <c r="I318" s="194"/>
      <c r="N318" s="194"/>
      <c r="O318" s="194"/>
      <c r="R318" s="194"/>
    </row>
    <row r="319" spans="8:18">
      <c r="H319" s="194"/>
      <c r="I319" s="194"/>
      <c r="N319" s="194"/>
      <c r="O319" s="194"/>
      <c r="R319" s="194"/>
    </row>
    <row r="320" spans="8:18">
      <c r="H320" s="194"/>
      <c r="I320" s="194"/>
      <c r="N320" s="194"/>
      <c r="O320" s="194"/>
      <c r="R320" s="194"/>
    </row>
    <row r="321" spans="8:18">
      <c r="H321" s="194"/>
      <c r="I321" s="194"/>
      <c r="N321" s="194"/>
      <c r="O321" s="194"/>
      <c r="R321" s="194"/>
    </row>
    <row r="322" spans="8:18">
      <c r="H322" s="194"/>
      <c r="I322" s="194"/>
      <c r="N322" s="194"/>
      <c r="O322" s="194"/>
      <c r="R322" s="194"/>
    </row>
    <row r="323" spans="8:18">
      <c r="H323" s="194"/>
      <c r="I323" s="194"/>
      <c r="N323" s="194"/>
      <c r="O323" s="194"/>
      <c r="R323" s="194"/>
    </row>
    <row r="324" spans="8:18">
      <c r="H324" s="194"/>
      <c r="I324" s="194"/>
      <c r="N324" s="194"/>
      <c r="O324" s="194"/>
      <c r="R324" s="194"/>
    </row>
    <row r="325" spans="8:18">
      <c r="H325" s="194"/>
      <c r="I325" s="194"/>
      <c r="N325" s="194"/>
      <c r="O325" s="194"/>
      <c r="R325" s="194"/>
    </row>
    <row r="326" spans="8:18">
      <c r="H326" s="194"/>
      <c r="I326" s="194"/>
      <c r="N326" s="194"/>
      <c r="O326" s="194"/>
      <c r="R326" s="194"/>
    </row>
    <row r="327" spans="8:18">
      <c r="H327" s="194"/>
      <c r="I327" s="194"/>
      <c r="N327" s="194"/>
      <c r="O327" s="194"/>
      <c r="R327" s="194"/>
    </row>
    <row r="328" spans="8:18">
      <c r="H328" s="194"/>
      <c r="I328" s="194"/>
      <c r="N328" s="194"/>
      <c r="O328" s="194"/>
      <c r="R328" s="194"/>
    </row>
    <row r="329" spans="8:18">
      <c r="H329" s="194"/>
      <c r="I329" s="194"/>
      <c r="N329" s="194"/>
      <c r="O329" s="194"/>
      <c r="R329" s="194"/>
    </row>
    <row r="330" spans="8:18">
      <c r="H330" s="194"/>
      <c r="I330" s="194"/>
      <c r="N330" s="194"/>
      <c r="O330" s="194"/>
      <c r="R330" s="194"/>
    </row>
    <row r="331" spans="8:18">
      <c r="H331" s="194"/>
      <c r="I331" s="194"/>
      <c r="N331" s="194"/>
      <c r="O331" s="194"/>
      <c r="R331" s="194"/>
    </row>
    <row r="332" spans="8:18">
      <c r="H332" s="194"/>
      <c r="I332" s="194"/>
      <c r="N332" s="194"/>
      <c r="O332" s="194"/>
      <c r="R332" s="194"/>
    </row>
    <row r="333" spans="8:18">
      <c r="H333" s="194"/>
      <c r="I333" s="194"/>
      <c r="N333" s="194"/>
      <c r="O333" s="194"/>
      <c r="R333" s="194"/>
    </row>
    <row r="334" spans="8:18">
      <c r="H334" s="194"/>
      <c r="I334" s="194"/>
      <c r="N334" s="194"/>
      <c r="O334" s="194"/>
      <c r="R334" s="194"/>
    </row>
    <row r="335" spans="8:18">
      <c r="H335" s="194"/>
      <c r="I335" s="194"/>
      <c r="N335" s="194"/>
      <c r="O335" s="194"/>
      <c r="R335" s="194"/>
    </row>
    <row r="336" spans="8:18">
      <c r="H336" s="194"/>
      <c r="I336" s="194"/>
      <c r="N336" s="194"/>
      <c r="O336" s="194"/>
      <c r="R336" s="194"/>
    </row>
    <row r="337" spans="8:18">
      <c r="H337" s="194"/>
      <c r="I337" s="194"/>
      <c r="N337" s="194"/>
      <c r="O337" s="194"/>
      <c r="R337" s="194"/>
    </row>
    <row r="338" spans="8:18">
      <c r="H338" s="194"/>
      <c r="I338" s="194"/>
      <c r="N338" s="194"/>
      <c r="O338" s="194"/>
      <c r="R338" s="194"/>
    </row>
    <row r="339" spans="8:18">
      <c r="H339" s="194"/>
      <c r="I339" s="194"/>
      <c r="N339" s="194"/>
      <c r="O339" s="194"/>
      <c r="R339" s="194"/>
    </row>
    <row r="340" spans="8:18">
      <c r="H340" s="194"/>
      <c r="I340" s="194"/>
      <c r="N340" s="194"/>
      <c r="O340" s="194"/>
      <c r="R340" s="194"/>
    </row>
    <row r="341" spans="8:18">
      <c r="H341" s="194"/>
      <c r="I341" s="194"/>
      <c r="N341" s="194"/>
      <c r="O341" s="194"/>
      <c r="R341" s="194"/>
    </row>
    <row r="342" spans="8:18">
      <c r="H342" s="194"/>
      <c r="I342" s="194"/>
      <c r="N342" s="194"/>
      <c r="O342" s="194"/>
      <c r="R342" s="194"/>
    </row>
    <row r="343" spans="8:18">
      <c r="H343" s="194"/>
      <c r="I343" s="194"/>
      <c r="N343" s="194"/>
      <c r="O343" s="194"/>
      <c r="R343" s="194"/>
    </row>
    <row r="344" spans="8:18">
      <c r="H344" s="194"/>
      <c r="I344" s="194"/>
      <c r="N344" s="194"/>
      <c r="O344" s="194"/>
      <c r="R344" s="194"/>
    </row>
    <row r="345" spans="8:18">
      <c r="H345" s="194"/>
      <c r="I345" s="194"/>
      <c r="N345" s="194"/>
      <c r="O345" s="194"/>
      <c r="R345" s="194"/>
    </row>
    <row r="346" spans="8:18">
      <c r="H346" s="194"/>
      <c r="I346" s="194"/>
      <c r="N346" s="194"/>
      <c r="O346" s="194"/>
      <c r="R346" s="194"/>
    </row>
    <row r="347" spans="8:18">
      <c r="H347" s="194"/>
      <c r="I347" s="194"/>
      <c r="N347" s="194"/>
      <c r="O347" s="194"/>
      <c r="R347" s="194"/>
    </row>
    <row r="348" spans="8:18">
      <c r="H348" s="194"/>
      <c r="I348" s="194"/>
      <c r="N348" s="194"/>
      <c r="O348" s="194"/>
      <c r="R348" s="194"/>
    </row>
    <row r="349" spans="8:18">
      <c r="H349" s="194"/>
      <c r="I349" s="194"/>
      <c r="N349" s="194"/>
      <c r="O349" s="194"/>
      <c r="R349" s="194"/>
    </row>
    <row r="350" spans="8:18">
      <c r="H350" s="194"/>
      <c r="I350" s="194"/>
      <c r="N350" s="194"/>
      <c r="O350" s="194"/>
      <c r="R350" s="194"/>
    </row>
    <row r="351" spans="8:18">
      <c r="H351" s="194"/>
      <c r="I351" s="194"/>
      <c r="N351" s="194"/>
      <c r="O351" s="194"/>
      <c r="R351" s="194"/>
    </row>
    <row r="352" spans="8:18">
      <c r="H352" s="194"/>
      <c r="I352" s="194"/>
      <c r="N352" s="194"/>
      <c r="O352" s="194"/>
      <c r="R352" s="194"/>
    </row>
    <row r="353" spans="8:18">
      <c r="H353" s="194"/>
      <c r="I353" s="194"/>
      <c r="N353" s="194"/>
      <c r="O353" s="194"/>
      <c r="R353" s="194"/>
    </row>
    <row r="354" spans="8:18">
      <c r="H354" s="194"/>
      <c r="I354" s="194"/>
      <c r="N354" s="194"/>
      <c r="O354" s="194"/>
      <c r="R354" s="194"/>
    </row>
    <row r="355" spans="8:18">
      <c r="H355" s="194"/>
      <c r="I355" s="194"/>
      <c r="N355" s="194"/>
      <c r="O355" s="194"/>
      <c r="R355" s="194"/>
    </row>
    <row r="356" spans="8:18">
      <c r="H356" s="194"/>
      <c r="I356" s="194"/>
      <c r="N356" s="194"/>
      <c r="O356" s="194"/>
      <c r="R356" s="194"/>
    </row>
    <row r="357" spans="8:18">
      <c r="H357" s="194"/>
      <c r="I357" s="194"/>
      <c r="N357" s="194"/>
      <c r="O357" s="194"/>
      <c r="R357" s="194"/>
    </row>
    <row r="358" spans="8:18">
      <c r="H358" s="194"/>
      <c r="I358" s="194"/>
      <c r="N358" s="194"/>
      <c r="O358" s="194"/>
      <c r="R358" s="194"/>
    </row>
    <row r="359" spans="8:18">
      <c r="H359" s="194"/>
      <c r="I359" s="194"/>
      <c r="N359" s="194"/>
      <c r="O359" s="194"/>
      <c r="R359" s="194"/>
    </row>
    <row r="360" spans="8:18">
      <c r="H360" s="194"/>
      <c r="I360" s="194"/>
      <c r="N360" s="194"/>
      <c r="O360" s="194"/>
      <c r="R360" s="194"/>
    </row>
    <row r="361" spans="8:18">
      <c r="H361" s="194"/>
      <c r="I361" s="194"/>
      <c r="N361" s="194"/>
      <c r="O361" s="194"/>
      <c r="R361" s="194"/>
    </row>
    <row r="362" spans="8:18">
      <c r="H362" s="194"/>
      <c r="I362" s="194"/>
      <c r="N362" s="194"/>
      <c r="O362" s="194"/>
      <c r="R362" s="194"/>
    </row>
    <row r="363" spans="8:18">
      <c r="H363" s="194"/>
      <c r="I363" s="194"/>
      <c r="N363" s="194"/>
      <c r="O363" s="194"/>
      <c r="R363" s="194"/>
    </row>
    <row r="364" spans="8:18">
      <c r="H364" s="194"/>
      <c r="I364" s="194"/>
      <c r="N364" s="194"/>
      <c r="O364" s="194"/>
      <c r="R364" s="194"/>
    </row>
    <row r="365" spans="8:18">
      <c r="H365" s="194"/>
      <c r="I365" s="194"/>
      <c r="N365" s="194"/>
      <c r="O365" s="194"/>
      <c r="R365" s="194"/>
    </row>
    <row r="366" spans="8:18">
      <c r="H366" s="194"/>
      <c r="I366" s="194"/>
      <c r="N366" s="194"/>
      <c r="O366" s="194"/>
      <c r="R366" s="194"/>
    </row>
    <row r="367" spans="8:18">
      <c r="H367" s="194"/>
      <c r="I367" s="194"/>
      <c r="N367" s="194"/>
      <c r="O367" s="194"/>
      <c r="R367" s="194"/>
    </row>
    <row r="368" spans="8:18">
      <c r="H368" s="194"/>
      <c r="I368" s="194"/>
      <c r="N368" s="194"/>
      <c r="O368" s="194"/>
      <c r="R368" s="194"/>
    </row>
    <row r="369" spans="8:18">
      <c r="H369" s="194"/>
      <c r="I369" s="194"/>
      <c r="N369" s="194"/>
      <c r="O369" s="194"/>
      <c r="R369" s="194"/>
    </row>
    <row r="370" spans="8:18">
      <c r="H370" s="194"/>
      <c r="I370" s="194"/>
      <c r="N370" s="194"/>
      <c r="O370" s="194"/>
      <c r="R370" s="194"/>
    </row>
    <row r="371" spans="8:18">
      <c r="H371" s="194"/>
      <c r="I371" s="194"/>
      <c r="N371" s="194"/>
      <c r="O371" s="194"/>
      <c r="R371" s="194"/>
    </row>
    <row r="372" spans="8:18">
      <c r="H372" s="194"/>
      <c r="I372" s="194"/>
      <c r="N372" s="194"/>
      <c r="O372" s="194"/>
      <c r="R372" s="194"/>
    </row>
    <row r="373" spans="8:18">
      <c r="H373" s="194"/>
      <c r="I373" s="194"/>
      <c r="N373" s="194"/>
      <c r="O373" s="194"/>
      <c r="R373" s="194"/>
    </row>
    <row r="374" spans="8:18">
      <c r="H374" s="194"/>
      <c r="I374" s="194"/>
      <c r="N374" s="194"/>
      <c r="O374" s="194"/>
      <c r="R374" s="194"/>
    </row>
    <row r="375" spans="8:18">
      <c r="H375" s="194"/>
      <c r="I375" s="194"/>
      <c r="N375" s="194"/>
      <c r="O375" s="194"/>
      <c r="R375" s="194"/>
    </row>
    <row r="376" spans="8:18">
      <c r="H376" s="194"/>
      <c r="I376" s="194"/>
      <c r="N376" s="194"/>
      <c r="O376" s="194"/>
      <c r="R376" s="194"/>
    </row>
    <row r="377" spans="8:18">
      <c r="H377" s="194"/>
      <c r="I377" s="194"/>
      <c r="N377" s="194"/>
      <c r="O377" s="194"/>
      <c r="R377" s="194"/>
    </row>
    <row r="378" spans="8:18">
      <c r="H378" s="194"/>
      <c r="I378" s="194"/>
      <c r="N378" s="194"/>
      <c r="O378" s="194"/>
      <c r="R378" s="194"/>
    </row>
    <row r="379" spans="8:18">
      <c r="H379" s="194"/>
      <c r="I379" s="194"/>
      <c r="N379" s="194"/>
      <c r="O379" s="194"/>
      <c r="R379" s="194"/>
    </row>
    <row r="380" spans="8:18">
      <c r="H380" s="194"/>
      <c r="I380" s="194"/>
      <c r="N380" s="194"/>
      <c r="O380" s="194"/>
      <c r="R380" s="194"/>
    </row>
    <row r="381" spans="8:18">
      <c r="H381" s="194"/>
      <c r="I381" s="194"/>
      <c r="N381" s="194"/>
      <c r="O381" s="194"/>
      <c r="R381" s="194"/>
    </row>
    <row r="382" spans="8:18">
      <c r="H382" s="194"/>
      <c r="I382" s="194"/>
      <c r="N382" s="194"/>
      <c r="O382" s="194"/>
      <c r="R382" s="194"/>
    </row>
    <row r="383" spans="8:18">
      <c r="H383" s="194"/>
      <c r="I383" s="194"/>
      <c r="N383" s="194"/>
      <c r="O383" s="194"/>
      <c r="R383" s="194"/>
    </row>
    <row r="384" spans="8:18">
      <c r="H384" s="194"/>
      <c r="I384" s="194"/>
      <c r="N384" s="194"/>
      <c r="O384" s="194"/>
      <c r="R384" s="194"/>
    </row>
    <row r="385" spans="8:18">
      <c r="H385" s="194"/>
      <c r="I385" s="194"/>
      <c r="N385" s="194"/>
      <c r="O385" s="194"/>
      <c r="R385" s="194"/>
    </row>
    <row r="386" spans="8:18">
      <c r="H386" s="194"/>
      <c r="I386" s="194"/>
      <c r="N386" s="194"/>
      <c r="O386" s="194"/>
      <c r="R386" s="194"/>
    </row>
    <row r="387" spans="8:18">
      <c r="H387" s="194"/>
      <c r="I387" s="194"/>
      <c r="N387" s="194"/>
      <c r="O387" s="194"/>
      <c r="R387" s="194"/>
    </row>
    <row r="388" spans="8:18">
      <c r="H388" s="194"/>
      <c r="I388" s="194"/>
      <c r="N388" s="194"/>
      <c r="O388" s="194"/>
      <c r="R388" s="194"/>
    </row>
    <row r="389" spans="8:18">
      <c r="H389" s="194"/>
      <c r="I389" s="194"/>
      <c r="N389" s="194"/>
      <c r="O389" s="194"/>
      <c r="R389" s="194"/>
    </row>
    <row r="390" spans="8:18">
      <c r="H390" s="194"/>
      <c r="I390" s="194"/>
      <c r="N390" s="194"/>
      <c r="O390" s="194"/>
      <c r="R390" s="194"/>
    </row>
    <row r="391" spans="8:18">
      <c r="H391" s="194"/>
      <c r="I391" s="194"/>
      <c r="N391" s="194"/>
      <c r="O391" s="194"/>
      <c r="R391" s="194"/>
    </row>
    <row r="392" spans="8:18">
      <c r="H392" s="194"/>
      <c r="I392" s="194"/>
      <c r="N392" s="194"/>
      <c r="O392" s="194"/>
      <c r="R392" s="194"/>
    </row>
    <row r="393" spans="8:18">
      <c r="H393" s="194"/>
      <c r="I393" s="194"/>
      <c r="N393" s="194"/>
      <c r="O393" s="194"/>
      <c r="R393" s="194"/>
    </row>
    <row r="394" spans="8:18">
      <c r="H394" s="194"/>
      <c r="I394" s="194"/>
      <c r="N394" s="194"/>
      <c r="O394" s="194"/>
      <c r="R394" s="194"/>
    </row>
    <row r="395" spans="8:18">
      <c r="H395" s="194"/>
      <c r="I395" s="194"/>
      <c r="N395" s="194"/>
      <c r="O395" s="194"/>
      <c r="R395" s="194"/>
    </row>
    <row r="396" spans="8:18">
      <c r="H396" s="194"/>
      <c r="I396" s="194"/>
      <c r="N396" s="194"/>
      <c r="O396" s="194"/>
      <c r="R396" s="194"/>
    </row>
    <row r="397" spans="8:18">
      <c r="H397" s="194"/>
      <c r="I397" s="194"/>
      <c r="N397" s="194"/>
      <c r="O397" s="194"/>
      <c r="R397" s="194"/>
    </row>
    <row r="398" spans="8:18">
      <c r="H398" s="194"/>
      <c r="I398" s="194"/>
      <c r="N398" s="194"/>
      <c r="O398" s="194"/>
      <c r="R398" s="194"/>
    </row>
    <row r="399" spans="8:18">
      <c r="H399" s="194"/>
      <c r="I399" s="194"/>
      <c r="N399" s="194"/>
      <c r="O399" s="194"/>
      <c r="R399" s="194"/>
    </row>
    <row r="400" spans="8:18">
      <c r="H400" s="194"/>
      <c r="I400" s="194"/>
      <c r="N400" s="194"/>
      <c r="O400" s="194"/>
      <c r="R400" s="194"/>
    </row>
    <row r="401" spans="8:18">
      <c r="H401" s="194"/>
      <c r="I401" s="194"/>
      <c r="N401" s="194"/>
      <c r="O401" s="194"/>
      <c r="R401" s="194"/>
    </row>
    <row r="402" spans="8:18">
      <c r="H402" s="194"/>
      <c r="I402" s="194"/>
      <c r="N402" s="194"/>
      <c r="O402" s="194"/>
      <c r="R402" s="194"/>
    </row>
    <row r="403" spans="8:18">
      <c r="H403" s="194"/>
      <c r="I403" s="194"/>
      <c r="N403" s="194"/>
      <c r="O403" s="194"/>
      <c r="R403" s="194"/>
    </row>
    <row r="404" spans="8:18">
      <c r="H404" s="194"/>
      <c r="I404" s="194"/>
      <c r="N404" s="194"/>
      <c r="O404" s="194"/>
      <c r="R404" s="194"/>
    </row>
    <row r="405" spans="8:18">
      <c r="H405" s="194"/>
      <c r="I405" s="194"/>
      <c r="N405" s="194"/>
      <c r="O405" s="194"/>
      <c r="R405" s="194"/>
    </row>
    <row r="406" spans="8:18">
      <c r="H406" s="194"/>
      <c r="I406" s="194"/>
      <c r="N406" s="194"/>
      <c r="O406" s="194"/>
      <c r="R406" s="194"/>
    </row>
    <row r="407" spans="8:18">
      <c r="H407" s="194"/>
      <c r="I407" s="194"/>
      <c r="N407" s="194"/>
      <c r="O407" s="194"/>
      <c r="R407" s="194"/>
    </row>
    <row r="408" spans="8:18">
      <c r="H408" s="194"/>
      <c r="I408" s="194"/>
      <c r="N408" s="194"/>
      <c r="O408" s="194"/>
      <c r="R408" s="194"/>
    </row>
    <row r="409" spans="8:18">
      <c r="H409" s="194"/>
      <c r="I409" s="194"/>
      <c r="N409" s="194"/>
      <c r="O409" s="194"/>
      <c r="R409" s="194"/>
    </row>
    <row r="410" spans="8:18">
      <c r="H410" s="194"/>
      <c r="I410" s="194"/>
      <c r="N410" s="194"/>
      <c r="O410" s="194"/>
      <c r="R410" s="194"/>
    </row>
    <row r="411" spans="8:18">
      <c r="H411" s="194"/>
      <c r="I411" s="194"/>
      <c r="N411" s="194"/>
      <c r="O411" s="194"/>
      <c r="R411" s="194"/>
    </row>
    <row r="412" spans="8:18">
      <c r="H412" s="194"/>
      <c r="I412" s="194"/>
      <c r="N412" s="194"/>
      <c r="O412" s="194"/>
      <c r="R412" s="194"/>
    </row>
    <row r="413" spans="8:18">
      <c r="H413" s="194"/>
      <c r="I413" s="194"/>
      <c r="N413" s="194"/>
      <c r="O413" s="194"/>
      <c r="R413" s="194"/>
    </row>
    <row r="414" spans="8:18">
      <c r="H414" s="194"/>
      <c r="I414" s="194"/>
      <c r="N414" s="194"/>
      <c r="O414" s="194"/>
      <c r="R414" s="194"/>
    </row>
    <row r="415" spans="8:18">
      <c r="H415" s="194"/>
      <c r="I415" s="194"/>
      <c r="N415" s="194"/>
      <c r="O415" s="194"/>
      <c r="R415" s="194"/>
    </row>
    <row r="416" spans="8:18">
      <c r="H416" s="194"/>
      <c r="I416" s="194"/>
      <c r="N416" s="194"/>
      <c r="O416" s="194"/>
      <c r="R416" s="194"/>
    </row>
    <row r="417" spans="8:18">
      <c r="H417" s="194"/>
      <c r="I417" s="194"/>
      <c r="N417" s="194"/>
      <c r="O417" s="194"/>
      <c r="R417" s="194"/>
    </row>
    <row r="418" spans="8:18">
      <c r="H418" s="194"/>
      <c r="I418" s="194"/>
      <c r="N418" s="194"/>
      <c r="O418" s="194"/>
      <c r="R418" s="194"/>
    </row>
    <row r="419" spans="8:18">
      <c r="H419" s="194"/>
      <c r="I419" s="194"/>
      <c r="N419" s="194"/>
      <c r="O419" s="194"/>
      <c r="R419" s="194"/>
    </row>
    <row r="420" spans="8:18">
      <c r="H420" s="194"/>
      <c r="I420" s="194"/>
      <c r="N420" s="194"/>
      <c r="O420" s="194"/>
      <c r="R420" s="194"/>
    </row>
    <row r="421" spans="8:18">
      <c r="H421" s="194"/>
      <c r="I421" s="194"/>
      <c r="N421" s="194"/>
      <c r="O421" s="194"/>
      <c r="R421" s="194"/>
    </row>
    <row r="422" spans="8:18">
      <c r="H422" s="194"/>
      <c r="I422" s="194"/>
      <c r="N422" s="194"/>
      <c r="O422" s="194"/>
      <c r="R422" s="194"/>
    </row>
    <row r="423" spans="8:18">
      <c r="H423" s="194"/>
      <c r="I423" s="194"/>
      <c r="N423" s="194"/>
      <c r="O423" s="194"/>
      <c r="R423" s="194"/>
    </row>
    <row r="424" spans="8:18">
      <c r="H424" s="194"/>
      <c r="I424" s="194"/>
      <c r="N424" s="194"/>
      <c r="O424" s="194"/>
      <c r="R424" s="194"/>
    </row>
    <row r="425" spans="8:18">
      <c r="H425" s="194"/>
      <c r="I425" s="194"/>
      <c r="N425" s="194"/>
      <c r="O425" s="194"/>
      <c r="R425" s="194"/>
    </row>
    <row r="426" spans="8:18">
      <c r="H426" s="194"/>
      <c r="I426" s="194"/>
      <c r="N426" s="194"/>
      <c r="O426" s="194"/>
      <c r="R426" s="194"/>
    </row>
    <row r="427" spans="8:18">
      <c r="H427" s="194"/>
      <c r="I427" s="194"/>
      <c r="N427" s="194"/>
      <c r="O427" s="194"/>
      <c r="R427" s="194"/>
    </row>
    <row r="428" spans="8:18">
      <c r="H428" s="194"/>
      <c r="I428" s="194"/>
      <c r="N428" s="194"/>
      <c r="O428" s="194"/>
      <c r="R428" s="194"/>
    </row>
    <row r="429" spans="8:18">
      <c r="H429" s="194"/>
      <c r="I429" s="194"/>
      <c r="N429" s="194"/>
      <c r="O429" s="194"/>
      <c r="R429" s="194"/>
    </row>
    <row r="430" spans="8:18">
      <c r="H430" s="194"/>
      <c r="I430" s="194"/>
      <c r="N430" s="194"/>
      <c r="O430" s="194"/>
      <c r="R430" s="194"/>
    </row>
    <row r="431" spans="8:18">
      <c r="H431" s="194"/>
      <c r="I431" s="194"/>
      <c r="N431" s="194"/>
      <c r="O431" s="194"/>
      <c r="R431" s="194"/>
    </row>
    <row r="432" spans="8:18">
      <c r="H432" s="194"/>
      <c r="I432" s="194"/>
      <c r="N432" s="194"/>
      <c r="O432" s="194"/>
      <c r="R432" s="194"/>
    </row>
    <row r="433" spans="8:18">
      <c r="H433" s="194"/>
      <c r="I433" s="194"/>
      <c r="N433" s="194"/>
      <c r="O433" s="194"/>
      <c r="R433" s="194"/>
    </row>
    <row r="434" spans="8:18">
      <c r="H434" s="194"/>
      <c r="I434" s="194"/>
      <c r="N434" s="194"/>
      <c r="O434" s="194"/>
      <c r="R434" s="194"/>
    </row>
    <row r="435" spans="8:18">
      <c r="H435" s="194"/>
      <c r="I435" s="194"/>
      <c r="N435" s="194"/>
      <c r="O435" s="194"/>
      <c r="R435" s="194"/>
    </row>
    <row r="436" spans="8:18">
      <c r="H436" s="194"/>
      <c r="I436" s="194"/>
      <c r="N436" s="194"/>
      <c r="O436" s="194"/>
      <c r="R436" s="194"/>
    </row>
    <row r="437" spans="8:18">
      <c r="H437" s="194"/>
      <c r="I437" s="194"/>
      <c r="N437" s="194"/>
      <c r="O437" s="194"/>
      <c r="R437" s="194"/>
    </row>
    <row r="438" spans="8:18">
      <c r="H438" s="194"/>
      <c r="I438" s="194"/>
      <c r="N438" s="194"/>
      <c r="O438" s="194"/>
      <c r="R438" s="194"/>
    </row>
    <row r="439" spans="8:18">
      <c r="H439" s="194"/>
      <c r="I439" s="194"/>
      <c r="N439" s="194"/>
      <c r="O439" s="194"/>
      <c r="R439" s="194"/>
    </row>
    <row r="440" spans="8:18">
      <c r="H440" s="194"/>
      <c r="I440" s="194"/>
      <c r="N440" s="194"/>
      <c r="O440" s="194"/>
      <c r="R440" s="194"/>
    </row>
    <row r="441" spans="8:18">
      <c r="H441" s="194"/>
      <c r="I441" s="194"/>
      <c r="N441" s="194"/>
      <c r="O441" s="194"/>
      <c r="R441" s="194"/>
    </row>
    <row r="442" spans="8:18">
      <c r="H442" s="194"/>
      <c r="I442" s="194"/>
      <c r="N442" s="194"/>
      <c r="O442" s="194"/>
      <c r="R442" s="194"/>
    </row>
    <row r="443" spans="8:18">
      <c r="H443" s="194"/>
      <c r="I443" s="194"/>
      <c r="N443" s="194"/>
      <c r="O443" s="194"/>
      <c r="R443" s="194"/>
    </row>
    <row r="444" spans="8:18">
      <c r="H444" s="194"/>
      <c r="I444" s="194"/>
      <c r="N444" s="194"/>
      <c r="O444" s="194"/>
      <c r="R444" s="194"/>
    </row>
    <row r="445" spans="8:18">
      <c r="H445" s="194"/>
      <c r="I445" s="194"/>
      <c r="N445" s="194"/>
      <c r="O445" s="194"/>
      <c r="R445" s="194"/>
    </row>
    <row r="446" spans="8:18">
      <c r="H446" s="194"/>
      <c r="I446" s="194"/>
      <c r="N446" s="194"/>
      <c r="O446" s="194"/>
      <c r="R446" s="194"/>
    </row>
    <row r="447" spans="8:18">
      <c r="H447" s="194"/>
      <c r="I447" s="194"/>
      <c r="N447" s="194"/>
      <c r="O447" s="194"/>
      <c r="R447" s="194"/>
    </row>
    <row r="448" spans="8:18">
      <c r="H448" s="194"/>
      <c r="I448" s="194"/>
      <c r="N448" s="194"/>
      <c r="O448" s="194"/>
      <c r="R448" s="194"/>
    </row>
    <row r="449" spans="8:18">
      <c r="H449" s="194"/>
      <c r="I449" s="194"/>
      <c r="N449" s="194"/>
      <c r="O449" s="194"/>
      <c r="R449" s="194"/>
    </row>
    <row r="450" spans="8:18">
      <c r="H450" s="194"/>
      <c r="I450" s="194"/>
      <c r="N450" s="194"/>
      <c r="O450" s="194"/>
      <c r="R450" s="194"/>
    </row>
    <row r="451" spans="8:18">
      <c r="H451" s="194"/>
      <c r="I451" s="194"/>
      <c r="N451" s="194"/>
      <c r="O451" s="194"/>
      <c r="R451" s="194"/>
    </row>
    <row r="452" spans="8:18">
      <c r="H452" s="194"/>
      <c r="I452" s="194"/>
      <c r="N452" s="194"/>
      <c r="O452" s="194"/>
      <c r="R452" s="194"/>
    </row>
    <row r="453" spans="8:18">
      <c r="H453" s="194"/>
      <c r="I453" s="194"/>
      <c r="N453" s="194"/>
      <c r="O453" s="194"/>
      <c r="R453" s="194"/>
    </row>
    <row r="454" spans="8:18">
      <c r="H454" s="194"/>
      <c r="I454" s="194"/>
      <c r="N454" s="194"/>
      <c r="O454" s="194"/>
      <c r="R454" s="194"/>
    </row>
    <row r="455" spans="8:18">
      <c r="H455" s="194"/>
      <c r="I455" s="194"/>
      <c r="N455" s="194"/>
      <c r="O455" s="194"/>
      <c r="R455" s="194"/>
    </row>
    <row r="456" spans="8:18">
      <c r="H456" s="194"/>
      <c r="I456" s="194"/>
      <c r="N456" s="194"/>
      <c r="O456" s="194"/>
      <c r="R456" s="194"/>
    </row>
    <row r="457" spans="8:18">
      <c r="H457" s="194"/>
      <c r="I457" s="194"/>
      <c r="N457" s="194"/>
      <c r="O457" s="194"/>
      <c r="R457" s="194"/>
    </row>
    <row r="458" spans="8:18">
      <c r="H458" s="194"/>
      <c r="I458" s="194"/>
      <c r="N458" s="194"/>
      <c r="O458" s="194"/>
      <c r="R458" s="194"/>
    </row>
    <row r="459" spans="8:18">
      <c r="H459" s="194"/>
      <c r="I459" s="194"/>
      <c r="N459" s="194"/>
      <c r="O459" s="194"/>
      <c r="R459" s="194"/>
    </row>
    <row r="460" spans="8:18">
      <c r="H460" s="194"/>
      <c r="I460" s="194"/>
      <c r="N460" s="194"/>
      <c r="O460" s="194"/>
      <c r="R460" s="194"/>
    </row>
    <row r="461" spans="8:18">
      <c r="H461" s="194"/>
      <c r="I461" s="194"/>
      <c r="N461" s="194"/>
      <c r="O461" s="194"/>
      <c r="R461" s="194"/>
    </row>
    <row r="462" spans="8:18">
      <c r="H462" s="194"/>
      <c r="I462" s="194"/>
      <c r="N462" s="194"/>
      <c r="O462" s="194"/>
      <c r="R462" s="194"/>
    </row>
    <row r="463" spans="8:18">
      <c r="H463" s="194"/>
      <c r="I463" s="194"/>
      <c r="N463" s="194"/>
      <c r="O463" s="194"/>
      <c r="R463" s="194"/>
    </row>
    <row r="464" spans="8:18">
      <c r="H464" s="194"/>
      <c r="I464" s="194"/>
      <c r="N464" s="194"/>
      <c r="O464" s="194"/>
      <c r="R464" s="194"/>
    </row>
    <row r="465" spans="8:18">
      <c r="H465" s="194"/>
      <c r="I465" s="194"/>
      <c r="N465" s="194"/>
      <c r="O465" s="194"/>
      <c r="R465" s="194"/>
    </row>
    <row r="466" spans="8:18">
      <c r="H466" s="194"/>
      <c r="I466" s="194"/>
      <c r="N466" s="194"/>
      <c r="O466" s="194"/>
      <c r="R466" s="194"/>
    </row>
    <row r="467" spans="8:18">
      <c r="H467" s="194"/>
      <c r="I467" s="194"/>
      <c r="N467" s="194"/>
      <c r="O467" s="194"/>
      <c r="R467" s="194"/>
    </row>
    <row r="468" spans="8:18">
      <c r="H468" s="194"/>
      <c r="I468" s="194"/>
      <c r="N468" s="194"/>
      <c r="O468" s="194"/>
      <c r="R468" s="194"/>
    </row>
    <row r="469" spans="8:18">
      <c r="H469" s="194"/>
      <c r="I469" s="194"/>
      <c r="N469" s="194"/>
      <c r="O469" s="194"/>
      <c r="R469" s="194"/>
    </row>
    <row r="470" spans="8:18">
      <c r="H470" s="194"/>
      <c r="I470" s="194"/>
      <c r="N470" s="194"/>
      <c r="O470" s="194"/>
      <c r="R470" s="194"/>
    </row>
    <row r="471" spans="8:18">
      <c r="H471" s="194"/>
      <c r="I471" s="194"/>
      <c r="N471" s="194"/>
      <c r="O471" s="194"/>
      <c r="R471" s="194"/>
    </row>
    <row r="472" spans="8:18">
      <c r="H472" s="194"/>
      <c r="I472" s="194"/>
      <c r="N472" s="194"/>
      <c r="O472" s="194"/>
      <c r="R472" s="194"/>
    </row>
    <row r="473" spans="8:18">
      <c r="H473" s="194"/>
      <c r="I473" s="194"/>
      <c r="N473" s="194"/>
      <c r="O473" s="194"/>
      <c r="R473" s="194"/>
    </row>
    <row r="474" spans="8:18">
      <c r="H474" s="194"/>
      <c r="I474" s="194"/>
      <c r="N474" s="194"/>
      <c r="O474" s="194"/>
      <c r="R474" s="194"/>
    </row>
    <row r="475" spans="8:18">
      <c r="H475" s="194"/>
      <c r="I475" s="194"/>
      <c r="N475" s="194"/>
      <c r="O475" s="194"/>
      <c r="R475" s="194"/>
    </row>
    <row r="476" spans="8:18">
      <c r="H476" s="194"/>
      <c r="I476" s="194"/>
      <c r="N476" s="194"/>
      <c r="O476" s="194"/>
      <c r="R476" s="194"/>
    </row>
    <row r="477" spans="8:18">
      <c r="H477" s="194"/>
      <c r="I477" s="194"/>
      <c r="N477" s="194"/>
      <c r="O477" s="194"/>
      <c r="R477" s="194"/>
    </row>
    <row r="478" spans="8:18">
      <c r="H478" s="194"/>
      <c r="I478" s="194"/>
      <c r="N478" s="194"/>
      <c r="O478" s="194"/>
      <c r="R478" s="194"/>
    </row>
    <row r="479" spans="8:18">
      <c r="H479" s="194"/>
      <c r="I479" s="194"/>
      <c r="N479" s="194"/>
      <c r="O479" s="194"/>
      <c r="R479" s="194"/>
    </row>
    <row r="480" spans="8:18">
      <c r="H480" s="194"/>
      <c r="I480" s="194"/>
      <c r="N480" s="194"/>
      <c r="O480" s="194"/>
      <c r="R480" s="194"/>
    </row>
    <row r="481" spans="8:18">
      <c r="H481" s="194"/>
      <c r="I481" s="194"/>
      <c r="N481" s="194"/>
      <c r="O481" s="194"/>
      <c r="R481" s="194"/>
    </row>
    <row r="482" spans="8:18">
      <c r="H482" s="194"/>
      <c r="I482" s="194"/>
      <c r="N482" s="194"/>
      <c r="O482" s="194"/>
      <c r="R482" s="194"/>
    </row>
    <row r="483" spans="8:18">
      <c r="H483" s="194"/>
      <c r="I483" s="194"/>
      <c r="N483" s="194"/>
      <c r="O483" s="194"/>
      <c r="R483" s="194"/>
    </row>
    <row r="484" spans="8:18">
      <c r="H484" s="194"/>
      <c r="I484" s="194"/>
      <c r="N484" s="194"/>
      <c r="O484" s="194"/>
      <c r="R484" s="194"/>
    </row>
    <row r="485" spans="8:18">
      <c r="H485" s="194"/>
      <c r="I485" s="194"/>
      <c r="N485" s="194"/>
      <c r="O485" s="194"/>
      <c r="R485" s="194"/>
    </row>
    <row r="486" spans="8:18">
      <c r="H486" s="194"/>
      <c r="I486" s="194"/>
      <c r="N486" s="194"/>
      <c r="O486" s="194"/>
      <c r="R486" s="194"/>
    </row>
    <row r="487" spans="8:18">
      <c r="H487" s="194"/>
      <c r="I487" s="194"/>
      <c r="N487" s="194"/>
      <c r="O487" s="194"/>
      <c r="R487" s="194"/>
    </row>
    <row r="488" spans="8:18">
      <c r="H488" s="194"/>
      <c r="I488" s="194"/>
      <c r="N488" s="194"/>
      <c r="O488" s="194"/>
      <c r="R488" s="194"/>
    </row>
    <row r="489" spans="8:18">
      <c r="H489" s="194"/>
      <c r="I489" s="194"/>
      <c r="N489" s="194"/>
      <c r="O489" s="194"/>
      <c r="R489" s="194"/>
    </row>
    <row r="490" spans="8:18">
      <c r="H490" s="194"/>
      <c r="I490" s="194"/>
      <c r="N490" s="194"/>
      <c r="O490" s="194"/>
      <c r="R490" s="194"/>
    </row>
    <row r="491" spans="8:18">
      <c r="H491" s="194"/>
      <c r="I491" s="194"/>
      <c r="N491" s="194"/>
      <c r="O491" s="194"/>
      <c r="R491" s="194"/>
    </row>
    <row r="492" spans="8:18">
      <c r="H492" s="194"/>
      <c r="I492" s="194"/>
      <c r="N492" s="194"/>
      <c r="O492" s="194"/>
      <c r="R492" s="194"/>
    </row>
    <row r="493" spans="8:18">
      <c r="H493" s="194"/>
      <c r="I493" s="194"/>
      <c r="N493" s="194"/>
      <c r="O493" s="194"/>
      <c r="R493" s="194"/>
    </row>
    <row r="494" spans="8:18">
      <c r="H494" s="194"/>
      <c r="I494" s="194"/>
      <c r="N494" s="194"/>
      <c r="O494" s="194"/>
      <c r="R494" s="194"/>
    </row>
    <row r="495" spans="8:18">
      <c r="H495" s="194"/>
      <c r="I495" s="194"/>
      <c r="N495" s="194"/>
      <c r="O495" s="194"/>
      <c r="R495" s="194"/>
    </row>
    <row r="496" spans="8:18">
      <c r="H496" s="194"/>
      <c r="I496" s="194"/>
      <c r="N496" s="194"/>
      <c r="O496" s="194"/>
      <c r="R496" s="194"/>
    </row>
    <row r="497" spans="8:18">
      <c r="H497" s="194"/>
      <c r="I497" s="194"/>
      <c r="N497" s="194"/>
      <c r="O497" s="194"/>
      <c r="R497" s="194"/>
    </row>
    <row r="498" spans="8:18">
      <c r="H498" s="194"/>
      <c r="I498" s="194"/>
      <c r="N498" s="194"/>
      <c r="O498" s="194"/>
      <c r="R498" s="194"/>
    </row>
    <row r="499" spans="8:18">
      <c r="H499" s="194"/>
      <c r="I499" s="194"/>
      <c r="N499" s="194"/>
      <c r="O499" s="194"/>
      <c r="R499" s="194"/>
    </row>
    <row r="500" spans="8:18">
      <c r="H500" s="194"/>
      <c r="I500" s="194"/>
      <c r="N500" s="194"/>
      <c r="O500" s="194"/>
      <c r="R500" s="194"/>
    </row>
    <row r="501" spans="8:18">
      <c r="H501" s="194"/>
      <c r="I501" s="194"/>
      <c r="N501" s="194"/>
      <c r="O501" s="194"/>
      <c r="R501" s="194"/>
    </row>
    <row r="502" spans="8:18">
      <c r="H502" s="194"/>
      <c r="I502" s="194"/>
      <c r="N502" s="194"/>
      <c r="O502" s="194"/>
      <c r="R502" s="194"/>
    </row>
    <row r="503" spans="8:18">
      <c r="H503" s="194"/>
      <c r="I503" s="194"/>
      <c r="N503" s="194"/>
      <c r="O503" s="194"/>
      <c r="R503" s="194"/>
    </row>
    <row r="504" spans="8:18">
      <c r="H504" s="194"/>
      <c r="I504" s="194"/>
      <c r="N504" s="194"/>
      <c r="O504" s="194"/>
      <c r="R504" s="194"/>
    </row>
    <row r="505" spans="8:18">
      <c r="H505" s="194"/>
      <c r="I505" s="194"/>
      <c r="N505" s="194"/>
      <c r="O505" s="194"/>
      <c r="R505" s="194"/>
    </row>
    <row r="506" spans="8:18">
      <c r="H506" s="194"/>
      <c r="I506" s="194"/>
      <c r="N506" s="194"/>
      <c r="O506" s="194"/>
      <c r="R506" s="194"/>
    </row>
    <row r="507" spans="8:18">
      <c r="H507" s="194"/>
      <c r="I507" s="194"/>
      <c r="N507" s="194"/>
      <c r="O507" s="194"/>
      <c r="R507" s="194"/>
    </row>
    <row r="508" spans="8:18">
      <c r="H508" s="194"/>
      <c r="I508" s="194"/>
      <c r="N508" s="194"/>
      <c r="O508" s="194"/>
      <c r="R508" s="194"/>
    </row>
    <row r="509" spans="8:18">
      <c r="H509" s="194"/>
      <c r="I509" s="194"/>
      <c r="N509" s="194"/>
      <c r="O509" s="194"/>
      <c r="R509" s="194"/>
    </row>
    <row r="510" spans="8:18">
      <c r="H510" s="194"/>
      <c r="I510" s="194"/>
      <c r="N510" s="194"/>
      <c r="O510" s="194"/>
      <c r="R510" s="194"/>
    </row>
    <row r="511" spans="8:18">
      <c r="H511" s="194"/>
      <c r="I511" s="194"/>
      <c r="N511" s="194"/>
      <c r="O511" s="194"/>
      <c r="R511" s="194"/>
    </row>
    <row r="512" spans="8:18">
      <c r="H512" s="194"/>
      <c r="I512" s="194"/>
      <c r="N512" s="194"/>
      <c r="O512" s="194"/>
      <c r="R512" s="194"/>
    </row>
    <row r="513" spans="8:18">
      <c r="H513" s="194"/>
      <c r="I513" s="194"/>
      <c r="N513" s="194"/>
      <c r="O513" s="194"/>
      <c r="R513" s="194"/>
    </row>
    <row r="514" spans="8:18">
      <c r="H514" s="194"/>
      <c r="I514" s="194"/>
      <c r="N514" s="194"/>
      <c r="O514" s="194"/>
      <c r="R514" s="194"/>
    </row>
    <row r="515" spans="8:18">
      <c r="H515" s="194"/>
      <c r="I515" s="194"/>
      <c r="N515" s="194"/>
      <c r="O515" s="194"/>
      <c r="R515" s="194"/>
    </row>
    <row r="516" spans="8:18">
      <c r="H516" s="194"/>
      <c r="I516" s="194"/>
      <c r="N516" s="194"/>
      <c r="O516" s="194"/>
      <c r="R516" s="194"/>
    </row>
    <row r="517" spans="8:18">
      <c r="H517" s="194"/>
      <c r="I517" s="194"/>
      <c r="N517" s="194"/>
      <c r="O517" s="194"/>
      <c r="R517" s="194"/>
    </row>
    <row r="518" spans="8:18">
      <c r="H518" s="194"/>
      <c r="I518" s="194"/>
      <c r="N518" s="194"/>
      <c r="O518" s="194"/>
      <c r="R518" s="194"/>
    </row>
    <row r="519" spans="8:18">
      <c r="H519" s="194"/>
      <c r="I519" s="194"/>
      <c r="N519" s="194"/>
      <c r="O519" s="194"/>
      <c r="R519" s="194"/>
    </row>
    <row r="520" spans="8:18">
      <c r="H520" s="194"/>
      <c r="I520" s="194"/>
      <c r="N520" s="194"/>
      <c r="O520" s="194"/>
      <c r="R520" s="194"/>
    </row>
    <row r="521" spans="8:18">
      <c r="H521" s="194"/>
      <c r="I521" s="194"/>
      <c r="N521" s="194"/>
      <c r="O521" s="194"/>
      <c r="R521" s="194"/>
    </row>
    <row r="522" spans="8:18">
      <c r="H522" s="194"/>
      <c r="I522" s="194"/>
      <c r="N522" s="194"/>
      <c r="O522" s="194"/>
      <c r="R522" s="194"/>
    </row>
    <row r="523" spans="8:18">
      <c r="H523" s="194"/>
      <c r="I523" s="194"/>
      <c r="N523" s="194"/>
      <c r="O523" s="194"/>
      <c r="R523" s="194"/>
    </row>
    <row r="524" spans="8:18">
      <c r="H524" s="194"/>
      <c r="I524" s="194"/>
      <c r="N524" s="194"/>
      <c r="O524" s="194"/>
      <c r="R524" s="194"/>
    </row>
    <row r="525" spans="8:18">
      <c r="H525" s="194"/>
      <c r="I525" s="194"/>
      <c r="N525" s="194"/>
      <c r="O525" s="194"/>
      <c r="R525" s="194"/>
    </row>
    <row r="526" spans="8:18">
      <c r="H526" s="194"/>
      <c r="I526" s="194"/>
      <c r="N526" s="194"/>
      <c r="O526" s="194"/>
      <c r="R526" s="194"/>
    </row>
    <row r="527" spans="8:18">
      <c r="H527" s="194"/>
      <c r="I527" s="194"/>
      <c r="N527" s="194"/>
      <c r="O527" s="194"/>
      <c r="R527" s="194"/>
    </row>
    <row r="528" spans="8:18">
      <c r="H528" s="194"/>
      <c r="I528" s="194"/>
      <c r="N528" s="194"/>
      <c r="O528" s="194"/>
      <c r="R528" s="194"/>
    </row>
    <row r="529" spans="8:18">
      <c r="H529" s="194"/>
      <c r="I529" s="194"/>
      <c r="N529" s="194"/>
      <c r="O529" s="194"/>
      <c r="R529" s="194"/>
    </row>
    <row r="530" spans="8:18">
      <c r="H530" s="194"/>
      <c r="I530" s="194"/>
      <c r="N530" s="194"/>
      <c r="O530" s="194"/>
      <c r="R530" s="194"/>
    </row>
    <row r="531" spans="8:18">
      <c r="H531" s="194"/>
      <c r="I531" s="194"/>
      <c r="N531" s="194"/>
      <c r="O531" s="194"/>
      <c r="R531" s="194"/>
    </row>
    <row r="532" spans="8:18">
      <c r="H532" s="194"/>
      <c r="I532" s="194"/>
      <c r="N532" s="194"/>
      <c r="O532" s="194"/>
      <c r="R532" s="194"/>
    </row>
    <row r="533" spans="8:18">
      <c r="H533" s="194"/>
      <c r="I533" s="194"/>
      <c r="N533" s="194"/>
      <c r="O533" s="194"/>
      <c r="R533" s="194"/>
    </row>
    <row r="534" spans="8:18">
      <c r="H534" s="194"/>
      <c r="I534" s="194"/>
      <c r="N534" s="194"/>
      <c r="O534" s="194"/>
      <c r="R534" s="194"/>
    </row>
    <row r="535" spans="8:18">
      <c r="H535" s="194"/>
      <c r="I535" s="194"/>
      <c r="N535" s="194"/>
      <c r="O535" s="194"/>
      <c r="R535" s="194"/>
    </row>
    <row r="536" spans="8:18">
      <c r="H536" s="194"/>
      <c r="I536" s="194"/>
      <c r="N536" s="194"/>
      <c r="O536" s="194"/>
      <c r="R536" s="194"/>
    </row>
    <row r="537" spans="8:18">
      <c r="H537" s="194"/>
      <c r="I537" s="194"/>
      <c r="N537" s="194"/>
      <c r="O537" s="194"/>
      <c r="R537" s="194"/>
    </row>
    <row r="538" spans="8:18">
      <c r="H538" s="194"/>
      <c r="I538" s="194"/>
      <c r="N538" s="194"/>
      <c r="O538" s="194"/>
      <c r="R538" s="194"/>
    </row>
    <row r="539" spans="8:18">
      <c r="H539" s="194"/>
      <c r="I539" s="194"/>
      <c r="N539" s="194"/>
      <c r="O539" s="194"/>
      <c r="R539" s="194"/>
    </row>
    <row r="540" spans="8:18">
      <c r="H540" s="194"/>
      <c r="I540" s="194"/>
      <c r="N540" s="194"/>
      <c r="O540" s="194"/>
      <c r="R540" s="194"/>
    </row>
    <row r="541" spans="8:18">
      <c r="H541" s="194"/>
      <c r="I541" s="194"/>
      <c r="N541" s="194"/>
      <c r="O541" s="194"/>
      <c r="R541" s="194"/>
    </row>
    <row r="542" spans="8:18">
      <c r="H542" s="194"/>
      <c r="I542" s="194"/>
      <c r="N542" s="194"/>
      <c r="O542" s="194"/>
      <c r="R542" s="194"/>
    </row>
    <row r="543" spans="8:18">
      <c r="H543" s="194"/>
      <c r="I543" s="194"/>
      <c r="N543" s="194"/>
      <c r="O543" s="194"/>
      <c r="R543" s="194"/>
    </row>
    <row r="544" spans="8:18">
      <c r="H544" s="194"/>
      <c r="I544" s="194"/>
      <c r="N544" s="194"/>
      <c r="O544" s="194"/>
      <c r="R544" s="194"/>
    </row>
    <row r="545" spans="8:18">
      <c r="H545" s="194"/>
      <c r="I545" s="194"/>
      <c r="N545" s="194"/>
      <c r="O545" s="194"/>
      <c r="R545" s="194"/>
    </row>
    <row r="546" spans="8:18">
      <c r="H546" s="194"/>
      <c r="I546" s="194"/>
      <c r="N546" s="194"/>
      <c r="O546" s="194"/>
      <c r="R546" s="194"/>
    </row>
    <row r="547" spans="8:18">
      <c r="H547" s="194"/>
      <c r="I547" s="194"/>
      <c r="N547" s="194"/>
      <c r="O547" s="194"/>
      <c r="R547" s="194"/>
    </row>
    <row r="548" spans="8:18">
      <c r="H548" s="194"/>
      <c r="I548" s="194"/>
      <c r="N548" s="194"/>
      <c r="O548" s="194"/>
      <c r="R548" s="194"/>
    </row>
    <row r="549" spans="8:18">
      <c r="H549" s="194"/>
      <c r="I549" s="194"/>
      <c r="N549" s="194"/>
      <c r="O549" s="194"/>
      <c r="R549" s="194"/>
    </row>
    <row r="550" spans="8:18">
      <c r="H550" s="194"/>
      <c r="I550" s="194"/>
      <c r="N550" s="194"/>
      <c r="O550" s="194"/>
      <c r="R550" s="194"/>
    </row>
    <row r="551" spans="8:18">
      <c r="H551" s="194"/>
      <c r="I551" s="194"/>
      <c r="N551" s="194"/>
      <c r="O551" s="194"/>
      <c r="R551" s="194"/>
    </row>
    <row r="552" spans="8:18">
      <c r="H552" s="194"/>
      <c r="I552" s="194"/>
      <c r="N552" s="194"/>
      <c r="O552" s="194"/>
      <c r="R552" s="194"/>
    </row>
    <row r="553" spans="8:18">
      <c r="H553" s="194"/>
      <c r="I553" s="194"/>
      <c r="N553" s="194"/>
      <c r="O553" s="194"/>
      <c r="R553" s="194"/>
    </row>
    <row r="554" spans="8:18">
      <c r="H554" s="194"/>
      <c r="I554" s="194"/>
      <c r="N554" s="194"/>
      <c r="O554" s="194"/>
      <c r="R554" s="194"/>
    </row>
    <row r="555" spans="8:18">
      <c r="H555" s="194"/>
      <c r="I555" s="194"/>
      <c r="N555" s="194"/>
      <c r="O555" s="194"/>
      <c r="R555" s="194"/>
    </row>
    <row r="556" spans="8:18">
      <c r="H556" s="194"/>
      <c r="I556" s="194"/>
      <c r="N556" s="194"/>
      <c r="O556" s="194"/>
      <c r="R556" s="194"/>
    </row>
    <row r="557" spans="8:18">
      <c r="H557" s="194"/>
      <c r="I557" s="194"/>
      <c r="N557" s="194"/>
      <c r="O557" s="194"/>
      <c r="R557" s="194"/>
    </row>
    <row r="558" spans="8:18">
      <c r="H558" s="194"/>
      <c r="I558" s="194"/>
      <c r="N558" s="194"/>
      <c r="O558" s="194"/>
      <c r="R558" s="194"/>
    </row>
    <row r="559" spans="8:18">
      <c r="H559" s="194"/>
      <c r="I559" s="194"/>
      <c r="N559" s="194"/>
      <c r="O559" s="194"/>
      <c r="R559" s="194"/>
    </row>
    <row r="560" spans="8:18">
      <c r="H560" s="194"/>
      <c r="I560" s="194"/>
      <c r="N560" s="194"/>
      <c r="O560" s="194"/>
      <c r="R560" s="194"/>
    </row>
    <row r="561" spans="8:18">
      <c r="H561" s="194"/>
      <c r="I561" s="194"/>
      <c r="N561" s="194"/>
      <c r="O561" s="194"/>
      <c r="R561" s="194"/>
    </row>
    <row r="562" spans="8:18">
      <c r="H562" s="194"/>
      <c r="I562" s="194"/>
      <c r="N562" s="194"/>
      <c r="O562" s="194"/>
      <c r="R562" s="194"/>
    </row>
    <row r="563" spans="8:18">
      <c r="H563" s="194"/>
      <c r="I563" s="194"/>
      <c r="N563" s="194"/>
      <c r="O563" s="194"/>
      <c r="R563" s="194"/>
    </row>
    <row r="564" spans="8:18">
      <c r="H564" s="194"/>
      <c r="I564" s="194"/>
      <c r="N564" s="194"/>
      <c r="O564" s="194"/>
      <c r="R564" s="194"/>
    </row>
    <row r="565" spans="8:18">
      <c r="H565" s="194"/>
      <c r="I565" s="194"/>
      <c r="N565" s="194"/>
      <c r="O565" s="194"/>
      <c r="R565" s="194"/>
    </row>
    <row r="566" spans="8:18">
      <c r="H566" s="194"/>
      <c r="I566" s="194"/>
      <c r="N566" s="194"/>
      <c r="O566" s="194"/>
      <c r="R566" s="194"/>
    </row>
    <row r="567" spans="8:18">
      <c r="H567" s="194"/>
      <c r="I567" s="194"/>
      <c r="N567" s="194"/>
      <c r="O567" s="194"/>
      <c r="R567" s="194"/>
    </row>
    <row r="568" spans="8:18">
      <c r="H568" s="194"/>
      <c r="I568" s="194"/>
      <c r="N568" s="194"/>
      <c r="O568" s="194"/>
      <c r="R568" s="194"/>
    </row>
    <row r="569" spans="8:18">
      <c r="H569" s="194"/>
      <c r="I569" s="194"/>
      <c r="N569" s="194"/>
      <c r="O569" s="194"/>
      <c r="R569" s="194"/>
    </row>
    <row r="570" spans="8:18">
      <c r="H570" s="194"/>
      <c r="I570" s="194"/>
      <c r="N570" s="194"/>
      <c r="O570" s="194"/>
      <c r="R570" s="194"/>
    </row>
    <row r="571" spans="8:18">
      <c r="H571" s="194"/>
      <c r="I571" s="194"/>
      <c r="N571" s="194"/>
      <c r="O571" s="194"/>
      <c r="R571" s="194"/>
    </row>
    <row r="572" spans="8:18">
      <c r="H572" s="194"/>
      <c r="I572" s="194"/>
      <c r="N572" s="194"/>
      <c r="O572" s="194"/>
      <c r="R572" s="194"/>
    </row>
    <row r="573" spans="8:18">
      <c r="H573" s="194"/>
      <c r="I573" s="194"/>
      <c r="N573" s="194"/>
      <c r="O573" s="194"/>
      <c r="R573" s="194"/>
    </row>
    <row r="574" spans="8:18">
      <c r="H574" s="194"/>
      <c r="I574" s="194"/>
      <c r="N574" s="194"/>
      <c r="O574" s="194"/>
      <c r="R574" s="194"/>
    </row>
    <row r="575" spans="8:18">
      <c r="H575" s="194"/>
      <c r="I575" s="194"/>
      <c r="N575" s="194"/>
      <c r="O575" s="194"/>
      <c r="R575" s="194"/>
    </row>
    <row r="576" spans="8:18">
      <c r="H576" s="194"/>
      <c r="I576" s="194"/>
      <c r="N576" s="194"/>
      <c r="O576" s="194"/>
      <c r="R576" s="194"/>
    </row>
    <row r="577" spans="8:18">
      <c r="H577" s="194"/>
      <c r="I577" s="194"/>
      <c r="N577" s="194"/>
      <c r="O577" s="194"/>
      <c r="R577" s="194"/>
    </row>
    <row r="578" spans="8:18">
      <c r="H578" s="194"/>
      <c r="I578" s="194"/>
      <c r="N578" s="194"/>
      <c r="O578" s="194"/>
      <c r="R578" s="194"/>
    </row>
    <row r="579" spans="8:18">
      <c r="H579" s="194"/>
      <c r="I579" s="194"/>
      <c r="N579" s="194"/>
      <c r="O579" s="194"/>
      <c r="R579" s="194"/>
    </row>
    <row r="580" spans="8:18">
      <c r="H580" s="194"/>
      <c r="I580" s="194"/>
      <c r="N580" s="194"/>
      <c r="O580" s="194"/>
      <c r="R580" s="194"/>
    </row>
    <row r="581" spans="8:18">
      <c r="H581" s="194"/>
      <c r="I581" s="194"/>
      <c r="N581" s="194"/>
      <c r="O581" s="194"/>
      <c r="R581" s="194"/>
    </row>
    <row r="582" spans="8:18">
      <c r="H582" s="194"/>
      <c r="I582" s="194"/>
      <c r="N582" s="194"/>
      <c r="O582" s="194"/>
      <c r="R582" s="194"/>
    </row>
    <row r="583" spans="8:18">
      <c r="H583" s="194"/>
      <c r="I583" s="194"/>
      <c r="N583" s="194"/>
      <c r="O583" s="194"/>
      <c r="R583" s="194"/>
    </row>
    <row r="584" spans="8:18">
      <c r="H584" s="194"/>
      <c r="I584" s="194"/>
      <c r="N584" s="194"/>
      <c r="O584" s="194"/>
      <c r="R584" s="194"/>
    </row>
    <row r="585" spans="8:18">
      <c r="H585" s="194"/>
      <c r="I585" s="194"/>
      <c r="N585" s="194"/>
      <c r="O585" s="194"/>
      <c r="R585" s="194"/>
    </row>
    <row r="586" spans="8:18">
      <c r="H586" s="194"/>
      <c r="I586" s="194"/>
      <c r="N586" s="194"/>
      <c r="O586" s="194"/>
      <c r="R586" s="194"/>
    </row>
    <row r="587" spans="8:18">
      <c r="H587" s="194"/>
      <c r="I587" s="194"/>
      <c r="N587" s="194"/>
      <c r="O587" s="194"/>
      <c r="R587" s="194"/>
    </row>
    <row r="588" spans="8:18">
      <c r="H588" s="194"/>
      <c r="I588" s="194"/>
      <c r="N588" s="194"/>
      <c r="O588" s="194"/>
      <c r="R588" s="194"/>
    </row>
    <row r="589" spans="8:18">
      <c r="H589" s="194"/>
      <c r="I589" s="194"/>
      <c r="N589" s="194"/>
      <c r="O589" s="194"/>
      <c r="R589" s="194"/>
    </row>
    <row r="590" spans="8:18">
      <c r="H590" s="194"/>
      <c r="I590" s="194"/>
      <c r="N590" s="194"/>
      <c r="O590" s="194"/>
      <c r="R590" s="194"/>
    </row>
    <row r="591" spans="8:18">
      <c r="H591" s="194"/>
      <c r="I591" s="194"/>
      <c r="N591" s="194"/>
      <c r="O591" s="194"/>
      <c r="R591" s="194"/>
    </row>
    <row r="592" spans="8:18">
      <c r="H592" s="194"/>
      <c r="I592" s="194"/>
      <c r="N592" s="194"/>
      <c r="O592" s="194"/>
      <c r="R592" s="194"/>
    </row>
    <row r="593" spans="8:18">
      <c r="H593" s="194"/>
      <c r="I593" s="194"/>
      <c r="N593" s="194"/>
      <c r="O593" s="194"/>
      <c r="R593" s="194"/>
    </row>
    <row r="594" spans="8:18">
      <c r="H594" s="194"/>
      <c r="I594" s="194"/>
      <c r="N594" s="194"/>
      <c r="O594" s="194"/>
      <c r="R594" s="194"/>
    </row>
    <row r="595" spans="8:18">
      <c r="H595" s="194"/>
      <c r="I595" s="194"/>
      <c r="N595" s="194"/>
      <c r="O595" s="194"/>
      <c r="R595" s="194"/>
    </row>
    <row r="596" spans="8:18">
      <c r="H596" s="194"/>
      <c r="I596" s="194"/>
      <c r="N596" s="194"/>
      <c r="O596" s="194"/>
      <c r="R596" s="194"/>
    </row>
    <row r="597" spans="8:18">
      <c r="H597" s="194"/>
      <c r="I597" s="194"/>
      <c r="N597" s="194"/>
      <c r="O597" s="194"/>
      <c r="R597" s="194"/>
    </row>
    <row r="598" spans="8:18">
      <c r="H598" s="194"/>
      <c r="I598" s="194"/>
      <c r="N598" s="194"/>
      <c r="O598" s="194"/>
      <c r="R598" s="194"/>
    </row>
    <row r="599" spans="8:18">
      <c r="H599" s="194"/>
      <c r="I599" s="194"/>
      <c r="N599" s="194"/>
      <c r="O599" s="194"/>
      <c r="R599" s="194"/>
    </row>
    <row r="600" spans="8:18">
      <c r="H600" s="194"/>
      <c r="I600" s="194"/>
      <c r="N600" s="194"/>
      <c r="O600" s="194"/>
      <c r="R600" s="194"/>
    </row>
    <row r="601" spans="8:18">
      <c r="H601" s="194"/>
      <c r="I601" s="194"/>
      <c r="N601" s="194"/>
      <c r="O601" s="194"/>
      <c r="R601" s="194"/>
    </row>
    <row r="602" spans="8:18">
      <c r="H602" s="194"/>
      <c r="I602" s="194"/>
      <c r="N602" s="194"/>
      <c r="O602" s="194"/>
      <c r="R602" s="194"/>
    </row>
    <row r="603" spans="8:18">
      <c r="H603" s="194"/>
      <c r="I603" s="194"/>
      <c r="N603" s="194"/>
      <c r="O603" s="194"/>
      <c r="R603" s="194"/>
    </row>
    <row r="604" spans="8:18">
      <c r="H604" s="194"/>
      <c r="I604" s="194"/>
      <c r="N604" s="194"/>
      <c r="O604" s="194"/>
      <c r="R604" s="194"/>
    </row>
    <row r="605" spans="8:18">
      <c r="H605" s="194"/>
      <c r="I605" s="194"/>
      <c r="N605" s="194"/>
      <c r="O605" s="194"/>
      <c r="R605" s="194"/>
    </row>
    <row r="606" spans="8:18">
      <c r="H606" s="194"/>
      <c r="I606" s="194"/>
      <c r="N606" s="194"/>
      <c r="O606" s="194"/>
      <c r="R606" s="194"/>
    </row>
    <row r="607" spans="8:18">
      <c r="H607" s="194"/>
      <c r="I607" s="194"/>
      <c r="N607" s="194"/>
      <c r="O607" s="194"/>
      <c r="R607" s="194"/>
    </row>
    <row r="608" spans="8:18">
      <c r="H608" s="194"/>
      <c r="I608" s="194"/>
      <c r="N608" s="194"/>
      <c r="O608" s="194"/>
      <c r="R608" s="194"/>
    </row>
    <row r="609" spans="8:18">
      <c r="H609" s="194"/>
      <c r="I609" s="194"/>
      <c r="N609" s="194"/>
      <c r="O609" s="194"/>
      <c r="R609" s="194"/>
    </row>
    <row r="610" spans="8:18">
      <c r="H610" s="194"/>
      <c r="I610" s="194"/>
      <c r="N610" s="194"/>
      <c r="O610" s="194"/>
      <c r="R610" s="194"/>
    </row>
    <row r="611" spans="8:18">
      <c r="H611" s="194"/>
      <c r="I611" s="194"/>
      <c r="N611" s="194"/>
      <c r="O611" s="194"/>
      <c r="R611" s="194"/>
    </row>
    <row r="612" spans="8:18">
      <c r="H612" s="194"/>
      <c r="I612" s="194"/>
      <c r="N612" s="194"/>
      <c r="O612" s="194"/>
      <c r="R612" s="194"/>
    </row>
    <row r="613" spans="8:18">
      <c r="H613" s="194"/>
      <c r="I613" s="194"/>
      <c r="N613" s="194"/>
      <c r="O613" s="194"/>
      <c r="R613" s="194"/>
    </row>
    <row r="614" spans="8:18">
      <c r="H614" s="194"/>
      <c r="I614" s="194"/>
      <c r="N614" s="194"/>
      <c r="O614" s="194"/>
      <c r="R614" s="194"/>
    </row>
    <row r="615" spans="8:18">
      <c r="H615" s="194"/>
      <c r="I615" s="194"/>
      <c r="N615" s="194"/>
      <c r="O615" s="194"/>
      <c r="R615" s="194"/>
    </row>
    <row r="616" spans="8:18">
      <c r="H616" s="194"/>
      <c r="I616" s="194"/>
      <c r="N616" s="194"/>
      <c r="O616" s="194"/>
      <c r="R616" s="194"/>
    </row>
    <row r="617" spans="8:18">
      <c r="H617" s="194"/>
      <c r="I617" s="194"/>
      <c r="N617" s="194"/>
      <c r="O617" s="194"/>
      <c r="R617" s="194"/>
    </row>
    <row r="618" spans="8:18">
      <c r="H618" s="194"/>
      <c r="I618" s="194"/>
      <c r="N618" s="194"/>
      <c r="O618" s="194"/>
      <c r="R618" s="194"/>
    </row>
    <row r="619" spans="8:18">
      <c r="H619" s="194"/>
      <c r="I619" s="194"/>
      <c r="N619" s="194"/>
      <c r="O619" s="194"/>
      <c r="R619" s="194"/>
    </row>
    <row r="620" spans="8:18">
      <c r="H620" s="194"/>
      <c r="I620" s="194"/>
      <c r="N620" s="194"/>
      <c r="O620" s="194"/>
      <c r="R620" s="194"/>
    </row>
    <row r="621" spans="8:18">
      <c r="H621" s="194"/>
      <c r="I621" s="194"/>
      <c r="N621" s="194"/>
      <c r="O621" s="194"/>
      <c r="R621" s="194"/>
    </row>
    <row r="622" spans="8:18">
      <c r="H622" s="194"/>
      <c r="I622" s="194"/>
      <c r="N622" s="194"/>
      <c r="O622" s="194"/>
      <c r="R622" s="194"/>
    </row>
    <row r="623" spans="8:18">
      <c r="H623" s="194"/>
      <c r="I623" s="194"/>
      <c r="N623" s="194"/>
      <c r="O623" s="194"/>
      <c r="R623" s="194"/>
    </row>
    <row r="624" spans="8:18">
      <c r="H624" s="194"/>
      <c r="I624" s="194"/>
      <c r="N624" s="194"/>
      <c r="O624" s="194"/>
      <c r="R624" s="194"/>
    </row>
    <row r="625" spans="8:18">
      <c r="H625" s="194"/>
      <c r="I625" s="194"/>
      <c r="N625" s="194"/>
      <c r="O625" s="194"/>
      <c r="R625" s="194"/>
    </row>
    <row r="626" spans="8:18">
      <c r="H626" s="194"/>
      <c r="I626" s="194"/>
      <c r="N626" s="194"/>
      <c r="O626" s="194"/>
      <c r="R626" s="194"/>
    </row>
    <row r="627" spans="8:18">
      <c r="H627" s="194"/>
      <c r="I627" s="194"/>
      <c r="N627" s="194"/>
      <c r="O627" s="194"/>
      <c r="R627" s="194"/>
    </row>
    <row r="628" spans="8:18">
      <c r="H628" s="194"/>
      <c r="I628" s="194"/>
      <c r="N628" s="194"/>
      <c r="O628" s="194"/>
      <c r="R628" s="194"/>
    </row>
    <row r="629" spans="8:18">
      <c r="H629" s="194"/>
      <c r="I629" s="194"/>
      <c r="N629" s="194"/>
      <c r="O629" s="194"/>
      <c r="R629" s="194"/>
    </row>
    <row r="630" spans="8:18">
      <c r="H630" s="194"/>
      <c r="I630" s="194"/>
      <c r="N630" s="194"/>
      <c r="O630" s="194"/>
      <c r="R630" s="194"/>
    </row>
    <row r="631" spans="8:18">
      <c r="H631" s="194"/>
      <c r="I631" s="194"/>
      <c r="N631" s="194"/>
      <c r="O631" s="194"/>
      <c r="R631" s="194"/>
    </row>
    <row r="632" spans="8:18">
      <c r="H632" s="194"/>
      <c r="I632" s="194"/>
      <c r="N632" s="194"/>
      <c r="O632" s="194"/>
      <c r="R632" s="194"/>
    </row>
    <row r="633" spans="8:18">
      <c r="H633" s="194"/>
      <c r="I633" s="194"/>
      <c r="N633" s="194"/>
      <c r="O633" s="194"/>
      <c r="R633" s="194"/>
    </row>
    <row r="634" spans="8:18">
      <c r="H634" s="194"/>
      <c r="I634" s="194"/>
      <c r="N634" s="194"/>
      <c r="O634" s="194"/>
      <c r="R634" s="194"/>
    </row>
    <row r="635" spans="8:18">
      <c r="H635" s="194"/>
      <c r="I635" s="194"/>
      <c r="N635" s="194"/>
      <c r="O635" s="194"/>
      <c r="R635" s="194"/>
    </row>
    <row r="636" spans="8:18">
      <c r="H636" s="194"/>
      <c r="I636" s="194"/>
      <c r="N636" s="194"/>
      <c r="O636" s="194"/>
      <c r="R636" s="194"/>
    </row>
    <row r="637" spans="8:18">
      <c r="H637" s="194"/>
      <c r="I637" s="194"/>
      <c r="N637" s="194"/>
      <c r="O637" s="194"/>
      <c r="R637" s="194"/>
    </row>
    <row r="638" spans="8:18">
      <c r="H638" s="194"/>
      <c r="I638" s="194"/>
      <c r="N638" s="194"/>
      <c r="O638" s="194"/>
      <c r="R638" s="194"/>
    </row>
    <row r="639" spans="8:18">
      <c r="H639" s="194"/>
      <c r="I639" s="194"/>
      <c r="N639" s="194"/>
      <c r="O639" s="194"/>
      <c r="R639" s="194"/>
    </row>
    <row r="640" spans="8:18">
      <c r="H640" s="194"/>
      <c r="I640" s="194"/>
      <c r="N640" s="194"/>
      <c r="O640" s="194"/>
      <c r="R640" s="194"/>
    </row>
    <row r="641" spans="8:18">
      <c r="H641" s="194"/>
      <c r="I641" s="194"/>
      <c r="N641" s="194"/>
      <c r="O641" s="194"/>
      <c r="R641" s="194"/>
    </row>
    <row r="642" spans="8:18">
      <c r="H642" s="194"/>
      <c r="I642" s="194"/>
      <c r="N642" s="194"/>
      <c r="O642" s="194"/>
      <c r="R642" s="194"/>
    </row>
    <row r="643" spans="8:18">
      <c r="H643" s="194"/>
      <c r="I643" s="194"/>
      <c r="N643" s="194"/>
      <c r="O643" s="194"/>
      <c r="R643" s="194"/>
    </row>
    <row r="644" spans="8:18">
      <c r="H644" s="194"/>
      <c r="I644" s="194"/>
      <c r="N644" s="194"/>
      <c r="O644" s="194"/>
      <c r="R644" s="194"/>
    </row>
    <row r="645" spans="8:18">
      <c r="H645" s="194"/>
      <c r="I645" s="194"/>
      <c r="N645" s="194"/>
      <c r="O645" s="194"/>
      <c r="R645" s="194"/>
    </row>
    <row r="646" spans="8:18">
      <c r="H646" s="194"/>
      <c r="I646" s="194"/>
      <c r="N646" s="194"/>
      <c r="O646" s="194"/>
      <c r="R646" s="194"/>
    </row>
    <row r="647" spans="8:18">
      <c r="H647" s="194"/>
      <c r="I647" s="194"/>
      <c r="N647" s="194"/>
      <c r="O647" s="194"/>
      <c r="R647" s="194"/>
    </row>
    <row r="648" spans="8:18">
      <c r="H648" s="194"/>
      <c r="I648" s="194"/>
      <c r="N648" s="194"/>
      <c r="O648" s="194"/>
      <c r="R648" s="194"/>
    </row>
    <row r="649" spans="8:18">
      <c r="H649" s="194"/>
      <c r="I649" s="194"/>
      <c r="N649" s="194"/>
      <c r="O649" s="194"/>
      <c r="R649" s="194"/>
    </row>
    <row r="650" spans="8:18">
      <c r="H650" s="194"/>
      <c r="I650" s="194"/>
      <c r="N650" s="194"/>
      <c r="O650" s="194"/>
      <c r="R650" s="194"/>
    </row>
    <row r="651" spans="8:18">
      <c r="H651" s="194"/>
      <c r="I651" s="194"/>
      <c r="N651" s="194"/>
      <c r="O651" s="194"/>
      <c r="R651" s="194"/>
    </row>
    <row r="652" spans="8:18">
      <c r="H652" s="194"/>
      <c r="I652" s="194"/>
      <c r="N652" s="194"/>
      <c r="O652" s="194"/>
      <c r="R652" s="194"/>
    </row>
    <row r="653" spans="8:18">
      <c r="H653" s="194"/>
      <c r="I653" s="194"/>
      <c r="N653" s="194"/>
      <c r="O653" s="194"/>
      <c r="R653" s="194"/>
    </row>
    <row r="654" spans="8:18">
      <c r="H654" s="194"/>
      <c r="I654" s="194"/>
      <c r="N654" s="194"/>
      <c r="O654" s="194"/>
      <c r="R654" s="194"/>
    </row>
    <row r="655" spans="8:18">
      <c r="H655" s="194"/>
      <c r="I655" s="194"/>
      <c r="N655" s="194"/>
      <c r="O655" s="194"/>
      <c r="R655" s="194"/>
    </row>
    <row r="656" spans="8:18">
      <c r="H656" s="194"/>
      <c r="I656" s="194"/>
      <c r="N656" s="194"/>
      <c r="O656" s="194"/>
      <c r="R656" s="194"/>
    </row>
    <row r="657" spans="8:18">
      <c r="H657" s="194"/>
      <c r="I657" s="194"/>
      <c r="N657" s="194"/>
      <c r="O657" s="194"/>
      <c r="R657" s="194"/>
    </row>
    <row r="658" spans="8:18">
      <c r="H658" s="194"/>
      <c r="I658" s="194"/>
      <c r="N658" s="194"/>
      <c r="O658" s="194"/>
      <c r="R658" s="194"/>
    </row>
    <row r="659" spans="8:18">
      <c r="H659" s="194"/>
      <c r="I659" s="194"/>
      <c r="N659" s="194"/>
      <c r="O659" s="194"/>
      <c r="R659" s="194"/>
    </row>
    <row r="660" spans="8:18">
      <c r="H660" s="194"/>
      <c r="I660" s="194"/>
      <c r="N660" s="194"/>
      <c r="O660" s="194"/>
      <c r="R660" s="194"/>
    </row>
    <row r="661" spans="8:18">
      <c r="H661" s="194"/>
      <c r="I661" s="194"/>
      <c r="N661" s="194"/>
      <c r="O661" s="194"/>
      <c r="R661" s="194"/>
    </row>
    <row r="662" spans="8:18">
      <c r="H662" s="194"/>
      <c r="I662" s="194"/>
      <c r="N662" s="194"/>
      <c r="O662" s="194"/>
      <c r="R662" s="194"/>
    </row>
    <row r="663" spans="8:18">
      <c r="H663" s="194"/>
      <c r="I663" s="194"/>
      <c r="N663" s="194"/>
      <c r="O663" s="194"/>
      <c r="R663" s="194"/>
    </row>
    <row r="664" spans="8:18">
      <c r="H664" s="194"/>
      <c r="I664" s="194"/>
      <c r="N664" s="194"/>
      <c r="O664" s="194"/>
      <c r="R664" s="194"/>
    </row>
    <row r="665" spans="8:18">
      <c r="H665" s="194"/>
      <c r="I665" s="194"/>
      <c r="N665" s="194"/>
      <c r="O665" s="194"/>
      <c r="R665" s="194"/>
    </row>
    <row r="666" spans="8:18">
      <c r="H666" s="194"/>
      <c r="I666" s="194"/>
      <c r="N666" s="194"/>
      <c r="O666" s="194"/>
      <c r="R666" s="194"/>
    </row>
    <row r="667" spans="8:18">
      <c r="H667" s="194"/>
      <c r="I667" s="194"/>
      <c r="N667" s="194"/>
      <c r="O667" s="194"/>
      <c r="R667" s="194"/>
    </row>
    <row r="668" spans="8:18">
      <c r="H668" s="194"/>
      <c r="I668" s="194"/>
      <c r="N668" s="194"/>
      <c r="O668" s="194"/>
      <c r="R668" s="194"/>
    </row>
    <row r="669" spans="8:18">
      <c r="H669" s="194"/>
      <c r="I669" s="194"/>
      <c r="N669" s="194"/>
      <c r="O669" s="194"/>
      <c r="R669" s="194"/>
    </row>
    <row r="670" spans="8:18">
      <c r="H670" s="194"/>
      <c r="I670" s="194"/>
      <c r="N670" s="194"/>
      <c r="O670" s="194"/>
      <c r="R670" s="194"/>
    </row>
    <row r="671" spans="8:18">
      <c r="H671" s="194"/>
      <c r="I671" s="194"/>
      <c r="N671" s="194"/>
      <c r="O671" s="194"/>
      <c r="R671" s="194"/>
    </row>
    <row r="672" spans="8:18">
      <c r="H672" s="194"/>
      <c r="I672" s="194"/>
      <c r="N672" s="194"/>
      <c r="O672" s="194"/>
      <c r="R672" s="194"/>
    </row>
    <row r="673" spans="8:18">
      <c r="H673" s="194"/>
      <c r="I673" s="194"/>
      <c r="N673" s="194"/>
      <c r="O673" s="194"/>
      <c r="R673" s="194"/>
    </row>
    <row r="674" spans="8:18">
      <c r="H674" s="194"/>
      <c r="I674" s="194"/>
      <c r="N674" s="194"/>
      <c r="O674" s="194"/>
      <c r="R674" s="194"/>
    </row>
    <row r="675" spans="8:18">
      <c r="H675" s="194"/>
      <c r="I675" s="194"/>
      <c r="N675" s="194"/>
      <c r="O675" s="194"/>
      <c r="R675" s="194"/>
    </row>
    <row r="676" spans="8:18">
      <c r="H676" s="194"/>
      <c r="I676" s="194"/>
      <c r="N676" s="194"/>
      <c r="O676" s="194"/>
      <c r="R676" s="194"/>
    </row>
    <row r="677" spans="8:18">
      <c r="H677" s="194"/>
      <c r="I677" s="194"/>
      <c r="N677" s="194"/>
      <c r="O677" s="194"/>
      <c r="R677" s="194"/>
    </row>
    <row r="678" spans="8:18">
      <c r="H678" s="194"/>
      <c r="I678" s="194"/>
      <c r="N678" s="194"/>
      <c r="O678" s="194"/>
      <c r="R678" s="194"/>
    </row>
    <row r="679" spans="8:18">
      <c r="H679" s="194"/>
      <c r="I679" s="194"/>
      <c r="N679" s="194"/>
      <c r="O679" s="194"/>
      <c r="R679" s="194"/>
    </row>
    <row r="680" spans="8:18">
      <c r="H680" s="194"/>
      <c r="I680" s="194"/>
      <c r="N680" s="194"/>
      <c r="O680" s="194"/>
      <c r="R680" s="194"/>
    </row>
    <row r="681" spans="8:18">
      <c r="H681" s="194"/>
      <c r="I681" s="194"/>
      <c r="N681" s="194"/>
      <c r="O681" s="194"/>
      <c r="R681" s="194"/>
    </row>
    <row r="682" spans="8:18">
      <c r="H682" s="194"/>
      <c r="I682" s="194"/>
      <c r="N682" s="194"/>
      <c r="O682" s="194"/>
      <c r="R682" s="194"/>
    </row>
    <row r="683" spans="8:18">
      <c r="H683" s="194"/>
      <c r="I683" s="194"/>
      <c r="N683" s="194"/>
      <c r="O683" s="194"/>
      <c r="R683" s="194"/>
    </row>
    <row r="684" spans="8:18">
      <c r="H684" s="194"/>
      <c r="I684" s="194"/>
      <c r="N684" s="194"/>
      <c r="O684" s="194"/>
      <c r="R684" s="194"/>
    </row>
    <row r="685" spans="8:18">
      <c r="H685" s="194"/>
      <c r="I685" s="194"/>
      <c r="N685" s="194"/>
      <c r="O685" s="194"/>
      <c r="R685" s="194"/>
    </row>
    <row r="686" spans="8:18">
      <c r="H686" s="194"/>
      <c r="I686" s="194"/>
      <c r="N686" s="194"/>
      <c r="O686" s="194"/>
      <c r="R686" s="194"/>
    </row>
    <row r="687" spans="8:18">
      <c r="H687" s="194"/>
      <c r="I687" s="194"/>
      <c r="N687" s="194"/>
      <c r="O687" s="194"/>
      <c r="R687" s="194"/>
    </row>
    <row r="688" spans="8:18">
      <c r="H688" s="194"/>
      <c r="I688" s="194"/>
      <c r="N688" s="194"/>
      <c r="O688" s="194"/>
      <c r="R688" s="194"/>
    </row>
    <row r="689" spans="8:18">
      <c r="H689" s="194"/>
      <c r="I689" s="194"/>
      <c r="N689" s="194"/>
      <c r="O689" s="194"/>
      <c r="R689" s="194"/>
    </row>
    <row r="690" spans="8:18">
      <c r="H690" s="194"/>
      <c r="I690" s="194"/>
      <c r="N690" s="194"/>
      <c r="O690" s="194"/>
      <c r="R690" s="194"/>
    </row>
    <row r="691" spans="8:18">
      <c r="H691" s="194"/>
      <c r="I691" s="194"/>
      <c r="N691" s="194"/>
      <c r="O691" s="194"/>
      <c r="R691" s="194"/>
    </row>
    <row r="692" spans="8:18">
      <c r="H692" s="194"/>
      <c r="I692" s="194"/>
      <c r="N692" s="194"/>
      <c r="O692" s="194"/>
      <c r="R692" s="194"/>
    </row>
    <row r="693" spans="8:18">
      <c r="H693" s="194"/>
      <c r="I693" s="194"/>
      <c r="N693" s="194"/>
      <c r="O693" s="194"/>
      <c r="R693" s="194"/>
    </row>
    <row r="694" spans="8:18">
      <c r="H694" s="194"/>
      <c r="I694" s="194"/>
      <c r="N694" s="194"/>
      <c r="O694" s="194"/>
      <c r="R694" s="194"/>
    </row>
    <row r="695" spans="8:18">
      <c r="H695" s="194"/>
      <c r="I695" s="194"/>
      <c r="N695" s="194"/>
      <c r="O695" s="194"/>
      <c r="R695" s="194"/>
    </row>
    <row r="696" spans="8:18">
      <c r="H696" s="194"/>
      <c r="I696" s="194"/>
      <c r="N696" s="194"/>
      <c r="O696" s="194"/>
      <c r="R696" s="194"/>
    </row>
    <row r="697" spans="8:18">
      <c r="H697" s="194"/>
      <c r="I697" s="194"/>
      <c r="N697" s="194"/>
      <c r="O697" s="194"/>
      <c r="R697" s="194"/>
    </row>
    <row r="698" spans="8:18">
      <c r="H698" s="194"/>
      <c r="I698" s="194"/>
      <c r="N698" s="194"/>
      <c r="O698" s="194"/>
      <c r="R698" s="194"/>
    </row>
    <row r="699" spans="8:18">
      <c r="H699" s="194"/>
      <c r="I699" s="194"/>
      <c r="N699" s="194"/>
      <c r="O699" s="194"/>
      <c r="R699" s="194"/>
    </row>
    <row r="700" spans="8:18">
      <c r="H700" s="194"/>
      <c r="I700" s="194"/>
      <c r="N700" s="194"/>
      <c r="O700" s="194"/>
      <c r="R700" s="194"/>
    </row>
    <row r="701" spans="8:18">
      <c r="H701" s="194"/>
      <c r="I701" s="194"/>
      <c r="N701" s="194"/>
      <c r="O701" s="194"/>
      <c r="R701" s="194"/>
    </row>
    <row r="702" spans="8:18">
      <c r="H702" s="194"/>
      <c r="I702" s="194"/>
      <c r="N702" s="194"/>
      <c r="O702" s="194"/>
      <c r="R702" s="194"/>
    </row>
    <row r="703" spans="8:18">
      <c r="H703" s="194"/>
      <c r="I703" s="194"/>
      <c r="N703" s="194"/>
      <c r="O703" s="194"/>
      <c r="R703" s="194"/>
    </row>
    <row r="704" spans="8:18">
      <c r="H704" s="194"/>
      <c r="I704" s="194"/>
      <c r="N704" s="194"/>
      <c r="O704" s="194"/>
      <c r="R704" s="194"/>
    </row>
    <row r="705" spans="8:18">
      <c r="H705" s="194"/>
      <c r="I705" s="194"/>
      <c r="N705" s="194"/>
      <c r="O705" s="194"/>
      <c r="R705" s="194"/>
    </row>
    <row r="706" spans="8:18">
      <c r="H706" s="194"/>
      <c r="I706" s="194"/>
      <c r="N706" s="194"/>
      <c r="O706" s="194"/>
      <c r="R706" s="194"/>
    </row>
    <row r="707" spans="8:18">
      <c r="H707" s="194"/>
      <c r="I707" s="194"/>
      <c r="N707" s="194"/>
      <c r="O707" s="194"/>
      <c r="R707" s="194"/>
    </row>
    <row r="708" spans="8:18">
      <c r="H708" s="194"/>
      <c r="I708" s="194"/>
      <c r="N708" s="194"/>
      <c r="O708" s="194"/>
      <c r="R708" s="194"/>
    </row>
    <row r="709" spans="8:18">
      <c r="H709" s="194"/>
      <c r="I709" s="194"/>
      <c r="N709" s="194"/>
      <c r="O709" s="194"/>
      <c r="R709" s="194"/>
    </row>
    <row r="710" spans="8:18">
      <c r="H710" s="194"/>
      <c r="I710" s="194"/>
      <c r="N710" s="194"/>
      <c r="O710" s="194"/>
      <c r="R710" s="194"/>
    </row>
    <row r="711" spans="8:18">
      <c r="H711" s="194"/>
      <c r="I711" s="194"/>
      <c r="N711" s="194"/>
      <c r="O711" s="194"/>
      <c r="R711" s="194"/>
    </row>
    <row r="712" spans="8:18">
      <c r="H712" s="194"/>
      <c r="I712" s="194"/>
      <c r="N712" s="194"/>
      <c r="O712" s="194"/>
      <c r="R712" s="194"/>
    </row>
    <row r="713" spans="8:18">
      <c r="H713" s="194"/>
      <c r="I713" s="194"/>
      <c r="N713" s="194"/>
      <c r="O713" s="194"/>
      <c r="R713" s="194"/>
    </row>
    <row r="714" spans="8:18">
      <c r="H714" s="194"/>
      <c r="I714" s="194"/>
      <c r="N714" s="194"/>
      <c r="O714" s="194"/>
      <c r="R714" s="194"/>
    </row>
    <row r="715" spans="8:18">
      <c r="H715" s="194"/>
      <c r="I715" s="194"/>
      <c r="N715" s="194"/>
      <c r="O715" s="194"/>
      <c r="R715" s="194"/>
    </row>
    <row r="716" spans="8:18">
      <c r="H716" s="194"/>
      <c r="I716" s="194"/>
      <c r="N716" s="194"/>
      <c r="O716" s="194"/>
      <c r="R716" s="194"/>
    </row>
    <row r="717" spans="8:18">
      <c r="H717" s="194"/>
      <c r="I717" s="194"/>
      <c r="N717" s="194"/>
      <c r="O717" s="194"/>
      <c r="R717" s="194"/>
    </row>
    <row r="718" spans="8:18">
      <c r="H718" s="194"/>
      <c r="I718" s="194"/>
      <c r="N718" s="194"/>
      <c r="O718" s="194"/>
      <c r="R718" s="194"/>
    </row>
    <row r="719" spans="8:18">
      <c r="H719" s="194"/>
      <c r="I719" s="194"/>
      <c r="N719" s="194"/>
      <c r="O719" s="194"/>
      <c r="R719" s="194"/>
    </row>
    <row r="720" spans="8:18">
      <c r="H720" s="194"/>
      <c r="I720" s="194"/>
      <c r="N720" s="194"/>
      <c r="O720" s="194"/>
      <c r="R720" s="194"/>
    </row>
    <row r="721" spans="8:18">
      <c r="H721" s="194"/>
      <c r="I721" s="194"/>
      <c r="N721" s="194"/>
      <c r="O721" s="194"/>
      <c r="R721" s="194"/>
    </row>
    <row r="722" spans="8:18">
      <c r="H722" s="194"/>
      <c r="I722" s="194"/>
      <c r="N722" s="194"/>
      <c r="O722" s="194"/>
      <c r="R722" s="194"/>
    </row>
    <row r="723" spans="8:18">
      <c r="H723" s="194"/>
      <c r="I723" s="194"/>
      <c r="N723" s="194"/>
      <c r="O723" s="194"/>
      <c r="R723" s="194"/>
    </row>
    <row r="724" spans="8:18">
      <c r="H724" s="194"/>
      <c r="I724" s="194"/>
      <c r="N724" s="194"/>
      <c r="O724" s="194"/>
      <c r="R724" s="194"/>
    </row>
    <row r="725" spans="8:18">
      <c r="H725" s="194"/>
      <c r="I725" s="194"/>
      <c r="N725" s="194"/>
      <c r="O725" s="194"/>
      <c r="R725" s="194"/>
    </row>
    <row r="726" spans="8:18">
      <c r="H726" s="194"/>
      <c r="I726" s="194"/>
      <c r="N726" s="194"/>
      <c r="O726" s="194"/>
      <c r="R726" s="194"/>
    </row>
    <row r="727" spans="8:18">
      <c r="H727" s="194"/>
      <c r="I727" s="194"/>
      <c r="N727" s="194"/>
      <c r="O727" s="194"/>
      <c r="R727" s="194"/>
    </row>
    <row r="728" spans="8:18">
      <c r="H728" s="194"/>
      <c r="I728" s="194"/>
      <c r="N728" s="194"/>
      <c r="O728" s="194"/>
      <c r="R728" s="194"/>
    </row>
    <row r="729" spans="8:18">
      <c r="H729" s="194"/>
      <c r="I729" s="194"/>
      <c r="N729" s="194"/>
      <c r="O729" s="194"/>
      <c r="R729" s="194"/>
    </row>
    <row r="730" spans="8:18">
      <c r="H730" s="194"/>
      <c r="I730" s="194"/>
      <c r="N730" s="194"/>
      <c r="O730" s="194"/>
      <c r="R730" s="194"/>
    </row>
    <row r="731" spans="8:18">
      <c r="H731" s="194"/>
      <c r="I731" s="194"/>
      <c r="N731" s="194"/>
      <c r="O731" s="194"/>
      <c r="R731" s="194"/>
    </row>
    <row r="732" spans="8:18">
      <c r="H732" s="194"/>
      <c r="I732" s="194"/>
      <c r="N732" s="194"/>
      <c r="O732" s="194"/>
      <c r="R732" s="194"/>
    </row>
    <row r="733" spans="8:18">
      <c r="H733" s="194"/>
      <c r="I733" s="194"/>
      <c r="N733" s="194"/>
      <c r="O733" s="194"/>
      <c r="R733" s="194"/>
    </row>
    <row r="734" spans="8:18">
      <c r="H734" s="194"/>
      <c r="I734" s="194"/>
      <c r="N734" s="194"/>
      <c r="O734" s="194"/>
      <c r="R734" s="194"/>
    </row>
    <row r="735" spans="8:18">
      <c r="H735" s="194"/>
      <c r="I735" s="194"/>
      <c r="N735" s="194"/>
      <c r="O735" s="194"/>
      <c r="R735" s="194"/>
    </row>
    <row r="736" spans="8:18">
      <c r="H736" s="194"/>
      <c r="I736" s="194"/>
      <c r="N736" s="194"/>
      <c r="O736" s="194"/>
      <c r="R736" s="194"/>
    </row>
    <row r="737" spans="8:18">
      <c r="H737" s="194"/>
      <c r="I737" s="194"/>
      <c r="N737" s="194"/>
      <c r="O737" s="194"/>
      <c r="R737" s="194"/>
    </row>
    <row r="738" spans="8:18">
      <c r="H738" s="194"/>
      <c r="I738" s="194"/>
      <c r="N738" s="194"/>
      <c r="O738" s="194"/>
      <c r="R738" s="194"/>
    </row>
    <row r="739" spans="8:18">
      <c r="H739" s="194"/>
      <c r="I739" s="194"/>
      <c r="N739" s="194"/>
      <c r="O739" s="194"/>
      <c r="R739" s="194"/>
    </row>
    <row r="740" spans="8:18">
      <c r="H740" s="194"/>
      <c r="I740" s="194"/>
      <c r="N740" s="194"/>
      <c r="O740" s="194"/>
      <c r="R740" s="194"/>
    </row>
    <row r="741" spans="8:18">
      <c r="H741" s="194"/>
      <c r="I741" s="194"/>
      <c r="N741" s="194"/>
      <c r="O741" s="194"/>
      <c r="R741" s="194"/>
    </row>
    <row r="742" spans="8:18">
      <c r="H742" s="194"/>
      <c r="I742" s="194"/>
      <c r="N742" s="194"/>
      <c r="O742" s="194"/>
      <c r="R742" s="194"/>
    </row>
    <row r="743" spans="8:18">
      <c r="H743" s="194"/>
      <c r="I743" s="194"/>
      <c r="N743" s="194"/>
      <c r="O743" s="194"/>
      <c r="R743" s="194"/>
    </row>
    <row r="744" spans="8:18">
      <c r="H744" s="194"/>
      <c r="I744" s="194"/>
      <c r="N744" s="194"/>
      <c r="O744" s="194"/>
      <c r="R744" s="194"/>
    </row>
    <row r="745" spans="8:18">
      <c r="H745" s="194"/>
      <c r="I745" s="194"/>
      <c r="N745" s="194"/>
      <c r="O745" s="194"/>
      <c r="R745" s="194"/>
    </row>
    <row r="746" spans="8:18">
      <c r="H746" s="194"/>
      <c r="I746" s="194"/>
      <c r="N746" s="194"/>
      <c r="O746" s="194"/>
      <c r="R746" s="194"/>
    </row>
    <row r="747" spans="8:18">
      <c r="H747" s="194"/>
      <c r="I747" s="194"/>
      <c r="N747" s="194"/>
      <c r="O747" s="194"/>
      <c r="R747" s="194"/>
    </row>
    <row r="748" spans="8:18">
      <c r="H748" s="194"/>
      <c r="I748" s="194"/>
      <c r="N748" s="194"/>
      <c r="O748" s="194"/>
      <c r="R748" s="194"/>
    </row>
    <row r="749" spans="8:18">
      <c r="H749" s="194"/>
      <c r="I749" s="194"/>
      <c r="N749" s="194"/>
      <c r="O749" s="194"/>
      <c r="R749" s="194"/>
    </row>
    <row r="750" spans="8:18">
      <c r="H750" s="194"/>
      <c r="I750" s="194"/>
      <c r="N750" s="194"/>
      <c r="O750" s="194"/>
      <c r="R750" s="194"/>
    </row>
    <row r="751" spans="8:18">
      <c r="H751" s="194"/>
      <c r="I751" s="194"/>
      <c r="N751" s="194"/>
      <c r="O751" s="194"/>
      <c r="R751" s="194"/>
    </row>
    <row r="752" spans="8:18">
      <c r="H752" s="194"/>
      <c r="I752" s="194"/>
      <c r="N752" s="194"/>
      <c r="O752" s="194"/>
      <c r="R752" s="194"/>
    </row>
    <row r="753" spans="8:18">
      <c r="H753" s="194"/>
      <c r="I753" s="194"/>
      <c r="N753" s="194"/>
      <c r="O753" s="194"/>
      <c r="R753" s="194"/>
    </row>
    <row r="754" spans="8:18">
      <c r="H754" s="194"/>
      <c r="I754" s="194"/>
      <c r="N754" s="194"/>
      <c r="O754" s="194"/>
      <c r="R754" s="194"/>
    </row>
    <row r="755" spans="8:18">
      <c r="H755" s="194"/>
      <c r="I755" s="194"/>
      <c r="N755" s="194"/>
      <c r="O755" s="194"/>
      <c r="R755" s="194"/>
    </row>
    <row r="756" spans="8:18">
      <c r="H756" s="194"/>
      <c r="I756" s="194"/>
      <c r="N756" s="194"/>
      <c r="O756" s="194"/>
      <c r="R756" s="194"/>
    </row>
    <row r="757" spans="8:18">
      <c r="H757" s="194"/>
      <c r="I757" s="194"/>
      <c r="N757" s="194"/>
      <c r="O757" s="194"/>
      <c r="R757" s="194"/>
    </row>
    <row r="758" spans="8:18">
      <c r="H758" s="194"/>
      <c r="I758" s="194"/>
      <c r="N758" s="194"/>
      <c r="O758" s="194"/>
      <c r="R758" s="194"/>
    </row>
    <row r="759" spans="8:18">
      <c r="H759" s="194"/>
      <c r="I759" s="194"/>
      <c r="N759" s="194"/>
      <c r="O759" s="194"/>
      <c r="R759" s="194"/>
    </row>
    <row r="760" spans="8:18">
      <c r="H760" s="194"/>
      <c r="I760" s="194"/>
      <c r="N760" s="194"/>
      <c r="O760" s="194"/>
      <c r="R760" s="194"/>
    </row>
    <row r="761" spans="8:18">
      <c r="H761" s="194"/>
      <c r="I761" s="194"/>
      <c r="N761" s="194"/>
      <c r="O761" s="194"/>
      <c r="R761" s="194"/>
    </row>
    <row r="762" spans="8:18">
      <c r="H762" s="194"/>
      <c r="I762" s="194"/>
      <c r="N762" s="194"/>
      <c r="O762" s="194"/>
      <c r="R762" s="194"/>
    </row>
    <row r="763" spans="8:18">
      <c r="H763" s="194"/>
      <c r="I763" s="194"/>
      <c r="N763" s="194"/>
      <c r="O763" s="194"/>
      <c r="R763" s="194"/>
    </row>
    <row r="764" spans="8:18">
      <c r="H764" s="194"/>
      <c r="I764" s="194"/>
      <c r="N764" s="194"/>
      <c r="O764" s="194"/>
      <c r="R764" s="194"/>
    </row>
    <row r="765" spans="8:18">
      <c r="H765" s="194"/>
      <c r="I765" s="194"/>
      <c r="N765" s="194"/>
      <c r="O765" s="194"/>
      <c r="R765" s="194"/>
    </row>
    <row r="766" spans="8:18">
      <c r="H766" s="194"/>
      <c r="I766" s="194"/>
      <c r="N766" s="194"/>
      <c r="O766" s="194"/>
      <c r="R766" s="194"/>
    </row>
    <row r="767" spans="8:18">
      <c r="H767" s="194"/>
      <c r="I767" s="194"/>
      <c r="N767" s="194"/>
      <c r="O767" s="194"/>
      <c r="R767" s="194"/>
    </row>
    <row r="768" spans="8:18">
      <c r="H768" s="194"/>
      <c r="I768" s="194"/>
      <c r="N768" s="194"/>
      <c r="O768" s="194"/>
      <c r="R768" s="194"/>
    </row>
    <row r="769" spans="8:18">
      <c r="H769" s="194"/>
      <c r="I769" s="194"/>
      <c r="N769" s="194"/>
      <c r="O769" s="194"/>
      <c r="R769" s="194"/>
    </row>
    <row r="770" spans="8:18">
      <c r="H770" s="194"/>
      <c r="I770" s="194"/>
      <c r="N770" s="194"/>
      <c r="O770" s="194"/>
      <c r="R770" s="194"/>
    </row>
    <row r="771" spans="8:18">
      <c r="H771" s="194"/>
      <c r="I771" s="194"/>
      <c r="N771" s="194"/>
      <c r="O771" s="194"/>
      <c r="R771" s="194"/>
    </row>
    <row r="772" spans="8:18">
      <c r="H772" s="194"/>
      <c r="I772" s="194"/>
      <c r="N772" s="194"/>
      <c r="O772" s="194"/>
      <c r="R772" s="194"/>
    </row>
    <row r="773" spans="8:18">
      <c r="H773" s="194"/>
      <c r="I773" s="194"/>
      <c r="N773" s="194"/>
      <c r="O773" s="194"/>
      <c r="R773" s="194"/>
    </row>
    <row r="774" spans="8:18">
      <c r="H774" s="194"/>
      <c r="I774" s="194"/>
      <c r="N774" s="194"/>
      <c r="O774" s="194"/>
      <c r="R774" s="194"/>
    </row>
    <row r="775" spans="8:18">
      <c r="H775" s="194"/>
      <c r="I775" s="194"/>
      <c r="N775" s="194"/>
      <c r="O775" s="194"/>
      <c r="R775" s="194"/>
    </row>
    <row r="776" spans="8:18">
      <c r="H776" s="194"/>
      <c r="I776" s="194"/>
      <c r="N776" s="194"/>
      <c r="O776" s="194"/>
      <c r="R776" s="194"/>
    </row>
    <row r="777" spans="8:18">
      <c r="H777" s="194"/>
      <c r="I777" s="194"/>
      <c r="N777" s="194"/>
      <c r="O777" s="194"/>
      <c r="R777" s="194"/>
    </row>
    <row r="778" spans="8:18">
      <c r="H778" s="194"/>
      <c r="I778" s="194"/>
      <c r="N778" s="194"/>
      <c r="O778" s="194"/>
      <c r="R778" s="194"/>
    </row>
    <row r="779" spans="8:18">
      <c r="H779" s="194"/>
      <c r="I779" s="194"/>
      <c r="N779" s="194"/>
      <c r="O779" s="194"/>
      <c r="R779" s="194"/>
    </row>
    <row r="780" spans="8:18">
      <c r="H780" s="194"/>
      <c r="I780" s="194"/>
      <c r="N780" s="194"/>
      <c r="O780" s="194"/>
      <c r="R780" s="194"/>
    </row>
    <row r="781" spans="8:18">
      <c r="H781" s="194"/>
      <c r="I781" s="194"/>
      <c r="N781" s="194"/>
      <c r="O781" s="194"/>
      <c r="R781" s="194"/>
    </row>
    <row r="782" spans="8:18">
      <c r="H782" s="194"/>
      <c r="I782" s="194"/>
      <c r="N782" s="194"/>
      <c r="O782" s="194"/>
      <c r="R782" s="194"/>
    </row>
    <row r="783" spans="8:18">
      <c r="H783" s="194"/>
      <c r="I783" s="194"/>
      <c r="N783" s="194"/>
      <c r="O783" s="194"/>
      <c r="R783" s="194"/>
    </row>
    <row r="784" spans="8:18">
      <c r="H784" s="194"/>
      <c r="I784" s="194"/>
      <c r="N784" s="194"/>
      <c r="O784" s="194"/>
      <c r="R784" s="194"/>
    </row>
    <row r="785" spans="8:18">
      <c r="H785" s="194"/>
      <c r="I785" s="194"/>
      <c r="N785" s="194"/>
      <c r="O785" s="194"/>
      <c r="R785" s="194"/>
    </row>
    <row r="786" spans="8:18">
      <c r="H786" s="194"/>
      <c r="I786" s="194"/>
      <c r="N786" s="194"/>
      <c r="O786" s="194"/>
      <c r="R786" s="194"/>
    </row>
    <row r="787" spans="8:18">
      <c r="H787" s="194"/>
      <c r="I787" s="194"/>
      <c r="N787" s="194"/>
      <c r="O787" s="194"/>
      <c r="R787" s="194"/>
    </row>
    <row r="788" spans="8:18">
      <c r="H788" s="194"/>
      <c r="I788" s="194"/>
      <c r="N788" s="194"/>
      <c r="O788" s="194"/>
      <c r="R788" s="194"/>
    </row>
    <row r="789" spans="8:18">
      <c r="H789" s="194"/>
      <c r="I789" s="194"/>
      <c r="N789" s="194"/>
      <c r="O789" s="194"/>
      <c r="R789" s="194"/>
    </row>
    <row r="790" spans="8:18">
      <c r="H790" s="194"/>
      <c r="I790" s="194"/>
      <c r="N790" s="194"/>
      <c r="O790" s="194"/>
      <c r="R790" s="194"/>
    </row>
    <row r="791" spans="8:18">
      <c r="H791" s="194"/>
      <c r="I791" s="194"/>
      <c r="N791" s="194"/>
      <c r="O791" s="194"/>
      <c r="R791" s="194"/>
    </row>
    <row r="792" spans="8:18">
      <c r="H792" s="194"/>
      <c r="I792" s="194"/>
      <c r="N792" s="194"/>
      <c r="O792" s="194"/>
      <c r="R792" s="194"/>
    </row>
    <row r="793" spans="8:18">
      <c r="H793" s="194"/>
      <c r="I793" s="194"/>
      <c r="N793" s="194"/>
      <c r="O793" s="194"/>
      <c r="R793" s="194"/>
    </row>
    <row r="794" spans="8:18">
      <c r="H794" s="194"/>
      <c r="I794" s="194"/>
      <c r="N794" s="194"/>
      <c r="O794" s="194"/>
      <c r="R794" s="194"/>
    </row>
    <row r="795" spans="8:18">
      <c r="H795" s="194"/>
      <c r="I795" s="194"/>
      <c r="N795" s="194"/>
      <c r="O795" s="194"/>
      <c r="R795" s="194"/>
    </row>
    <row r="796" spans="8:18">
      <c r="H796" s="194"/>
      <c r="I796" s="194"/>
      <c r="N796" s="194"/>
      <c r="O796" s="194"/>
      <c r="R796" s="194"/>
    </row>
    <row r="797" spans="8:18">
      <c r="H797" s="194"/>
      <c r="I797" s="194"/>
      <c r="N797" s="194"/>
      <c r="O797" s="194"/>
      <c r="R797" s="194"/>
    </row>
    <row r="798" spans="8:18">
      <c r="H798" s="194"/>
      <c r="I798" s="194"/>
      <c r="N798" s="194"/>
      <c r="O798" s="194"/>
      <c r="R798" s="194"/>
    </row>
    <row r="799" spans="8:18">
      <c r="H799" s="194"/>
      <c r="I799" s="194"/>
      <c r="N799" s="194"/>
      <c r="O799" s="194"/>
      <c r="R799" s="194"/>
    </row>
    <row r="800" spans="8:18">
      <c r="H800" s="194"/>
      <c r="I800" s="194"/>
      <c r="N800" s="194"/>
      <c r="O800" s="194"/>
      <c r="R800" s="194"/>
    </row>
    <row r="801" spans="8:18">
      <c r="H801" s="194"/>
      <c r="I801" s="194"/>
      <c r="N801" s="194"/>
      <c r="O801" s="194"/>
      <c r="R801" s="194"/>
    </row>
    <row r="802" spans="8:18">
      <c r="H802" s="194"/>
      <c r="I802" s="194"/>
      <c r="N802" s="194"/>
      <c r="O802" s="194"/>
      <c r="R802" s="194"/>
    </row>
    <row r="803" spans="8:18">
      <c r="H803" s="194"/>
      <c r="I803" s="194"/>
      <c r="N803" s="194"/>
      <c r="O803" s="194"/>
      <c r="R803" s="194"/>
    </row>
    <row r="804" spans="8:18">
      <c r="H804" s="194"/>
      <c r="I804" s="194"/>
      <c r="N804" s="194"/>
      <c r="O804" s="194"/>
      <c r="R804" s="194"/>
    </row>
    <row r="805" spans="8:18">
      <c r="H805" s="194"/>
      <c r="I805" s="194"/>
      <c r="N805" s="194"/>
      <c r="O805" s="194"/>
      <c r="R805" s="194"/>
    </row>
    <row r="806" spans="8:18">
      <c r="H806" s="194"/>
      <c r="I806" s="194"/>
      <c r="N806" s="194"/>
      <c r="O806" s="194"/>
      <c r="R806" s="194"/>
    </row>
    <row r="807" spans="8:18">
      <c r="H807" s="194"/>
      <c r="I807" s="194"/>
      <c r="N807" s="194"/>
      <c r="O807" s="194"/>
      <c r="R807" s="194"/>
    </row>
    <row r="808" spans="8:18">
      <c r="H808" s="194"/>
      <c r="I808" s="194"/>
      <c r="N808" s="194"/>
      <c r="O808" s="194"/>
      <c r="R808" s="194"/>
    </row>
    <row r="809" spans="8:18">
      <c r="H809" s="194"/>
      <c r="I809" s="194"/>
      <c r="N809" s="194"/>
      <c r="O809" s="194"/>
      <c r="R809" s="194"/>
    </row>
    <row r="810" spans="8:18">
      <c r="H810" s="194"/>
      <c r="I810" s="194"/>
      <c r="N810" s="194"/>
      <c r="O810" s="194"/>
      <c r="R810" s="194"/>
    </row>
    <row r="811" spans="8:18">
      <c r="H811" s="194"/>
      <c r="I811" s="194"/>
      <c r="N811" s="194"/>
      <c r="O811" s="194"/>
      <c r="R811" s="194"/>
    </row>
    <row r="812" spans="8:18">
      <c r="H812" s="194"/>
      <c r="I812" s="194"/>
      <c r="N812" s="194"/>
      <c r="O812" s="194"/>
      <c r="R812" s="194"/>
    </row>
    <row r="813" spans="8:18">
      <c r="H813" s="194"/>
      <c r="I813" s="194"/>
      <c r="N813" s="194"/>
      <c r="O813" s="194"/>
      <c r="R813" s="194"/>
    </row>
    <row r="814" spans="8:18">
      <c r="H814" s="194"/>
      <c r="I814" s="194"/>
      <c r="N814" s="194"/>
      <c r="O814" s="194"/>
      <c r="R814" s="194"/>
    </row>
    <row r="815" spans="8:18">
      <c r="H815" s="194"/>
      <c r="I815" s="194"/>
      <c r="N815" s="194"/>
      <c r="O815" s="194"/>
      <c r="R815" s="194"/>
    </row>
    <row r="816" spans="8:18">
      <c r="H816" s="194"/>
      <c r="I816" s="194"/>
      <c r="N816" s="194"/>
      <c r="O816" s="194"/>
      <c r="R816" s="194"/>
    </row>
    <row r="817" spans="8:18">
      <c r="H817" s="194"/>
      <c r="I817" s="194"/>
      <c r="N817" s="194"/>
      <c r="O817" s="194"/>
      <c r="R817" s="194"/>
    </row>
    <row r="818" spans="8:18">
      <c r="H818" s="194"/>
      <c r="I818" s="194"/>
      <c r="N818" s="194"/>
      <c r="O818" s="194"/>
      <c r="R818" s="194"/>
    </row>
    <row r="819" spans="8:18">
      <c r="H819" s="194"/>
      <c r="I819" s="194"/>
      <c r="N819" s="194"/>
      <c r="O819" s="194"/>
      <c r="R819" s="194"/>
    </row>
    <row r="820" spans="8:18">
      <c r="H820" s="194"/>
      <c r="I820" s="194"/>
      <c r="N820" s="194"/>
      <c r="O820" s="194"/>
      <c r="R820" s="194"/>
    </row>
    <row r="821" spans="8:18">
      <c r="H821" s="194"/>
      <c r="I821" s="194"/>
      <c r="N821" s="194"/>
      <c r="O821" s="194"/>
      <c r="R821" s="194"/>
    </row>
    <row r="822" spans="8:18">
      <c r="H822" s="194"/>
      <c r="I822" s="194"/>
      <c r="N822" s="194"/>
      <c r="O822" s="194"/>
      <c r="R822" s="194"/>
    </row>
    <row r="823" spans="8:18">
      <c r="H823" s="194"/>
      <c r="I823" s="194"/>
      <c r="N823" s="194"/>
      <c r="O823" s="194"/>
      <c r="R823" s="194"/>
    </row>
    <row r="824" spans="8:18">
      <c r="H824" s="194"/>
      <c r="I824" s="194"/>
      <c r="N824" s="194"/>
      <c r="O824" s="194"/>
      <c r="R824" s="194"/>
    </row>
    <row r="825" spans="8:18">
      <c r="H825" s="194"/>
      <c r="I825" s="194"/>
      <c r="N825" s="194"/>
      <c r="O825" s="194"/>
      <c r="R825" s="194"/>
    </row>
    <row r="826" spans="8:18">
      <c r="H826" s="194"/>
      <c r="I826" s="194"/>
      <c r="N826" s="194"/>
      <c r="O826" s="194"/>
      <c r="R826" s="194"/>
    </row>
    <row r="827" spans="8:18">
      <c r="H827" s="194"/>
      <c r="I827" s="194"/>
      <c r="N827" s="194"/>
      <c r="O827" s="194"/>
      <c r="R827" s="194"/>
    </row>
    <row r="828" spans="8:18">
      <c r="H828" s="194"/>
      <c r="I828" s="194"/>
      <c r="N828" s="194"/>
      <c r="O828" s="194"/>
      <c r="R828" s="194"/>
    </row>
    <row r="829" spans="8:18">
      <c r="H829" s="194"/>
      <c r="I829" s="194"/>
      <c r="N829" s="194"/>
      <c r="O829" s="194"/>
      <c r="R829" s="194"/>
    </row>
    <row r="830" spans="8:18">
      <c r="H830" s="194"/>
      <c r="I830" s="194"/>
      <c r="N830" s="194"/>
      <c r="O830" s="194"/>
      <c r="R830" s="194"/>
    </row>
    <row r="831" spans="8:18">
      <c r="H831" s="194"/>
      <c r="I831" s="194"/>
      <c r="N831" s="194"/>
      <c r="O831" s="194"/>
      <c r="R831" s="194"/>
    </row>
    <row r="832" spans="8:18">
      <c r="H832" s="194"/>
      <c r="I832" s="194"/>
      <c r="N832" s="194"/>
      <c r="O832" s="194"/>
      <c r="R832" s="194"/>
    </row>
    <row r="833" spans="8:18">
      <c r="H833" s="194"/>
      <c r="I833" s="194"/>
      <c r="N833" s="194"/>
      <c r="O833" s="194"/>
      <c r="R833" s="194"/>
    </row>
    <row r="834" spans="8:18">
      <c r="H834" s="194"/>
      <c r="I834" s="194"/>
      <c r="N834" s="194"/>
      <c r="O834" s="194"/>
      <c r="R834" s="194"/>
    </row>
    <row r="835" spans="8:18">
      <c r="H835" s="194"/>
      <c r="I835" s="194"/>
      <c r="N835" s="194"/>
      <c r="O835" s="194"/>
      <c r="R835" s="194"/>
    </row>
    <row r="836" spans="8:18">
      <c r="H836" s="194"/>
      <c r="I836" s="194"/>
      <c r="N836" s="194"/>
      <c r="O836" s="194"/>
      <c r="R836" s="194"/>
    </row>
    <row r="837" spans="8:18">
      <c r="H837" s="194"/>
      <c r="I837" s="194"/>
      <c r="N837" s="194"/>
      <c r="O837" s="194"/>
      <c r="R837" s="194"/>
    </row>
    <row r="838" spans="8:18">
      <c r="H838" s="194"/>
      <c r="I838" s="194"/>
      <c r="N838" s="194"/>
      <c r="O838" s="194"/>
      <c r="R838" s="194"/>
    </row>
    <row r="839" spans="8:18">
      <c r="H839" s="194"/>
      <c r="I839" s="194"/>
      <c r="N839" s="194"/>
      <c r="O839" s="194"/>
      <c r="R839" s="194"/>
    </row>
    <row r="840" spans="8:18">
      <c r="H840" s="194"/>
      <c r="I840" s="194"/>
      <c r="N840" s="194"/>
      <c r="O840" s="194"/>
      <c r="R840" s="194"/>
    </row>
    <row r="841" spans="8:18">
      <c r="H841" s="194"/>
      <c r="I841" s="194"/>
      <c r="N841" s="194"/>
      <c r="O841" s="194"/>
      <c r="R841" s="194"/>
    </row>
    <row r="842" spans="8:18">
      <c r="H842" s="194"/>
      <c r="I842" s="194"/>
      <c r="N842" s="194"/>
      <c r="O842" s="194"/>
      <c r="R842" s="194"/>
    </row>
    <row r="843" spans="8:18">
      <c r="H843" s="194"/>
      <c r="I843" s="194"/>
      <c r="N843" s="194"/>
      <c r="O843" s="194"/>
      <c r="R843" s="194"/>
    </row>
    <row r="844" spans="8:18">
      <c r="H844" s="194"/>
      <c r="I844" s="194"/>
      <c r="N844" s="194"/>
      <c r="O844" s="194"/>
      <c r="R844" s="194"/>
    </row>
    <row r="845" spans="8:18">
      <c r="H845" s="194"/>
      <c r="I845" s="194"/>
      <c r="N845" s="194"/>
      <c r="O845" s="194"/>
      <c r="R845" s="194"/>
    </row>
    <row r="846" spans="8:18">
      <c r="H846" s="194"/>
      <c r="I846" s="194"/>
      <c r="N846" s="194"/>
      <c r="O846" s="194"/>
      <c r="R846" s="194"/>
    </row>
    <row r="847" spans="8:18">
      <c r="H847" s="194"/>
      <c r="I847" s="194"/>
      <c r="N847" s="194"/>
      <c r="O847" s="194"/>
      <c r="R847" s="194"/>
    </row>
    <row r="848" spans="8:18">
      <c r="H848" s="194"/>
      <c r="I848" s="194"/>
      <c r="N848" s="194"/>
      <c r="O848" s="194"/>
      <c r="R848" s="194"/>
    </row>
    <row r="849" spans="8:18">
      <c r="H849" s="194"/>
      <c r="I849" s="194"/>
      <c r="N849" s="194"/>
      <c r="O849" s="194"/>
      <c r="R849" s="194"/>
    </row>
    <row r="850" spans="8:18">
      <c r="H850" s="194"/>
      <c r="I850" s="194"/>
      <c r="N850" s="194"/>
      <c r="O850" s="194"/>
      <c r="R850" s="194"/>
    </row>
    <row r="851" spans="8:18">
      <c r="H851" s="194"/>
      <c r="I851" s="194"/>
      <c r="N851" s="194"/>
      <c r="O851" s="194"/>
      <c r="R851" s="194"/>
    </row>
    <row r="852" spans="8:18">
      <c r="H852" s="194"/>
      <c r="I852" s="194"/>
      <c r="N852" s="194"/>
      <c r="O852" s="194"/>
      <c r="R852" s="194"/>
    </row>
    <row r="853" spans="8:18">
      <c r="H853" s="194"/>
      <c r="I853" s="194"/>
      <c r="N853" s="194"/>
      <c r="O853" s="194"/>
      <c r="R853" s="194"/>
    </row>
    <row r="854" spans="8:18">
      <c r="H854" s="194"/>
      <c r="I854" s="194"/>
      <c r="N854" s="194"/>
      <c r="O854" s="194"/>
      <c r="R854" s="194"/>
    </row>
    <row r="855" spans="8:18">
      <c r="H855" s="194"/>
      <c r="I855" s="194"/>
      <c r="N855" s="194"/>
      <c r="O855" s="194"/>
      <c r="R855" s="194"/>
    </row>
    <row r="856" spans="8:18">
      <c r="H856" s="194"/>
      <c r="I856" s="194"/>
      <c r="N856" s="194"/>
      <c r="O856" s="194"/>
      <c r="R856" s="194"/>
    </row>
    <row r="857" spans="8:18">
      <c r="H857" s="194"/>
      <c r="I857" s="194"/>
      <c r="N857" s="194"/>
      <c r="O857" s="194"/>
      <c r="R857" s="194"/>
    </row>
    <row r="858" spans="8:18">
      <c r="H858" s="194"/>
      <c r="I858" s="194"/>
      <c r="N858" s="194"/>
      <c r="O858" s="194"/>
      <c r="R858" s="194"/>
    </row>
    <row r="859" spans="8:18">
      <c r="H859" s="194"/>
      <c r="I859" s="194"/>
      <c r="N859" s="194"/>
      <c r="O859" s="194"/>
      <c r="R859" s="194"/>
    </row>
    <row r="860" spans="8:18">
      <c r="H860" s="194"/>
      <c r="I860" s="194"/>
      <c r="N860" s="194"/>
      <c r="O860" s="194"/>
      <c r="R860" s="194"/>
    </row>
    <row r="861" spans="8:18">
      <c r="H861" s="194"/>
      <c r="I861" s="194"/>
      <c r="N861" s="194"/>
      <c r="O861" s="194"/>
      <c r="R861" s="194"/>
    </row>
    <row r="862" spans="8:18">
      <c r="H862" s="194"/>
      <c r="I862" s="194"/>
      <c r="N862" s="194"/>
      <c r="O862" s="194"/>
      <c r="R862" s="194"/>
    </row>
    <row r="863" spans="8:18">
      <c r="H863" s="194"/>
      <c r="I863" s="194"/>
      <c r="N863" s="194"/>
      <c r="O863" s="194"/>
      <c r="R863" s="194"/>
    </row>
    <row r="864" spans="8:18">
      <c r="H864" s="194"/>
      <c r="I864" s="194"/>
      <c r="N864" s="194"/>
      <c r="O864" s="194"/>
      <c r="R864" s="194"/>
    </row>
    <row r="865" spans="8:18">
      <c r="H865" s="194"/>
      <c r="I865" s="194"/>
      <c r="N865" s="194"/>
      <c r="O865" s="194"/>
      <c r="R865" s="194"/>
    </row>
    <row r="866" spans="8:18">
      <c r="H866" s="194"/>
      <c r="I866" s="194"/>
      <c r="N866" s="194"/>
      <c r="O866" s="194"/>
      <c r="R866" s="194"/>
    </row>
    <row r="867" spans="8:18">
      <c r="H867" s="194"/>
      <c r="I867" s="194"/>
      <c r="N867" s="194"/>
      <c r="O867" s="194"/>
      <c r="R867" s="194"/>
    </row>
    <row r="868" spans="8:18">
      <c r="H868" s="194"/>
      <c r="I868" s="194"/>
      <c r="N868" s="194"/>
      <c r="O868" s="194"/>
      <c r="R868" s="194"/>
    </row>
    <row r="869" spans="8:18">
      <c r="H869" s="194"/>
      <c r="I869" s="194"/>
      <c r="N869" s="194"/>
      <c r="O869" s="194"/>
      <c r="R869" s="194"/>
    </row>
    <row r="870" spans="8:18">
      <c r="H870" s="194"/>
      <c r="I870" s="194"/>
      <c r="N870" s="194"/>
      <c r="O870" s="194"/>
      <c r="R870" s="194"/>
    </row>
    <row r="871" spans="8:18">
      <c r="H871" s="194"/>
      <c r="I871" s="194"/>
      <c r="N871" s="194"/>
      <c r="O871" s="194"/>
      <c r="R871" s="194"/>
    </row>
    <row r="872" spans="8:18">
      <c r="H872" s="194"/>
      <c r="I872" s="194"/>
      <c r="N872" s="194"/>
      <c r="O872" s="194"/>
      <c r="R872" s="194"/>
    </row>
    <row r="873" spans="8:18">
      <c r="H873" s="194"/>
      <c r="I873" s="194"/>
      <c r="N873" s="194"/>
      <c r="O873" s="194"/>
      <c r="R873" s="194"/>
    </row>
    <row r="874" spans="8:18">
      <c r="H874" s="194"/>
      <c r="I874" s="194"/>
      <c r="N874" s="194"/>
      <c r="O874" s="194"/>
      <c r="R874" s="194"/>
    </row>
    <row r="875" spans="8:18">
      <c r="H875" s="194"/>
      <c r="I875" s="194"/>
      <c r="N875" s="194"/>
      <c r="O875" s="194"/>
      <c r="R875" s="194"/>
    </row>
    <row r="876" spans="8:18">
      <c r="H876" s="194"/>
      <c r="I876" s="194"/>
      <c r="N876" s="194"/>
      <c r="O876" s="194"/>
      <c r="R876" s="194"/>
    </row>
    <row r="877" spans="8:18">
      <c r="H877" s="194"/>
      <c r="I877" s="194"/>
      <c r="N877" s="194"/>
      <c r="O877" s="194"/>
      <c r="R877" s="194"/>
    </row>
    <row r="878" spans="8:18">
      <c r="H878" s="194"/>
      <c r="I878" s="194"/>
      <c r="N878" s="194"/>
      <c r="O878" s="194"/>
      <c r="R878" s="194"/>
    </row>
    <row r="879" spans="8:18">
      <c r="H879" s="194"/>
      <c r="I879" s="194"/>
      <c r="N879" s="194"/>
      <c r="O879" s="194"/>
      <c r="R879" s="194"/>
    </row>
    <row r="880" spans="8:18">
      <c r="H880" s="194"/>
      <c r="I880" s="194"/>
      <c r="N880" s="194"/>
      <c r="O880" s="194"/>
      <c r="R880" s="194"/>
    </row>
    <row r="881" spans="8:18">
      <c r="H881" s="194"/>
      <c r="I881" s="194"/>
      <c r="N881" s="194"/>
      <c r="O881" s="194"/>
      <c r="R881" s="194"/>
    </row>
    <row r="882" spans="8:18">
      <c r="H882" s="194"/>
      <c r="I882" s="194"/>
      <c r="N882" s="194"/>
      <c r="O882" s="194"/>
      <c r="R882" s="194"/>
    </row>
    <row r="883" spans="8:18">
      <c r="H883" s="194"/>
      <c r="I883" s="194"/>
      <c r="N883" s="194"/>
      <c r="O883" s="194"/>
      <c r="R883" s="194"/>
    </row>
    <row r="884" spans="8:18">
      <c r="H884" s="194"/>
      <c r="I884" s="194"/>
      <c r="N884" s="194"/>
      <c r="O884" s="194"/>
      <c r="R884" s="194"/>
    </row>
    <row r="885" spans="8:18">
      <c r="H885" s="194"/>
      <c r="I885" s="194"/>
      <c r="N885" s="194"/>
      <c r="O885" s="194"/>
      <c r="R885" s="194"/>
    </row>
    <row r="886" spans="8:18">
      <c r="H886" s="194"/>
      <c r="I886" s="194"/>
      <c r="N886" s="194"/>
      <c r="O886" s="194"/>
      <c r="R886" s="194"/>
    </row>
    <row r="887" spans="8:18">
      <c r="H887" s="194"/>
      <c r="I887" s="194"/>
      <c r="N887" s="194"/>
      <c r="O887" s="194"/>
      <c r="R887" s="194"/>
    </row>
    <row r="888" spans="8:18">
      <c r="H888" s="194"/>
      <c r="I888" s="194"/>
      <c r="N888" s="194"/>
      <c r="O888" s="194"/>
      <c r="R888" s="194"/>
    </row>
    <row r="889" spans="8:18">
      <c r="H889" s="194"/>
      <c r="I889" s="194"/>
      <c r="N889" s="194"/>
      <c r="O889" s="194"/>
      <c r="R889" s="194"/>
    </row>
    <row r="890" spans="8:18">
      <c r="H890" s="194"/>
      <c r="I890" s="194"/>
      <c r="N890" s="194"/>
      <c r="O890" s="194"/>
      <c r="R890" s="194"/>
    </row>
    <row r="891" spans="8:18">
      <c r="H891" s="194"/>
      <c r="I891" s="194"/>
      <c r="N891" s="194"/>
      <c r="O891" s="194"/>
      <c r="R891" s="194"/>
    </row>
    <row r="892" spans="8:18">
      <c r="H892" s="194"/>
      <c r="I892" s="194"/>
      <c r="N892" s="194"/>
      <c r="O892" s="194"/>
      <c r="R892" s="194"/>
    </row>
    <row r="893" spans="8:18">
      <c r="H893" s="194"/>
      <c r="I893" s="194"/>
      <c r="N893" s="194"/>
      <c r="O893" s="194"/>
      <c r="R893" s="194"/>
    </row>
    <row r="894" spans="8:18">
      <c r="H894" s="194"/>
      <c r="I894" s="194"/>
      <c r="N894" s="194"/>
      <c r="O894" s="194"/>
      <c r="R894" s="194"/>
    </row>
    <row r="895" spans="8:18">
      <c r="H895" s="194"/>
      <c r="I895" s="194"/>
      <c r="N895" s="194"/>
      <c r="O895" s="194"/>
      <c r="R895" s="194"/>
    </row>
    <row r="896" spans="8:18">
      <c r="H896" s="194"/>
      <c r="I896" s="194"/>
      <c r="N896" s="194"/>
      <c r="O896" s="194"/>
      <c r="R896" s="194"/>
    </row>
    <row r="897" spans="8:18">
      <c r="H897" s="194"/>
      <c r="I897" s="194"/>
      <c r="N897" s="194"/>
      <c r="O897" s="194"/>
      <c r="R897" s="194"/>
    </row>
    <row r="898" spans="8:18">
      <c r="H898" s="194"/>
      <c r="I898" s="194"/>
      <c r="N898" s="194"/>
      <c r="O898" s="194"/>
      <c r="R898" s="194"/>
    </row>
    <row r="899" spans="8:18">
      <c r="H899" s="194"/>
      <c r="I899" s="194"/>
      <c r="N899" s="194"/>
      <c r="O899" s="194"/>
      <c r="R899" s="194"/>
    </row>
    <row r="900" spans="8:18">
      <c r="H900" s="194"/>
      <c r="I900" s="194"/>
      <c r="N900" s="194"/>
      <c r="O900" s="194"/>
      <c r="R900" s="194"/>
    </row>
    <row r="901" spans="8:18">
      <c r="H901" s="194"/>
      <c r="I901" s="194"/>
      <c r="N901" s="194"/>
      <c r="O901" s="194"/>
      <c r="R901" s="194"/>
    </row>
    <row r="902" spans="8:18">
      <c r="H902" s="194"/>
      <c r="I902" s="194"/>
      <c r="N902" s="194"/>
      <c r="O902" s="194"/>
      <c r="R902" s="194"/>
    </row>
    <row r="903" spans="8:18">
      <c r="H903" s="194"/>
      <c r="I903" s="194"/>
      <c r="N903" s="194"/>
      <c r="O903" s="194"/>
      <c r="R903" s="194"/>
    </row>
    <row r="904" spans="8:18">
      <c r="H904" s="194"/>
      <c r="I904" s="194"/>
      <c r="N904" s="194"/>
      <c r="O904" s="194"/>
      <c r="R904" s="194"/>
    </row>
    <row r="905" spans="8:18">
      <c r="H905" s="194"/>
      <c r="I905" s="194"/>
      <c r="N905" s="194"/>
      <c r="O905" s="194"/>
      <c r="R905" s="194"/>
    </row>
    <row r="906" spans="8:18">
      <c r="H906" s="194"/>
      <c r="I906" s="194"/>
      <c r="N906" s="194"/>
      <c r="O906" s="194"/>
      <c r="R906" s="194"/>
    </row>
    <row r="907" spans="8:18">
      <c r="H907" s="194"/>
      <c r="I907" s="194"/>
      <c r="N907" s="194"/>
      <c r="O907" s="194"/>
      <c r="R907" s="194"/>
    </row>
    <row r="908" spans="8:18">
      <c r="H908" s="194"/>
      <c r="I908" s="194"/>
      <c r="N908" s="194"/>
      <c r="O908" s="194"/>
      <c r="R908" s="194"/>
    </row>
    <row r="909" spans="8:18">
      <c r="H909" s="194"/>
      <c r="I909" s="194"/>
      <c r="N909" s="194"/>
      <c r="O909" s="194"/>
      <c r="R909" s="194"/>
    </row>
    <row r="910" spans="8:18">
      <c r="H910" s="194"/>
      <c r="I910" s="194"/>
      <c r="N910" s="194"/>
      <c r="O910" s="194"/>
      <c r="R910" s="194"/>
    </row>
    <row r="911" spans="8:18">
      <c r="H911" s="194"/>
      <c r="I911" s="194"/>
      <c r="N911" s="194"/>
      <c r="O911" s="194"/>
      <c r="R911" s="194"/>
    </row>
    <row r="912" spans="8:18">
      <c r="H912" s="194"/>
      <c r="I912" s="194"/>
      <c r="N912" s="194"/>
      <c r="O912" s="194"/>
      <c r="R912" s="194"/>
    </row>
    <row r="913" spans="8:18">
      <c r="H913" s="194"/>
      <c r="I913" s="194"/>
      <c r="N913" s="194"/>
      <c r="O913" s="194"/>
      <c r="R913" s="194"/>
    </row>
    <row r="914" spans="8:18">
      <c r="H914" s="194"/>
      <c r="I914" s="194"/>
      <c r="N914" s="194"/>
      <c r="O914" s="194"/>
      <c r="R914" s="194"/>
    </row>
    <row r="915" spans="8:18">
      <c r="H915" s="194"/>
      <c r="I915" s="194"/>
      <c r="N915" s="194"/>
      <c r="O915" s="194"/>
      <c r="R915" s="194"/>
    </row>
    <row r="916" spans="8:18">
      <c r="H916" s="194"/>
      <c r="I916" s="194"/>
      <c r="N916" s="194"/>
      <c r="O916" s="194"/>
      <c r="R916" s="194"/>
    </row>
    <row r="917" spans="8:18">
      <c r="H917" s="194"/>
      <c r="I917" s="194"/>
      <c r="N917" s="194"/>
      <c r="O917" s="194"/>
      <c r="R917" s="194"/>
    </row>
    <row r="918" spans="8:18">
      <c r="H918" s="194"/>
      <c r="I918" s="194"/>
      <c r="N918" s="194"/>
      <c r="O918" s="194"/>
      <c r="R918" s="194"/>
    </row>
    <row r="919" spans="8:18">
      <c r="H919" s="194"/>
      <c r="I919" s="194"/>
      <c r="N919" s="194"/>
      <c r="O919" s="194"/>
      <c r="R919" s="194"/>
    </row>
    <row r="920" spans="8:18">
      <c r="H920" s="194"/>
      <c r="I920" s="194"/>
      <c r="N920" s="194"/>
      <c r="O920" s="194"/>
      <c r="R920" s="194"/>
    </row>
    <row r="921" spans="8:18">
      <c r="H921" s="194"/>
      <c r="I921" s="194"/>
      <c r="N921" s="194"/>
      <c r="O921" s="194"/>
      <c r="R921" s="194"/>
    </row>
    <row r="922" spans="8:18">
      <c r="H922" s="194"/>
      <c r="I922" s="194"/>
      <c r="N922" s="194"/>
      <c r="O922" s="194"/>
      <c r="R922" s="194"/>
    </row>
    <row r="923" spans="8:18">
      <c r="H923" s="194"/>
      <c r="I923" s="194"/>
      <c r="N923" s="194"/>
      <c r="O923" s="194"/>
      <c r="R923" s="194"/>
    </row>
    <row r="924" spans="8:18">
      <c r="H924" s="194"/>
      <c r="I924" s="194"/>
      <c r="N924" s="194"/>
      <c r="O924" s="194"/>
      <c r="R924" s="194"/>
    </row>
    <row r="925" spans="8:18">
      <c r="H925" s="194"/>
      <c r="I925" s="194"/>
      <c r="N925" s="194"/>
      <c r="O925" s="194"/>
      <c r="R925" s="194"/>
    </row>
    <row r="926" spans="8:18">
      <c r="H926" s="194"/>
      <c r="I926" s="194"/>
      <c r="N926" s="194"/>
      <c r="O926" s="194"/>
      <c r="R926" s="194"/>
    </row>
    <row r="927" spans="8:18">
      <c r="H927" s="194"/>
      <c r="I927" s="194"/>
      <c r="N927" s="194"/>
      <c r="O927" s="194"/>
      <c r="R927" s="194"/>
    </row>
    <row r="928" spans="8:18">
      <c r="H928" s="194"/>
      <c r="I928" s="194"/>
      <c r="N928" s="194"/>
      <c r="O928" s="194"/>
      <c r="R928" s="194"/>
    </row>
    <row r="929" spans="8:18">
      <c r="H929" s="194"/>
      <c r="I929" s="194"/>
      <c r="N929" s="194"/>
      <c r="O929" s="194"/>
      <c r="R929" s="194"/>
    </row>
    <row r="930" spans="8:18">
      <c r="H930" s="194"/>
      <c r="I930" s="194"/>
      <c r="N930" s="194"/>
      <c r="O930" s="194"/>
      <c r="R930" s="194"/>
    </row>
    <row r="931" spans="8:18">
      <c r="H931" s="194"/>
      <c r="I931" s="194"/>
      <c r="N931" s="194"/>
      <c r="O931" s="194"/>
      <c r="R931" s="194"/>
    </row>
    <row r="932" spans="8:18">
      <c r="H932" s="194"/>
      <c r="I932" s="194"/>
      <c r="N932" s="194"/>
      <c r="O932" s="194"/>
      <c r="R932" s="194"/>
    </row>
    <row r="933" spans="8:18">
      <c r="H933" s="194"/>
      <c r="I933" s="194"/>
      <c r="N933" s="194"/>
      <c r="O933" s="194"/>
      <c r="R933" s="194"/>
    </row>
    <row r="934" spans="8:18">
      <c r="H934" s="194"/>
      <c r="I934" s="194"/>
      <c r="N934" s="194"/>
      <c r="O934" s="194"/>
      <c r="R934" s="194"/>
    </row>
    <row r="935" spans="8:18">
      <c r="H935" s="194"/>
      <c r="I935" s="194"/>
      <c r="N935" s="194"/>
      <c r="O935" s="194"/>
      <c r="R935" s="194"/>
    </row>
    <row r="936" spans="8:18">
      <c r="H936" s="194"/>
      <c r="I936" s="194"/>
      <c r="N936" s="194"/>
      <c r="O936" s="194"/>
      <c r="R936" s="194"/>
    </row>
    <row r="937" spans="8:18">
      <c r="H937" s="194"/>
      <c r="I937" s="194"/>
      <c r="N937" s="194"/>
      <c r="O937" s="194"/>
      <c r="R937" s="194"/>
    </row>
    <row r="938" spans="8:18">
      <c r="H938" s="194"/>
      <c r="I938" s="194"/>
      <c r="N938" s="194"/>
      <c r="O938" s="194"/>
      <c r="R938" s="194"/>
    </row>
    <row r="939" spans="8:18">
      <c r="H939" s="194"/>
      <c r="I939" s="194"/>
      <c r="N939" s="194"/>
      <c r="O939" s="194"/>
      <c r="R939" s="194"/>
    </row>
    <row r="940" spans="8:18">
      <c r="H940" s="194"/>
      <c r="I940" s="194"/>
      <c r="N940" s="194"/>
      <c r="O940" s="194"/>
      <c r="R940" s="194"/>
    </row>
    <row r="941" spans="8:18">
      <c r="H941" s="194"/>
      <c r="I941" s="194"/>
      <c r="N941" s="194"/>
      <c r="O941" s="194"/>
      <c r="R941" s="194"/>
    </row>
    <row r="942" spans="8:18">
      <c r="H942" s="194"/>
      <c r="I942" s="194"/>
      <c r="N942" s="194"/>
      <c r="O942" s="194"/>
      <c r="R942" s="194"/>
    </row>
    <row r="943" spans="8:18">
      <c r="H943" s="194"/>
      <c r="I943" s="194"/>
      <c r="N943" s="194"/>
      <c r="O943" s="194"/>
      <c r="R943" s="194"/>
    </row>
    <row r="944" spans="8:18">
      <c r="H944" s="194"/>
      <c r="I944" s="194"/>
      <c r="N944" s="194"/>
      <c r="O944" s="194"/>
      <c r="R944" s="194"/>
    </row>
    <row r="945" spans="8:18">
      <c r="H945" s="194"/>
      <c r="I945" s="194"/>
      <c r="N945" s="194"/>
      <c r="O945" s="194"/>
      <c r="R945" s="194"/>
    </row>
    <row r="946" spans="8:18">
      <c r="H946" s="194"/>
      <c r="I946" s="194"/>
      <c r="N946" s="194"/>
      <c r="O946" s="194"/>
      <c r="R946" s="194"/>
    </row>
    <row r="947" spans="8:18">
      <c r="H947" s="194"/>
      <c r="I947" s="194"/>
      <c r="N947" s="194"/>
      <c r="O947" s="194"/>
      <c r="R947" s="194"/>
    </row>
    <row r="948" spans="8:18">
      <c r="H948" s="194"/>
      <c r="I948" s="194"/>
      <c r="N948" s="194"/>
      <c r="O948" s="194"/>
      <c r="R948" s="194"/>
    </row>
    <row r="949" spans="8:18">
      <c r="H949" s="194"/>
      <c r="I949" s="194"/>
      <c r="N949" s="194"/>
      <c r="O949" s="194"/>
      <c r="R949" s="194"/>
    </row>
    <row r="950" spans="8:18">
      <c r="H950" s="194"/>
      <c r="I950" s="194"/>
      <c r="N950" s="194"/>
      <c r="O950" s="194"/>
      <c r="R950" s="194"/>
    </row>
    <row r="951" spans="8:18">
      <c r="H951" s="194"/>
      <c r="I951" s="194"/>
      <c r="N951" s="194"/>
      <c r="O951" s="194"/>
      <c r="R951" s="194"/>
    </row>
    <row r="952" spans="8:18">
      <c r="H952" s="194"/>
      <c r="I952" s="194"/>
      <c r="N952" s="194"/>
      <c r="O952" s="194"/>
      <c r="R952" s="194"/>
    </row>
    <row r="953" spans="8:18">
      <c r="H953" s="194"/>
      <c r="I953" s="194"/>
      <c r="N953" s="194"/>
      <c r="O953" s="194"/>
      <c r="R953" s="194"/>
    </row>
    <row r="954" spans="8:18">
      <c r="H954" s="194"/>
      <c r="I954" s="194"/>
      <c r="N954" s="194"/>
      <c r="O954" s="194"/>
      <c r="R954" s="194"/>
    </row>
    <row r="955" spans="8:18">
      <c r="H955" s="194"/>
      <c r="I955" s="194"/>
      <c r="N955" s="194"/>
      <c r="O955" s="194"/>
      <c r="R955" s="194"/>
    </row>
    <row r="956" spans="8:18">
      <c r="H956" s="194"/>
      <c r="I956" s="194"/>
      <c r="N956" s="194"/>
      <c r="O956" s="194"/>
      <c r="R956" s="194"/>
    </row>
    <row r="957" spans="8:18">
      <c r="H957" s="194"/>
      <c r="I957" s="194"/>
      <c r="N957" s="194"/>
      <c r="O957" s="194"/>
      <c r="R957" s="194"/>
    </row>
    <row r="958" spans="8:18">
      <c r="H958" s="194"/>
      <c r="I958" s="194"/>
      <c r="N958" s="194"/>
      <c r="O958" s="194"/>
      <c r="R958" s="194"/>
    </row>
    <row r="959" spans="8:18">
      <c r="H959" s="194"/>
      <c r="I959" s="194"/>
      <c r="N959" s="194"/>
      <c r="O959" s="194"/>
      <c r="R959" s="194"/>
    </row>
    <row r="960" spans="8:18">
      <c r="H960" s="194"/>
      <c r="I960" s="194"/>
      <c r="N960" s="194"/>
      <c r="O960" s="194"/>
      <c r="R960" s="194"/>
    </row>
    <row r="961" spans="8:18">
      <c r="H961" s="194"/>
      <c r="I961" s="194"/>
      <c r="N961" s="194"/>
      <c r="O961" s="194"/>
      <c r="R961" s="194"/>
    </row>
    <row r="962" spans="8:18">
      <c r="H962" s="194"/>
      <c r="I962" s="194"/>
      <c r="N962" s="194"/>
      <c r="O962" s="194"/>
      <c r="R962" s="194"/>
    </row>
    <row r="963" spans="8:18">
      <c r="H963" s="194"/>
      <c r="I963" s="194"/>
      <c r="N963" s="194"/>
      <c r="O963" s="194"/>
      <c r="R963" s="194"/>
    </row>
    <row r="964" spans="8:18">
      <c r="H964" s="194"/>
      <c r="I964" s="194"/>
      <c r="N964" s="194"/>
      <c r="O964" s="194"/>
      <c r="R964" s="194"/>
    </row>
    <row r="965" spans="8:18">
      <c r="H965" s="194"/>
      <c r="I965" s="194"/>
      <c r="N965" s="194"/>
      <c r="O965" s="194"/>
      <c r="R965" s="194"/>
    </row>
    <row r="966" spans="8:18">
      <c r="H966" s="194"/>
      <c r="I966" s="194"/>
      <c r="N966" s="194"/>
      <c r="O966" s="194"/>
      <c r="R966" s="194"/>
    </row>
    <row r="967" spans="8:18">
      <c r="H967" s="194"/>
      <c r="I967" s="194"/>
      <c r="N967" s="194"/>
      <c r="O967" s="194"/>
      <c r="R967" s="194"/>
    </row>
    <row r="968" spans="8:18">
      <c r="H968" s="194"/>
      <c r="I968" s="194"/>
      <c r="N968" s="194"/>
      <c r="O968" s="194"/>
      <c r="R968" s="194"/>
    </row>
    <row r="969" spans="8:18">
      <c r="H969" s="194"/>
      <c r="I969" s="194"/>
      <c r="N969" s="194"/>
      <c r="O969" s="194"/>
      <c r="R969" s="194"/>
    </row>
    <row r="970" spans="8:18">
      <c r="H970" s="194"/>
      <c r="I970" s="194"/>
      <c r="N970" s="194"/>
      <c r="O970" s="194"/>
      <c r="R970" s="194"/>
    </row>
    <row r="971" spans="8:18">
      <c r="H971" s="194"/>
      <c r="I971" s="194"/>
      <c r="N971" s="194"/>
      <c r="O971" s="194"/>
      <c r="R971" s="194"/>
    </row>
    <row r="972" spans="8:18">
      <c r="H972" s="194"/>
      <c r="I972" s="194"/>
      <c r="N972" s="194"/>
      <c r="O972" s="194"/>
      <c r="R972" s="194"/>
    </row>
    <row r="973" spans="8:18">
      <c r="H973" s="194"/>
      <c r="I973" s="194"/>
      <c r="N973" s="194"/>
      <c r="O973" s="194"/>
      <c r="R973" s="194"/>
    </row>
    <row r="974" spans="8:18">
      <c r="H974" s="194"/>
      <c r="I974" s="194"/>
      <c r="N974" s="194"/>
      <c r="O974" s="194"/>
      <c r="R974" s="194"/>
    </row>
    <row r="975" spans="8:18">
      <c r="H975" s="194"/>
      <c r="I975" s="194"/>
      <c r="N975" s="194"/>
      <c r="O975" s="194"/>
      <c r="R975" s="194"/>
    </row>
    <row r="976" spans="8:18">
      <c r="H976" s="194"/>
      <c r="I976" s="194"/>
      <c r="N976" s="194"/>
      <c r="O976" s="194"/>
      <c r="R976" s="194"/>
    </row>
    <row r="977" spans="8:18">
      <c r="H977" s="194"/>
      <c r="I977" s="194"/>
      <c r="N977" s="194"/>
      <c r="O977" s="194"/>
      <c r="R977" s="194"/>
    </row>
    <row r="978" spans="8:18">
      <c r="H978" s="194"/>
      <c r="I978" s="194"/>
      <c r="N978" s="194"/>
      <c r="O978" s="194"/>
      <c r="R978" s="194"/>
    </row>
    <row r="979" spans="8:18">
      <c r="H979" s="194"/>
      <c r="I979" s="194"/>
      <c r="N979" s="194"/>
      <c r="O979" s="194"/>
      <c r="R979" s="194"/>
    </row>
    <row r="980" spans="8:18">
      <c r="H980" s="194"/>
      <c r="I980" s="194"/>
      <c r="N980" s="194"/>
      <c r="O980" s="194"/>
      <c r="R980" s="194"/>
    </row>
    <row r="981" spans="8:18">
      <c r="H981" s="194"/>
      <c r="I981" s="194"/>
      <c r="N981" s="194"/>
      <c r="O981" s="194"/>
      <c r="R981" s="194"/>
    </row>
    <row r="982" spans="8:18">
      <c r="H982" s="194"/>
      <c r="I982" s="194"/>
      <c r="N982" s="194"/>
      <c r="O982" s="194"/>
      <c r="R982" s="194"/>
    </row>
    <row r="983" spans="8:18">
      <c r="H983" s="194"/>
      <c r="I983" s="194"/>
      <c r="N983" s="194"/>
      <c r="O983" s="194"/>
      <c r="R983" s="194"/>
    </row>
    <row r="984" spans="8:18">
      <c r="H984" s="194"/>
      <c r="I984" s="194"/>
      <c r="N984" s="194"/>
      <c r="O984" s="194"/>
      <c r="R984" s="194"/>
    </row>
    <row r="985" spans="8:18">
      <c r="H985" s="194"/>
      <c r="I985" s="194"/>
      <c r="N985" s="194"/>
      <c r="O985" s="194"/>
      <c r="R985" s="194"/>
    </row>
    <row r="986" spans="8:18">
      <c r="H986" s="194"/>
      <c r="I986" s="194"/>
      <c r="N986" s="194"/>
      <c r="O986" s="194"/>
      <c r="R986" s="194"/>
    </row>
    <row r="987" spans="8:18">
      <c r="H987" s="194"/>
      <c r="I987" s="194"/>
      <c r="N987" s="194"/>
      <c r="O987" s="194"/>
      <c r="R987" s="194"/>
    </row>
    <row r="988" spans="8:18">
      <c r="H988" s="194"/>
      <c r="I988" s="194"/>
      <c r="N988" s="194"/>
      <c r="O988" s="194"/>
      <c r="R988" s="194"/>
    </row>
    <row r="989" spans="8:18">
      <c r="H989" s="194"/>
      <c r="I989" s="194"/>
      <c r="N989" s="194"/>
      <c r="O989" s="194"/>
      <c r="R989" s="194"/>
    </row>
    <row r="990" spans="8:18">
      <c r="H990" s="194"/>
      <c r="I990" s="194"/>
      <c r="N990" s="194"/>
      <c r="O990" s="194"/>
      <c r="R990" s="194"/>
    </row>
    <row r="991" spans="8:18">
      <c r="H991" s="194"/>
      <c r="I991" s="194"/>
      <c r="N991" s="194"/>
      <c r="O991" s="194"/>
      <c r="R991" s="194"/>
    </row>
    <row r="992" spans="8:18">
      <c r="H992" s="194"/>
      <c r="I992" s="194"/>
      <c r="N992" s="194"/>
      <c r="O992" s="194"/>
      <c r="R992" s="194"/>
    </row>
    <row r="993" spans="8:18">
      <c r="H993" s="194"/>
      <c r="I993" s="194"/>
      <c r="N993" s="194"/>
      <c r="O993" s="194"/>
      <c r="R993" s="194"/>
    </row>
    <row r="994" spans="8:18">
      <c r="H994" s="194"/>
      <c r="I994" s="194"/>
      <c r="N994" s="194"/>
      <c r="O994" s="194"/>
      <c r="R994" s="194"/>
    </row>
    <row r="995" spans="8:18">
      <c r="H995" s="194"/>
      <c r="I995" s="194"/>
      <c r="N995" s="194"/>
      <c r="O995" s="194"/>
      <c r="R995" s="194"/>
    </row>
    <row r="996" spans="8:18">
      <c r="H996" s="194"/>
      <c r="I996" s="194"/>
      <c r="N996" s="194"/>
      <c r="O996" s="194"/>
      <c r="R996" s="194"/>
    </row>
    <row r="997" spans="8:18">
      <c r="H997" s="194"/>
      <c r="I997" s="194"/>
      <c r="N997" s="194"/>
      <c r="O997" s="194"/>
      <c r="R997" s="194"/>
    </row>
    <row r="998" spans="8:18">
      <c r="H998" s="194"/>
      <c r="I998" s="194"/>
      <c r="N998" s="194"/>
      <c r="O998" s="194"/>
      <c r="R998" s="194"/>
    </row>
    <row r="999" spans="8:18">
      <c r="H999" s="194"/>
      <c r="I999" s="194"/>
      <c r="N999" s="194"/>
      <c r="O999" s="194"/>
      <c r="R999" s="194"/>
    </row>
    <row r="1000" spans="8:18">
      <c r="H1000" s="194"/>
      <c r="I1000" s="194"/>
      <c r="N1000" s="194"/>
      <c r="O1000" s="194"/>
      <c r="R1000" s="194"/>
    </row>
  </sheetData>
  <mergeCells count="5">
    <mergeCell ref="T1:AA3"/>
    <mergeCell ref="B1:C1"/>
    <mergeCell ref="D1:E1"/>
    <mergeCell ref="F1:G1"/>
    <mergeCell ref="H1:I1"/>
  </mergeCells>
  <pageMargins left="0.70866141732283472" right="0.31496062992125984"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vt:lpstr>
      <vt:lpstr>2006 Original</vt:lpstr>
      <vt:lpstr>2016 Original</vt:lpstr>
      <vt:lpstr>2016 Commuters</vt:lpstr>
      <vt:lpstr>2021 Original</vt:lpstr>
      <vt:lpstr>2021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SURP;Created by Chris Willms;Edited by Chris Willms</dc:creator>
  <cp:lastModifiedBy>Remus</cp:lastModifiedBy>
  <dcterms:created xsi:type="dcterms:W3CDTF">2018-05-09T18:33:31Z</dcterms:created>
  <dcterms:modified xsi:type="dcterms:W3CDTF">2023-05-29T03:16:33Z</dcterms:modified>
</cp:coreProperties>
</file>