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8D978947-3977-4D40-AE21-74B80F0FAD8F}" xr6:coauthVersionLast="47" xr6:coauthVersionMax="47" xr10:uidLastSave="{00000000-0000-0000-0000-000000000000}"/>
  <bookViews>
    <workbookView xWindow="-120" yWindow="-120" windowWidth="29040" windowHeight="15840" tabRatio="501" firstSheet="1" activeTab="4" xr2:uid="{00000000-000D-0000-FFFF-FFFF00000000}"/>
  </bookViews>
  <sheets>
    <sheet name="INFO" sheetId="7" r:id="rId1"/>
    <sheet name="2006 Original" sheetId="5" r:id="rId2"/>
    <sheet name="2016 Original" sheetId="6" r:id="rId3"/>
    <sheet name="2021 Original" sheetId="8" r:id="rId4"/>
    <sheet name="2021 CTDataMaker" sheetId="1" r:id="rId5"/>
    <sheet name="Weights" sheetId="9" r:id="rId6"/>
    <sheet name="Thresholds" sheetId="2" r:id="rId7"/>
    <sheet name="Summary" sheetId="3" r:id="rId8"/>
  </sheets>
  <definedNames>
    <definedName name="_xlnm._FilterDatabase" localSheetId="4" hidden="1">'2021 CTDataMaker'!$A$1:$CC$245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3" l="1"/>
  <c r="J21" i="3"/>
  <c r="J22" i="3"/>
  <c r="J19" i="3"/>
  <c r="F24" i="3"/>
  <c r="G20" i="3" s="1"/>
  <c r="J12" i="3"/>
  <c r="J13" i="3"/>
  <c r="K13" i="3" s="1"/>
  <c r="J14" i="3"/>
  <c r="K14" i="3" s="1"/>
  <c r="J11" i="3"/>
  <c r="F16" i="3"/>
  <c r="G13" i="3" s="1"/>
  <c r="J4" i="3"/>
  <c r="J5" i="3"/>
  <c r="J6" i="3"/>
  <c r="J3" i="3"/>
  <c r="K3" i="3" s="1"/>
  <c r="F8" i="3"/>
  <c r="G3" i="3" s="1"/>
  <c r="G21" i="3" l="1"/>
  <c r="G22" i="3"/>
  <c r="K5" i="3"/>
  <c r="K11" i="3"/>
  <c r="K6" i="3"/>
  <c r="K4" i="3"/>
  <c r="K19" i="3"/>
  <c r="K12" i="3"/>
  <c r="G4" i="3"/>
  <c r="K22" i="3"/>
  <c r="K21" i="3"/>
  <c r="K20" i="3"/>
  <c r="G12" i="3"/>
  <c r="G5" i="3"/>
  <c r="G14" i="3"/>
  <c r="G19" i="3"/>
  <c r="G6" i="3"/>
  <c r="G11" i="3"/>
  <c r="F22" i="2"/>
  <c r="E22" i="2"/>
  <c r="D21" i="2"/>
  <c r="C21" i="2"/>
  <c r="D24" i="3" l="1"/>
  <c r="B24" i="3"/>
  <c r="C22" i="3" s="1"/>
  <c r="H22" i="3"/>
  <c r="H21" i="3"/>
  <c r="I21" i="3" s="1"/>
  <c r="H20" i="3"/>
  <c r="I20" i="3" s="1"/>
  <c r="H19" i="3"/>
  <c r="I19" i="3" s="1"/>
  <c r="D16" i="3"/>
  <c r="B16" i="3"/>
  <c r="C12" i="3" s="1"/>
  <c r="H14" i="3"/>
  <c r="I14" i="3" s="1"/>
  <c r="H13" i="3"/>
  <c r="H12" i="3"/>
  <c r="I12" i="3" s="1"/>
  <c r="H11" i="3"/>
  <c r="D8" i="3"/>
  <c r="B8" i="3"/>
  <c r="C6" i="3" s="1"/>
  <c r="H6" i="3"/>
  <c r="I6" i="3" s="1"/>
  <c r="H5" i="3"/>
  <c r="H4" i="3"/>
  <c r="I4" i="3" s="1"/>
  <c r="H3" i="3"/>
  <c r="I3" i="3" s="1"/>
  <c r="E5" i="3" l="1"/>
  <c r="J8" i="3"/>
  <c r="E14" i="3"/>
  <c r="J16" i="3"/>
  <c r="E22" i="3"/>
  <c r="J24" i="3"/>
  <c r="E19" i="3"/>
  <c r="E13" i="3"/>
  <c r="C5" i="3"/>
  <c r="E4" i="3"/>
  <c r="C19" i="3"/>
  <c r="C21" i="3"/>
  <c r="C13" i="3"/>
  <c r="C14" i="3"/>
  <c r="C11" i="3"/>
  <c r="E11" i="3"/>
  <c r="C3" i="3"/>
  <c r="C4" i="3"/>
  <c r="H8" i="3"/>
  <c r="I8" i="3" s="1"/>
  <c r="E6" i="3"/>
  <c r="E3" i="3"/>
  <c r="I5" i="3"/>
  <c r="E21" i="3"/>
  <c r="I22" i="3"/>
  <c r="I11" i="3"/>
  <c r="C20" i="3"/>
  <c r="H24" i="3"/>
  <c r="L22" i="3" s="1"/>
  <c r="H16" i="3"/>
  <c r="E12" i="3"/>
  <c r="I13" i="3"/>
  <c r="E20" i="3"/>
  <c r="M13" i="3" l="1"/>
  <c r="K16" i="3"/>
  <c r="M12" i="3"/>
  <c r="M11" i="3"/>
  <c r="M14" i="3"/>
  <c r="M3" i="3"/>
  <c r="K8" i="3"/>
  <c r="M6" i="3"/>
  <c r="M5" i="3"/>
  <c r="M4" i="3"/>
  <c r="K24" i="3"/>
  <c r="M19" i="3"/>
  <c r="M22" i="3"/>
  <c r="M21" i="3"/>
  <c r="M20" i="3"/>
  <c r="L5" i="3"/>
  <c r="L6" i="3"/>
  <c r="L3" i="3"/>
  <c r="L20" i="3"/>
  <c r="L4" i="3"/>
  <c r="I16" i="3"/>
  <c r="L14" i="3"/>
  <c r="L12" i="3"/>
  <c r="L11" i="3"/>
  <c r="L13" i="3"/>
  <c r="I24" i="3"/>
  <c r="L21" i="3"/>
  <c r="L19" i="3"/>
  <c r="F6" i="2" l="1"/>
  <c r="E6" i="2"/>
  <c r="D5"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49" authorId="0" shapeId="0" xr:uid="{868804F9-969F-41C1-82F3-305AE7406B52}">
      <text>
        <r>
          <rPr>
            <sz val="10"/>
            <color rgb="FF000000"/>
            <rFont val="Calibri"/>
            <scheme val="minor"/>
          </rPr>
          <t>======
ID#AAAAnZDX8P0
    (2023-01-12 21:09:40)
(r) revised</t>
        </r>
      </text>
    </comment>
    <comment ref="C50" authorId="0" shapeId="0" xr:uid="{C8A2EA4D-3687-441B-B2C6-2CE58FD97E0D}">
      <text>
        <r>
          <rPr>
            <sz val="10"/>
            <color rgb="FF000000"/>
            <rFont val="Calibri"/>
            <scheme val="minor"/>
          </rPr>
          <t>======
ID#AAAAnZDX7lg
    (2023-01-12 21:09:40)
(r) revised</t>
        </r>
      </text>
    </comment>
  </commentList>
</comments>
</file>

<file path=xl/sharedStrings.xml><?xml version="1.0" encoding="utf-8"?>
<sst xmlns="http://schemas.openxmlformats.org/spreadsheetml/2006/main" count="737" uniqueCount="346">
  <si>
    <t>Active Transportation</t>
  </si>
  <si>
    <t>Density</t>
  </si>
  <si>
    <t>Exurban</t>
  </si>
  <si>
    <t>2006 Population</t>
  </si>
  <si>
    <t>Active Core</t>
  </si>
  <si>
    <t>Transit Suburb</t>
  </si>
  <si>
    <t>Auto Suburb</t>
  </si>
  <si>
    <t>Total</t>
  </si>
  <si>
    <t>notes</t>
  </si>
  <si>
    <t>Driver</t>
  </si>
  <si>
    <t>Passenger</t>
  </si>
  <si>
    <t>Walk</t>
  </si>
  <si>
    <t>Bike</t>
  </si>
  <si>
    <t>Other</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</si>
  <si>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</si>
  <si>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</si>
  <si>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</si>
  <si>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</si>
  <si>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</si>
  <si>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</si>
  <si>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</si>
  <si>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</si>
  <si>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</si>
  <si>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</si>
  <si>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</si>
  <si>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</si>
  <si>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</si>
  <si>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</si>
  <si>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</si>
  <si>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</si>
  <si>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</si>
  <si>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</si>
  <si>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</si>
  <si>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</si>
  <si>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</si>
  <si>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</si>
  <si>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</si>
  <si>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</si>
  <si>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</si>
  <si>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Sherbrooke</t>
  </si>
  <si>
    <t>CMA Total</t>
  </si>
  <si>
    <t>&lt;-- Moving Backward</t>
  </si>
  <si>
    <t>2006
Total Dwelling Units</t>
  </si>
  <si>
    <t>2006
Total Dwelling Units (%)</t>
  </si>
  <si>
    <t>2016
Total Dwelling Units</t>
  </si>
  <si>
    <t>2006
Occupied Dwelling Units</t>
  </si>
  <si>
    <t>2006
Occupied Dwelling Units (%)</t>
  </si>
  <si>
    <t>2016
Occupied Dwelling Units</t>
  </si>
  <si>
    <t>National Average for CMAs</t>
  </si>
  <si>
    <t>*National Floor must be at least 50% higher than the national average for CMAs for active cores, and must exceed 50% of national average for CMAs for transit suburbs (see Notes 2 &amp; 3 in Gordon &amp; Janzen [2013])</t>
  </si>
  <si>
    <t>split</t>
  </si>
  <si>
    <t>n/a</t>
  </si>
  <si>
    <t>new CT</t>
  </si>
  <si>
    <t>Downtown S</t>
  </si>
  <si>
    <t>Rock Forest-Saint-Elie-Deauville</t>
  </si>
  <si>
    <t>Belvedere-Heights</t>
  </si>
  <si>
    <t>Fleurimont</t>
  </si>
  <si>
    <t>Val-Joli</t>
  </si>
  <si>
    <t>Orford</t>
  </si>
  <si>
    <t>2016 CTDataMaker using new 2016 Classifications</t>
  </si>
  <si>
    <t>Unclassified</t>
  </si>
  <si>
    <t>244330002.00</t>
  </si>
  <si>
    <t>CMA</t>
  </si>
  <si>
    <t>244330005.00</t>
  </si>
  <si>
    <t>244330006.00</t>
  </si>
  <si>
    <t>244330007.00</t>
  </si>
  <si>
    <t>244330010.00</t>
  </si>
  <si>
    <t>244330011.00</t>
  </si>
  <si>
    <t>244330012.00</t>
  </si>
  <si>
    <t>244330013.00</t>
  </si>
  <si>
    <t>244330014.00</t>
  </si>
  <si>
    <t>244330017.00</t>
  </si>
  <si>
    <t>244330001.00</t>
  </si>
  <si>
    <t>244330015.01</t>
  </si>
  <si>
    <t>244330018.00</t>
  </si>
  <si>
    <t>244330019.01</t>
  </si>
  <si>
    <t>244330019.02</t>
  </si>
  <si>
    <t>244330100.00</t>
  </si>
  <si>
    <t>244330110.04</t>
  </si>
  <si>
    <t>244330110.06</t>
  </si>
  <si>
    <t>244330110.07</t>
  </si>
  <si>
    <t>244330111.05</t>
  </si>
  <si>
    <t>244330111.06</t>
  </si>
  <si>
    <t>244330111.07</t>
  </si>
  <si>
    <t>244330111.08</t>
  </si>
  <si>
    <t>244330400.00</t>
  </si>
  <si>
    <t>244330110.01</t>
  </si>
  <si>
    <t>244330110.03</t>
  </si>
  <si>
    <t>244330111.02</t>
  </si>
  <si>
    <t>244330112.00</t>
  </si>
  <si>
    <t>244330113.00</t>
  </si>
  <si>
    <t>244330200.00</t>
  </si>
  <si>
    <t>244330201.00</t>
  </si>
  <si>
    <t>244330202.00</t>
  </si>
  <si>
    <t>244330300.01</t>
  </si>
  <si>
    <t>244330300.02</t>
  </si>
  <si>
    <t>244330003.00</t>
  </si>
  <si>
    <t>244330004.00</t>
  </si>
  <si>
    <t>244330008.00</t>
  </si>
  <si>
    <t>244330009.00</t>
  </si>
  <si>
    <t>244330015.02</t>
  </si>
  <si>
    <t>244330016.00</t>
  </si>
  <si>
    <t>244330111.01</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</si>
  <si>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</si>
  <si>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</si>
  <si>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</si>
  <si>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</si>
  <si>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</si>
  <si>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</si>
  <si>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</si>
  <si>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</si>
  <si>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</si>
  <si>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</si>
  <si>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</si>
  <si>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</si>
  <si>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</si>
  <si>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</si>
  <si>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</si>
  <si>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</si>
  <si>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</si>
  <si>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</si>
  <si>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</si>
  <si>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</si>
  <si>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</si>
  <si>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</si>
  <si>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</si>
  <si>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</si>
  <si>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</si>
  <si>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</si>
  <si>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</si>
  <si>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</si>
  <si>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Neighbourhood</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</si>
  <si>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</si>
  <si>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</si>
  <si>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</si>
  <si>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</si>
  <si>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</si>
  <si>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</si>
  <si>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</si>
  <si>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</si>
  <si>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</si>
  <si>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</si>
  <si>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</si>
  <si>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</si>
  <si>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</si>
  <si>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</si>
  <si>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</si>
  <si>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</si>
  <si>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</si>
  <si>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</si>
  <si>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</si>
  <si>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</si>
  <si>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</si>
  <si>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</si>
  <si>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</si>
  <si>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</si>
  <si>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</si>
  <si>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</si>
  <si>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</si>
  <si>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</si>
  <si>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</si>
  <si>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</si>
  <si>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</si>
  <si>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</si>
  <si>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</si>
  <si>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</si>
  <si>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</si>
  <si>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</si>
  <si>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</si>
  <si>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</si>
  <si>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</si>
  <si>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</si>
  <si>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</si>
  <si>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</si>
  <si>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2021 Census Tract ID</t>
  </si>
  <si>
    <t>CTUID</t>
  </si>
  <si>
    <t>Pop 2021</t>
  </si>
  <si>
    <t>OccuDU</t>
  </si>
  <si>
    <t>TotalCommute</t>
  </si>
  <si>
    <t>Drivers</t>
  </si>
  <si>
    <t>Passengers</t>
  </si>
  <si>
    <t xml:space="preserve">  Public transit</t>
  </si>
  <si>
    <t xml:space="preserve">  Walked</t>
  </si>
  <si>
    <t xml:space="preserve">  Bicycle</t>
  </si>
  <si>
    <t xml:space="preserve">  Other</t>
  </si>
  <si>
    <t>4330001.00</t>
  </si>
  <si>
    <t>4330002.00</t>
  </si>
  <si>
    <t>4330003.00</t>
  </si>
  <si>
    <t>4330004.00</t>
  </si>
  <si>
    <t>4330005.00</t>
  </si>
  <si>
    <t>4330006.00</t>
  </si>
  <si>
    <t>4330007.00</t>
  </si>
  <si>
    <t>4330008.00</t>
  </si>
  <si>
    <t>4330009.01</t>
  </si>
  <si>
    <t>4330009.02</t>
  </si>
  <si>
    <t>4330010.00</t>
  </si>
  <si>
    <t>4330011.00</t>
  </si>
  <si>
    <t>4330012.00</t>
  </si>
  <si>
    <t>4330013.00</t>
  </si>
  <si>
    <t>4330014.00</t>
  </si>
  <si>
    <t>4330015.01</t>
  </si>
  <si>
    <t>4330015.02</t>
  </si>
  <si>
    <t>4330016.00</t>
  </si>
  <si>
    <t>4330017.00</t>
  </si>
  <si>
    <t>4330018.00</t>
  </si>
  <si>
    <t>4330019.01</t>
  </si>
  <si>
    <t>4330019.02</t>
  </si>
  <si>
    <t>4330100.00</t>
  </si>
  <si>
    <t>4330110.01</t>
  </si>
  <si>
    <t>4330110.03</t>
  </si>
  <si>
    <t>4330110.04</t>
  </si>
  <si>
    <t>4330110.06</t>
  </si>
  <si>
    <t>4330110.07</t>
  </si>
  <si>
    <t>4330111.01</t>
  </si>
  <si>
    <t>4330111.02</t>
  </si>
  <si>
    <t>4330111.05</t>
  </si>
  <si>
    <t>4330111.06</t>
  </si>
  <si>
    <t>4330111.07</t>
  </si>
  <si>
    <t>4330111.08</t>
  </si>
  <si>
    <t>4330112.01</t>
  </si>
  <si>
    <t>4330112.02</t>
  </si>
  <si>
    <t>4330113.01</t>
  </si>
  <si>
    <t>4330113.02</t>
  </si>
  <si>
    <t>4330200.00</t>
  </si>
  <si>
    <t>4330201.00</t>
  </si>
  <si>
    <t>4330202.00</t>
  </si>
  <si>
    <t>4330300.01</t>
  </si>
  <si>
    <t>4330300.02</t>
  </si>
  <si>
    <t>4330400.01</t>
  </si>
  <si>
    <t>4330400.02</t>
  </si>
  <si>
    <t>4330400.03</t>
  </si>
  <si>
    <t>4330400.05</t>
  </si>
  <si>
    <t>4330400.06</t>
  </si>
  <si>
    <t>4330401.00</t>
  </si>
  <si>
    <t>4330402.00</t>
  </si>
  <si>
    <t>Area (2021) Km</t>
  </si>
  <si>
    <t>Area (2021) Hectares</t>
  </si>
  <si>
    <t>Weighting ID</t>
  </si>
  <si>
    <t>2016-21 Pop Weighting</t>
  </si>
  <si>
    <t>source_ctuid</t>
  </si>
  <si>
    <t>target_ctuid</t>
  </si>
  <si>
    <t>w_pop</t>
  </si>
  <si>
    <t>w_dwe</t>
  </si>
  <si>
    <t>2021 Population</t>
  </si>
  <si>
    <t>2016 Population Adjusted</t>
  </si>
  <si>
    <t>Population Growth 2016-21</t>
  </si>
  <si>
    <t>Population Growth % 2016-21</t>
  </si>
  <si>
    <t>Population Density per square Km 2021</t>
  </si>
  <si>
    <t>2016-21 Dwelling Unit Weighting</t>
  </si>
  <si>
    <t>2021 Total Dwelling Units</t>
  </si>
  <si>
    <t>2016 Adjusted Total Dwelling Units</t>
  </si>
  <si>
    <t>Total DU Growth 2016-21</t>
  </si>
  <si>
    <t>Total DU Growth % 2016-21</t>
  </si>
  <si>
    <t>2021 Occupied Dwelling Units</t>
  </si>
  <si>
    <t>2016 Occupied Dwelling Units Adjusted</t>
  </si>
  <si>
    <t>Occupied DU Growth 2016-21</t>
  </si>
  <si>
    <t>Occupied DU Growth % 2016-21</t>
  </si>
  <si>
    <t>Occupied DU Density per hectare 2021</t>
  </si>
  <si>
    <t>Total Commuters
2021</t>
  </si>
  <si>
    <t>2021 'T9' model Classification</t>
  </si>
  <si>
    <t>notes 2021</t>
  </si>
  <si>
    <t>2021 Data</t>
  </si>
  <si>
    <t>Split</t>
  </si>
  <si>
    <t>2016 TS from AC</t>
  </si>
  <si>
    <t>2016 AS from AC</t>
  </si>
  <si>
    <t>2016 AC from AS</t>
  </si>
  <si>
    <t>2016 AC from TS</t>
  </si>
  <si>
    <t>2016 AS from TS</t>
  </si>
  <si>
    <t>2021 Population (%)</t>
  </si>
  <si>
    <t>2021 Total Dwelling Units (%)</t>
  </si>
  <si>
    <t>2021 Occupied Dwelling Units (%)</t>
  </si>
  <si>
    <t>Crossed the pop density threshold</t>
  </si>
  <si>
    <t>Health Center</t>
  </si>
  <si>
    <t>Le Plateau McCrea</t>
  </si>
  <si>
    <t>Central Park</t>
  </si>
  <si>
    <t>Universite de Sherbrooke</t>
  </si>
  <si>
    <t>Les Nations &amp; Le Vieux-Nord</t>
  </si>
  <si>
    <t>Mont-Bellevue</t>
  </si>
  <si>
    <t>Ascot &amp; Lennoxville</t>
  </si>
  <si>
    <t>Daeuville &amp; Petit-Lac Magog</t>
  </si>
  <si>
    <t>Mont-Dufresne</t>
  </si>
  <si>
    <t>Ascot Corner</t>
  </si>
  <si>
    <t>Reedsville &amp; North Hatley</t>
  </si>
  <si>
    <t>Waterville &amp; Hillhurst</t>
  </si>
  <si>
    <t>Compton</t>
  </si>
  <si>
    <t>Brompton</t>
  </si>
  <si>
    <t>Backport</t>
  </si>
  <si>
    <t>Total Dwelling Unit Growth 2016A-2021</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</si>
  <si>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</si>
  <si>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</si>
  <si>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</si>
  <si>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</si>
  <si>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</si>
  <si>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</si>
  <si>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</si>
  <si>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</si>
  <si>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</si>
  <si>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</si>
  <si>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</si>
  <si>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</si>
  <si>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</si>
  <si>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</si>
  <si>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</si>
  <si>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</si>
  <si>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</si>
  <si>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</si>
  <si>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</si>
  <si>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</si>
  <si>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</si>
  <si>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</si>
  <si>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</si>
  <si>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</si>
  <si>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</si>
  <si>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</si>
  <si>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</si>
  <si>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</si>
  <si>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2016A
Population</t>
  </si>
  <si>
    <t>2016A
Population
(%)</t>
  </si>
  <si>
    <t>Population Growth
2006-2016A</t>
  </si>
  <si>
    <t>% Population Growth
2006-2016A</t>
  </si>
  <si>
    <t>Population Growth 2016A-21</t>
  </si>
  <si>
    <t>% Population Growth 2016A-21</t>
  </si>
  <si>
    <t>% of Total Population Growth
2006-2016A</t>
  </si>
  <si>
    <t>% of Total Population Growth 2016A-21</t>
  </si>
  <si>
    <t>2016A
Total Dwelling Units</t>
  </si>
  <si>
    <t>2016A
Total Dwelling Units (%)</t>
  </si>
  <si>
    <t>Total Dwelling Unit Growth
2006-2016A</t>
  </si>
  <si>
    <t>% Total Dwelling Unit Growth
2006-2016A</t>
  </si>
  <si>
    <t>% Total Dwelling Unit Growth 2016A-21</t>
  </si>
  <si>
    <t>% of Total Dwelling Unit Growth
2006-2016A</t>
  </si>
  <si>
    <t>% of Total Dwelling Unit Growth 2016A-21</t>
  </si>
  <si>
    <t>2016A
Occupied Dwelling Units</t>
  </si>
  <si>
    <t>2016A
Occupied Dwelling Units (%)</t>
  </si>
  <si>
    <t>Occupied Dwelling Unit Growth
2006-2016A</t>
  </si>
  <si>
    <t>% Occupied Dwelling Unit Growth
2006-2016A</t>
  </si>
  <si>
    <t>Occupied Dwelling Unit Growth 2016A-21</t>
  </si>
  <si>
    <t>% Occupied Dwelling Unit Growth 2016A-21</t>
  </si>
  <si>
    <t>% of Total Occupied Dwelling Unit Growth
2006-2016A</t>
  </si>
  <si>
    <t>% of Total Occupied Dwelling Unit Growth 2016A-21</t>
  </si>
  <si>
    <t>Jacques Cartier S</t>
  </si>
  <si>
    <t>Val-Du-Lac</t>
  </si>
  <si>
    <t>Saint-Elie D'Orford N</t>
  </si>
  <si>
    <t>Saint-Elie D'Orford S</t>
  </si>
  <si>
    <t>Mont Joie</t>
  </si>
  <si>
    <t>Omerville &amp; Magog E</t>
  </si>
  <si>
    <t>Magog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</si>
</sst>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4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Calibri"/>
      <family val="2"/>
    </font>
    <font>
      <sz val="8"/>
      <color theme="1"/>
      <name val="Calibri"/>
      <family val="2"/>
      <scheme val="minor"/>
    </font>
    <font>
      <u/>
      <sz val="11"/>
      <color theme="10"/>
      <name val="Calibri"/>
      <family val="2"/>
      <scheme val="minor"/>
    </font>
    <font>
      <b/>
      <sz val="10"/>
      <color theme="0"/>
      <name val="Calibri"/>
      <family val="2"/>
      <scheme val="minor"/>
    </font>
    <font>
      <sz val="10"/>
      <color theme="1"/>
      <name val="Times New Roman"/>
      <family val="1"/>
    </font>
    <font>
      <sz val="11"/>
      <color theme="1"/>
      <name val="Calibri"/>
    </font>
    <font>
      <sz val="10"/>
      <color theme="1"/>
      <name val="Calibri"/>
    </font>
    <font>
      <sz val="10"/>
      <color theme="1"/>
      <name val="Calibri"/>
      <scheme val="minor"/>
    </font>
    <font>
      <sz val="10"/>
      <color rgb="FF000000"/>
      <name val="Calibri"/>
      <scheme val="minor"/>
    </font>
    <font>
      <sz val="11"/>
      <name val="Calibri"/>
      <family val="2"/>
      <scheme val="minor"/>
    </font>
    <font>
      <sz val="11"/>
      <color rgb="FFC8F0C8"/>
      <name val="Calibri"/>
      <family val="2"/>
      <scheme val="minor"/>
    </font>
    <font>
      <b/>
      <sz val="10"/>
      <color rgb="FFFFFFFF"/>
      <name val="Calibri"/>
      <family val="2"/>
    </font>
    <font>
      <sz val="10"/>
      <color rgb="FF000000"/>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b/>
      <sz val="11"/>
      <name val="Calibri"/>
      <family val="2"/>
      <scheme val="minor"/>
    </font>
    <font>
      <sz val="11"/>
      <name val="Calibri"/>
      <family val="2"/>
    </font>
    <font>
      <sz val="11"/>
      <color theme="1"/>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E7E6E6"/>
        <bgColor rgb="FFE7E6E6"/>
      </patternFill>
    </fill>
    <fill>
      <patternFill patternType="solid">
        <fgColor rgb="FFC8F0C8"/>
        <bgColor indexed="64"/>
      </patternFill>
    </fill>
    <fill>
      <patternFill patternType="solid">
        <fgColor theme="0"/>
        <bgColor indexed="64"/>
      </patternFill>
    </fill>
    <fill>
      <patternFill patternType="solid">
        <fgColor rgb="FF000000"/>
        <bgColor rgb="FF000000"/>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right style="thick">
        <color indexed="64"/>
      </right>
      <top style="thick">
        <color auto="1"/>
      </top>
      <bottom/>
      <diagonal/>
    </border>
    <border>
      <left style="thick">
        <color auto="1"/>
      </left>
      <right style="thick">
        <color indexed="64"/>
      </right>
      <top style="thick">
        <color auto="1"/>
      </top>
      <bottom/>
      <diagonal/>
    </border>
    <border>
      <left style="thick">
        <color auto="1"/>
      </left>
      <right/>
      <top style="thick">
        <color auto="1"/>
      </top>
      <bottom/>
      <diagonal/>
    </border>
    <border>
      <left style="thick">
        <color auto="1"/>
      </left>
      <right style="thin">
        <color indexed="64"/>
      </right>
      <top style="thick">
        <color auto="1"/>
      </top>
      <bottom style="thick">
        <color auto="1"/>
      </bottom>
      <diagonal/>
    </border>
    <border>
      <left style="thin">
        <color indexed="64"/>
      </left>
      <right style="thick">
        <color indexed="64"/>
      </right>
      <top style="thick">
        <color auto="1"/>
      </top>
      <bottom/>
      <diagonal/>
    </border>
    <border>
      <left/>
      <right/>
      <top style="thin">
        <color indexed="64"/>
      </top>
      <bottom style="thin">
        <color indexed="64"/>
      </bottom>
      <diagonal/>
    </border>
    <border>
      <left/>
      <right/>
      <top style="thin">
        <color auto="1"/>
      </top>
      <bottom style="medium">
        <color indexed="64"/>
      </bottom>
      <diagonal/>
    </border>
    <border>
      <left/>
      <right style="medium">
        <color indexed="64"/>
      </right>
      <top/>
      <bottom style="thin">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auto="1"/>
      </top>
      <bottom style="medium">
        <color indexed="64"/>
      </bottom>
      <diagonal/>
    </border>
    <border>
      <left/>
      <right style="thin">
        <color indexed="64"/>
      </right>
      <top style="thick">
        <color auto="1"/>
      </top>
      <bottom/>
      <diagonal/>
    </border>
    <border>
      <left style="thick">
        <color auto="1"/>
      </left>
      <right style="thin">
        <color indexed="64"/>
      </right>
      <top style="thick">
        <color auto="1"/>
      </top>
      <bottom/>
      <diagonal/>
    </border>
    <border>
      <left style="thick">
        <color auto="1"/>
      </left>
      <right style="thin">
        <color indexed="64"/>
      </right>
      <top/>
      <bottom/>
      <diagonal/>
    </border>
    <border>
      <left style="thin">
        <color indexed="64"/>
      </left>
      <right style="thin">
        <color indexed="64"/>
      </right>
      <top style="thick">
        <color auto="1"/>
      </top>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43" fontId="1" fillId="0" borderId="0" applyFont="0" applyFill="0" applyBorder="0" applyAlignment="0" applyProtection="0"/>
    <xf numFmtId="0" fontId="1" fillId="0" borderId="0"/>
  </cellStyleXfs>
  <cellXfs count="433">
    <xf numFmtId="0" fontId="0" fillId="0" borderId="0" xfId="0"/>
    <xf numFmtId="0" fontId="16" fillId="0" borderId="0" xfId="0" applyFont="1"/>
    <xf numFmtId="2" fontId="0" fillId="0" borderId="0" xfId="0" applyNumberFormat="1"/>
    <xf numFmtId="0" fontId="20" fillId="0" borderId="24" xfId="0" applyFont="1" applyBorder="1" applyAlignment="1">
      <alignment horizontal="center" vertical="center" wrapText="1"/>
    </xf>
    <xf numFmtId="0" fontId="22" fillId="0" borderId="0" xfId="0" applyFont="1" applyAlignment="1">
      <alignment horizontal="center"/>
    </xf>
    <xf numFmtId="165" fontId="23" fillId="0" borderId="0" xfId="1"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33" borderId="13" xfId="0" applyFill="1" applyBorder="1"/>
    <xf numFmtId="0" fontId="16" fillId="0" borderId="33" xfId="0" applyFont="1" applyBorder="1" applyAlignment="1">
      <alignment horizontal="center" vertical="center"/>
    </xf>
    <xf numFmtId="0" fontId="16" fillId="0" borderId="21" xfId="0" applyFont="1" applyBorder="1" applyAlignment="1">
      <alignment horizontal="center" vertical="center"/>
    </xf>
    <xf numFmtId="0" fontId="16" fillId="0" borderId="35" xfId="0" applyFont="1" applyBorder="1" applyAlignment="1">
      <alignment horizontal="center" vertical="center" wrapText="1"/>
    </xf>
    <xf numFmtId="0" fontId="16" fillId="0" borderId="0" xfId="0" applyFont="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Border="1" applyAlignment="1">
      <alignment horizontal="center"/>
    </xf>
    <xf numFmtId="10" fontId="0" fillId="0" borderId="18" xfId="1" applyNumberFormat="1" applyFont="1" applyFill="1" applyBorder="1" applyAlignment="1">
      <alignment horizontal="center"/>
    </xf>
    <xf numFmtId="10" fontId="0" fillId="0" borderId="31" xfId="0" applyNumberFormat="1" applyBorder="1" applyAlignment="1">
      <alignment horizontal="center"/>
    </xf>
    <xf numFmtId="10" fontId="0" fillId="0" borderId="32" xfId="1" applyNumberFormat="1" applyFont="1" applyFill="1" applyBorder="1" applyAlignment="1">
      <alignment horizontal="center"/>
    </xf>
    <xf numFmtId="0" fontId="0" fillId="0" borderId="0" xfId="0" applyAlignment="1">
      <alignment horizontal="center"/>
    </xf>
    <xf numFmtId="0" fontId="16" fillId="0" borderId="12" xfId="0" applyFont="1" applyBorder="1"/>
    <xf numFmtId="0" fontId="0" fillId="0" borderId="36" xfId="0"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Alignment="1">
      <alignment horizontal="center"/>
    </xf>
    <xf numFmtId="10" fontId="0" fillId="33" borderId="37" xfId="1" applyNumberFormat="1" applyFont="1" applyFill="1" applyBorder="1" applyAlignment="1">
      <alignment horizontal="center"/>
    </xf>
    <xf numFmtId="10" fontId="0" fillId="0" borderId="0" xfId="0" applyNumberFormat="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25" fillId="0" borderId="0" xfId="0" applyFont="1" applyAlignment="1">
      <alignment horizont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6" fontId="22" fillId="34" borderId="43" xfId="43" applyNumberFormat="1" applyFont="1" applyFill="1" applyBorder="1" applyAlignment="1">
      <alignment horizontal="center"/>
    </xf>
    <xf numFmtId="165" fontId="22" fillId="34" borderId="44" xfId="0" applyNumberFormat="1" applyFont="1" applyFill="1" applyBorder="1" applyAlignment="1">
      <alignment horizontal="center"/>
    </xf>
    <xf numFmtId="165" fontId="22" fillId="34" borderId="44" xfId="1" applyNumberFormat="1" applyFont="1" applyFill="1" applyBorder="1" applyAlignment="1">
      <alignment horizontal="center"/>
    </xf>
    <xf numFmtId="166" fontId="22" fillId="34" borderId="43" xfId="0" applyNumberFormat="1" applyFont="1" applyFill="1" applyBorder="1" applyAlignment="1">
      <alignment horizontal="center"/>
    </xf>
    <xf numFmtId="165" fontId="22" fillId="34" borderId="45" xfId="1" applyNumberFormat="1" applyFont="1" applyFill="1" applyBorder="1" applyAlignment="1">
      <alignment horizontal="center"/>
    </xf>
    <xf numFmtId="0" fontId="22" fillId="35" borderId="46" xfId="0" applyFont="1" applyFill="1" applyBorder="1"/>
    <xf numFmtId="166" fontId="22" fillId="35" borderId="47" xfId="43" applyNumberFormat="1" applyFont="1" applyFill="1" applyBorder="1" applyAlignment="1">
      <alignment horizontal="center"/>
    </xf>
    <xf numFmtId="165" fontId="22" fillId="35" borderId="48" xfId="0" applyNumberFormat="1" applyFont="1" applyFill="1" applyBorder="1" applyAlignment="1">
      <alignment horizontal="center"/>
    </xf>
    <xf numFmtId="165" fontId="22" fillId="35" borderId="48" xfId="1" applyNumberFormat="1" applyFont="1" applyFill="1" applyBorder="1" applyAlignment="1">
      <alignment horizontal="center"/>
    </xf>
    <xf numFmtId="166" fontId="22" fillId="35" borderId="47" xfId="0" applyNumberFormat="1" applyFont="1" applyFill="1" applyBorder="1" applyAlignment="1">
      <alignment horizontal="center"/>
    </xf>
    <xf numFmtId="165" fontId="22" fillId="35" borderId="49" xfId="1" applyNumberFormat="1" applyFont="1" applyFill="1" applyBorder="1" applyAlignment="1">
      <alignment horizontal="center"/>
    </xf>
    <xf numFmtId="0" fontId="22" fillId="36" borderId="46" xfId="0" applyFont="1" applyFill="1" applyBorder="1"/>
    <xf numFmtId="166" fontId="22" fillId="36" borderId="47" xfId="43" applyNumberFormat="1" applyFont="1" applyFill="1" applyBorder="1" applyAlignment="1">
      <alignment horizontal="center"/>
    </xf>
    <xf numFmtId="165" fontId="22" fillId="36" borderId="48" xfId="0" applyNumberFormat="1" applyFont="1" applyFill="1" applyBorder="1" applyAlignment="1">
      <alignment horizontal="center"/>
    </xf>
    <xf numFmtId="165" fontId="22" fillId="36" borderId="48" xfId="1" applyNumberFormat="1" applyFont="1" applyFill="1" applyBorder="1" applyAlignment="1">
      <alignment horizontal="center"/>
    </xf>
    <xf numFmtId="166" fontId="22" fillId="36" borderId="47" xfId="0" applyNumberFormat="1" applyFont="1" applyFill="1" applyBorder="1" applyAlignment="1">
      <alignment horizontal="center"/>
    </xf>
    <xf numFmtId="165" fontId="22" fillId="36" borderId="49" xfId="1" applyNumberFormat="1" applyFont="1" applyFill="1" applyBorder="1" applyAlignment="1">
      <alignment horizontal="center"/>
    </xf>
    <xf numFmtId="0" fontId="22" fillId="0" borderId="50" xfId="0" applyFont="1" applyBorder="1"/>
    <xf numFmtId="166" fontId="22" fillId="0" borderId="51" xfId="43" applyNumberFormat="1" applyFont="1" applyBorder="1" applyAlignment="1">
      <alignment horizontal="center"/>
    </xf>
    <xf numFmtId="165" fontId="22" fillId="0" borderId="52" xfId="0" applyNumberFormat="1" applyFont="1" applyBorder="1" applyAlignment="1">
      <alignment horizontal="center"/>
    </xf>
    <xf numFmtId="165" fontId="22" fillId="0" borderId="52" xfId="1" applyNumberFormat="1" applyFont="1" applyBorder="1" applyAlignment="1">
      <alignment horizontal="center"/>
    </xf>
    <xf numFmtId="166" fontId="22" fillId="0" borderId="51" xfId="0" applyNumberFormat="1" applyFont="1" applyBorder="1" applyAlignment="1">
      <alignment horizontal="center"/>
    </xf>
    <xf numFmtId="165" fontId="22" fillId="0" borderId="53" xfId="1" applyNumberFormat="1" applyFont="1" applyBorder="1" applyAlignment="1">
      <alignment horizontal="center"/>
    </xf>
    <xf numFmtId="0" fontId="20" fillId="0" borderId="38" xfId="0" applyFont="1" applyBorder="1"/>
    <xf numFmtId="166" fontId="20" fillId="0" borderId="39" xfId="43" applyNumberFormat="1" applyFont="1" applyBorder="1" applyAlignment="1">
      <alignment horizontal="center"/>
    </xf>
    <xf numFmtId="10" fontId="22" fillId="0" borderId="40" xfId="0" applyNumberFormat="1" applyFont="1" applyBorder="1" applyAlignment="1">
      <alignment horizontal="center"/>
    </xf>
    <xf numFmtId="0" fontId="20" fillId="0" borderId="40" xfId="0" applyFont="1" applyBorder="1" applyAlignment="1">
      <alignment horizontal="center"/>
    </xf>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165" fontId="20" fillId="0" borderId="41" xfId="0" applyNumberFormat="1" applyFont="1" applyBorder="1" applyAlignment="1">
      <alignment horizontal="center"/>
    </xf>
    <xf numFmtId="0" fontId="22" fillId="0" borderId="0" xfId="0" applyFont="1"/>
    <xf numFmtId="0" fontId="16" fillId="0" borderId="34" xfId="0" applyFont="1" applyBorder="1" applyAlignment="1">
      <alignment horizontal="center" vertical="center" wrapText="1"/>
    </xf>
    <xf numFmtId="0" fontId="23" fillId="0" borderId="14" xfId="0" applyFont="1" applyBorder="1" applyAlignment="1">
      <alignment horizontal="center"/>
    </xf>
    <xf numFmtId="167" fontId="23" fillId="0" borderId="0" xfId="0" applyNumberFormat="1" applyFont="1" applyAlignment="1">
      <alignment horizontal="center"/>
    </xf>
    <xf numFmtId="3" fontId="23" fillId="0" borderId="0" xfId="0" applyNumberFormat="1" applyFont="1" applyAlignment="1">
      <alignment horizontal="center"/>
    </xf>
    <xf numFmtId="4" fontId="23" fillId="0" borderId="16" xfId="0" applyNumberFormat="1" applyFont="1" applyBorder="1" applyAlignment="1">
      <alignment horizontal="center"/>
    </xf>
    <xf numFmtId="0" fontId="23" fillId="0" borderId="0" xfId="0" applyFont="1" applyAlignment="1">
      <alignment horizontal="center"/>
    </xf>
    <xf numFmtId="3" fontId="23" fillId="0" borderId="16" xfId="0" applyNumberFormat="1" applyFont="1" applyBorder="1" applyAlignment="1">
      <alignment horizontal="center"/>
    </xf>
    <xf numFmtId="3" fontId="23" fillId="0" borderId="11" xfId="0" applyNumberFormat="1" applyFont="1" applyBorder="1" applyAlignment="1">
      <alignment horizontal="center"/>
    </xf>
    <xf numFmtId="3" fontId="19" fillId="0" borderId="0" xfId="0" applyNumberFormat="1" applyFont="1" applyAlignment="1">
      <alignment horizontal="center"/>
    </xf>
    <xf numFmtId="2" fontId="23" fillId="0" borderId="0" xfId="0" applyNumberFormat="1" applyFont="1" applyAlignment="1">
      <alignment horizontal="center"/>
    </xf>
    <xf numFmtId="3" fontId="23" fillId="0" borderId="15" xfId="0" applyNumberFormat="1" applyFont="1" applyBorder="1" applyAlignment="1">
      <alignment horizontal="center"/>
    </xf>
    <xf numFmtId="1" fontId="23" fillId="0" borderId="0" xfId="0" applyNumberFormat="1" applyFont="1" applyAlignment="1">
      <alignment horizontal="center"/>
    </xf>
    <xf numFmtId="3" fontId="21" fillId="0" borderId="16" xfId="0" applyNumberFormat="1" applyFont="1" applyBorder="1" applyAlignment="1">
      <alignment horizontal="center"/>
    </xf>
    <xf numFmtId="3" fontId="21" fillId="0" borderId="0" xfId="0" applyNumberFormat="1" applyFont="1" applyAlignment="1">
      <alignment horizontal="center"/>
    </xf>
    <xf numFmtId="165" fontId="21" fillId="0" borderId="0" xfId="1" applyNumberFormat="1" applyFont="1" applyFill="1" applyBorder="1" applyAlignment="1">
      <alignment horizontal="center"/>
    </xf>
    <xf numFmtId="3" fontId="21" fillId="0" borderId="11" xfId="0" applyNumberFormat="1" applyFont="1" applyBorder="1" applyAlignment="1">
      <alignment horizontal="center"/>
    </xf>
    <xf numFmtId="10" fontId="23" fillId="0" borderId="11" xfId="0" applyNumberFormat="1" applyFont="1" applyBorder="1" applyAlignment="1">
      <alignment horizontal="center"/>
    </xf>
    <xf numFmtId="3" fontId="23" fillId="0" borderId="10" xfId="0" applyNumberFormat="1" applyFont="1" applyBorder="1" applyAlignment="1">
      <alignment horizontal="center"/>
    </xf>
    <xf numFmtId="0" fontId="23" fillId="0" borderId="11" xfId="0" applyFont="1" applyBorder="1" applyAlignment="1">
      <alignment horizontal="center"/>
    </xf>
    <xf numFmtId="0" fontId="20" fillId="37" borderId="38" xfId="0" applyFont="1" applyFill="1" applyBorder="1"/>
    <xf numFmtId="166" fontId="20" fillId="37" borderId="55" xfId="43" applyNumberFormat="1" applyFont="1" applyFill="1" applyBorder="1" applyAlignment="1">
      <alignment horizontal="center"/>
    </xf>
    <xf numFmtId="10" fontId="22" fillId="37" borderId="55" xfId="0" applyNumberFormat="1" applyFont="1" applyFill="1" applyBorder="1" applyAlignment="1">
      <alignment horizontal="center"/>
    </xf>
    <xf numFmtId="0" fontId="20" fillId="37" borderId="55" xfId="0" applyFont="1" applyFill="1" applyBorder="1" applyAlignment="1">
      <alignment horizontal="center"/>
    </xf>
    <xf numFmtId="166" fontId="20" fillId="37" borderId="55" xfId="0" applyNumberFormat="1" applyFont="1" applyFill="1" applyBorder="1" applyAlignment="1">
      <alignment horizontal="center"/>
    </xf>
    <xf numFmtId="165" fontId="20" fillId="37" borderId="55" xfId="1" applyNumberFormat="1" applyFont="1" applyFill="1" applyBorder="1" applyAlignment="1">
      <alignment horizontal="center"/>
    </xf>
    <xf numFmtId="165" fontId="20" fillId="37" borderId="54" xfId="0" applyNumberFormat="1" applyFont="1" applyFill="1" applyBorder="1" applyAlignment="1">
      <alignment horizontal="center"/>
    </xf>
    <xf numFmtId="0" fontId="18" fillId="0" borderId="38" xfId="0" applyFont="1" applyBorder="1" applyAlignment="1">
      <alignment vertical="center" wrapText="1"/>
    </xf>
    <xf numFmtId="0" fontId="22" fillId="38" borderId="56" xfId="0" applyFont="1" applyFill="1" applyBorder="1"/>
    <xf numFmtId="166" fontId="22" fillId="38" borderId="63" xfId="43" applyNumberFormat="1" applyFont="1" applyFill="1" applyBorder="1" applyAlignment="1">
      <alignment horizontal="center"/>
    </xf>
    <xf numFmtId="165" fontId="22" fillId="38" borderId="64" xfId="0" applyNumberFormat="1" applyFont="1" applyFill="1" applyBorder="1" applyAlignment="1">
      <alignment horizontal="center"/>
    </xf>
    <xf numFmtId="165" fontId="22" fillId="38" borderId="64" xfId="1" applyNumberFormat="1" applyFont="1" applyFill="1" applyBorder="1" applyAlignment="1">
      <alignment horizontal="center"/>
    </xf>
    <xf numFmtId="166" fontId="22" fillId="38" borderId="63" xfId="0" applyNumberFormat="1" applyFont="1" applyFill="1" applyBorder="1" applyAlignment="1">
      <alignment horizontal="center"/>
    </xf>
    <xf numFmtId="165" fontId="22" fillId="38" borderId="65" xfId="1" applyNumberFormat="1" applyFont="1" applyFill="1" applyBorder="1" applyAlignment="1">
      <alignment horizontal="center"/>
    </xf>
    <xf numFmtId="10" fontId="25" fillId="0" borderId="0" xfId="0" applyNumberFormat="1" applyFont="1" applyAlignment="1">
      <alignment horizontal="center"/>
    </xf>
    <xf numFmtId="0" fontId="20" fillId="0" borderId="66" xfId="0" quotePrefix="1" applyFont="1" applyBorder="1" applyAlignment="1">
      <alignment wrapText="1"/>
    </xf>
    <xf numFmtId="0" fontId="20" fillId="0" borderId="66" xfId="0" quotePrefix="1" applyFont="1" applyBorder="1" applyAlignment="1">
      <alignment horizontal="center" wrapText="1"/>
    </xf>
    <xf numFmtId="0" fontId="20" fillId="0" borderId="67" xfId="0" quotePrefix="1" applyFont="1" applyBorder="1" applyAlignment="1">
      <alignment wrapText="1"/>
    </xf>
    <xf numFmtId="0" fontId="20" fillId="0" borderId="68" xfId="0" quotePrefix="1" applyFont="1" applyBorder="1" applyAlignment="1">
      <alignment wrapText="1"/>
    </xf>
    <xf numFmtId="10" fontId="20" fillId="0" borderId="66" xfId="1" quotePrefix="1" applyNumberFormat="1" applyFont="1" applyFill="1" applyBorder="1" applyAlignment="1">
      <alignment wrapText="1"/>
    </xf>
    <xf numFmtId="0" fontId="20" fillId="0" borderId="66" xfId="0" applyFont="1" applyBorder="1" applyAlignment="1">
      <alignment horizontal="center" wrapText="1"/>
    </xf>
    <xf numFmtId="0" fontId="25" fillId="34" borderId="0" xfId="0" applyFont="1" applyFill="1" applyAlignment="1">
      <alignment horizontal="center"/>
    </xf>
    <xf numFmtId="10" fontId="25" fillId="34" borderId="0" xfId="0" applyNumberFormat="1" applyFont="1" applyFill="1" applyAlignment="1">
      <alignment horizontal="center"/>
    </xf>
    <xf numFmtId="0" fontId="25" fillId="35" borderId="0" xfId="0" applyFont="1" applyFill="1" applyAlignment="1">
      <alignment horizontal="center"/>
    </xf>
    <xf numFmtId="10" fontId="25" fillId="35" borderId="0" xfId="0" applyNumberFormat="1" applyFont="1" applyFill="1" applyAlignment="1">
      <alignment horizontal="center"/>
    </xf>
    <xf numFmtId="0" fontId="25" fillId="36" borderId="0" xfId="0" applyFont="1" applyFill="1" applyAlignment="1">
      <alignment horizontal="center"/>
    </xf>
    <xf numFmtId="10" fontId="25" fillId="36" borderId="0" xfId="0" applyNumberFormat="1" applyFont="1" applyFill="1" applyAlignment="1">
      <alignment horizontal="center"/>
    </xf>
    <xf numFmtId="0" fontId="22" fillId="0" borderId="66" xfId="0" applyFont="1" applyBorder="1"/>
    <xf numFmtId="0" fontId="28" fillId="37" borderId="0" xfId="0" applyFont="1" applyFill="1"/>
    <xf numFmtId="0" fontId="29" fillId="0" borderId="0" xfId="0" applyFont="1" applyAlignment="1">
      <alignment vertical="center"/>
    </xf>
    <xf numFmtId="0" fontId="29" fillId="0" borderId="0" xfId="0" applyFont="1" applyAlignment="1">
      <alignment horizontal="center" vertical="center"/>
    </xf>
    <xf numFmtId="49" fontId="22" fillId="0" borderId="0" xfId="0" applyNumberFormat="1" applyFont="1" applyAlignment="1">
      <alignment vertical="center"/>
    </xf>
    <xf numFmtId="49" fontId="23" fillId="0" borderId="0" xfId="44" applyNumberFormat="1" applyFont="1"/>
    <xf numFmtId="0" fontId="30" fillId="40" borderId="0" xfId="0" applyFont="1" applyFill="1"/>
    <xf numFmtId="0" fontId="31" fillId="40" borderId="0" xfId="0" applyFont="1" applyFill="1"/>
    <xf numFmtId="0" fontId="32" fillId="0" borderId="0" xfId="0" applyFont="1"/>
    <xf numFmtId="0" fontId="32" fillId="0" borderId="0" xfId="0" applyFont="1" applyAlignment="1">
      <alignment horizontal="center"/>
    </xf>
    <xf numFmtId="0" fontId="23" fillId="0" borderId="16" xfId="0" applyFont="1" applyBorder="1" applyAlignment="1">
      <alignment horizontal="center"/>
    </xf>
    <xf numFmtId="3" fontId="23" fillId="0" borderId="14" xfId="0" applyNumberFormat="1" applyFont="1" applyBorder="1" applyAlignment="1">
      <alignment horizontal="center"/>
    </xf>
    <xf numFmtId="1" fontId="23" fillId="0" borderId="15" xfId="0" applyNumberFormat="1" applyFont="1" applyBorder="1" applyAlignment="1">
      <alignment horizontal="center"/>
    </xf>
    <xf numFmtId="165" fontId="21" fillId="0" borderId="15" xfId="1" applyNumberFormat="1" applyFont="1" applyFill="1" applyBorder="1" applyAlignment="1">
      <alignment horizontal="center"/>
    </xf>
    <xf numFmtId="4" fontId="23" fillId="0" borderId="0" xfId="0" applyNumberFormat="1" applyFont="1" applyAlignment="1">
      <alignment horizontal="center"/>
    </xf>
    <xf numFmtId="3" fontId="23" fillId="0" borderId="29" xfId="0" applyNumberFormat="1" applyFont="1" applyBorder="1" applyAlignment="1">
      <alignment horizontal="center"/>
    </xf>
    <xf numFmtId="0" fontId="34" fillId="41" borderId="0" xfId="0" applyFont="1" applyFill="1"/>
    <xf numFmtId="0" fontId="35" fillId="41" borderId="0" xfId="0" applyFont="1" applyFill="1"/>
    <xf numFmtId="2" fontId="23" fillId="0" borderId="14" xfId="0" applyNumberFormat="1" applyFont="1" applyBorder="1" applyAlignment="1">
      <alignment horizontal="center"/>
    </xf>
    <xf numFmtId="0" fontId="23" fillId="0" borderId="15" xfId="0" applyFont="1" applyBorder="1" applyAlignment="1">
      <alignment horizontal="center"/>
    </xf>
    <xf numFmtId="0" fontId="20" fillId="0" borderId="55" xfId="0" applyFont="1" applyBorder="1" applyAlignment="1">
      <alignment horizontal="center" vertical="center" wrapText="1"/>
    </xf>
    <xf numFmtId="165" fontId="22" fillId="34" borderId="61" xfId="1" applyNumberFormat="1" applyFont="1" applyFill="1" applyBorder="1" applyAlignment="1">
      <alignment horizontal="center"/>
    </xf>
    <xf numFmtId="165" fontId="22" fillId="35" borderId="74" xfId="1" applyNumberFormat="1" applyFont="1" applyFill="1" applyBorder="1" applyAlignment="1">
      <alignment horizontal="center"/>
    </xf>
    <xf numFmtId="165" fontId="22" fillId="36" borderId="74" xfId="1" applyNumberFormat="1" applyFont="1" applyFill="1" applyBorder="1" applyAlignment="1">
      <alignment horizontal="center"/>
    </xf>
    <xf numFmtId="165" fontId="22" fillId="0" borderId="58" xfId="1" applyNumberFormat="1" applyFont="1" applyBorder="1" applyAlignment="1">
      <alignment horizontal="center"/>
    </xf>
    <xf numFmtId="165" fontId="22" fillId="38" borderId="75" xfId="1" applyNumberFormat="1" applyFont="1" applyFill="1" applyBorder="1" applyAlignment="1">
      <alignment horizontal="center"/>
    </xf>
    <xf numFmtId="0" fontId="20" fillId="0" borderId="55" xfId="0" applyFont="1" applyBorder="1" applyAlignment="1">
      <alignment horizontal="center"/>
    </xf>
    <xf numFmtId="0" fontId="20" fillId="0" borderId="0" xfId="0" applyFont="1" applyAlignment="1">
      <alignment horizontal="center" vertical="center"/>
    </xf>
    <xf numFmtId="0" fontId="20" fillId="0" borderId="54" xfId="0" applyFont="1" applyBorder="1" applyAlignment="1">
      <alignment horizontal="center" vertical="center" wrapText="1"/>
    </xf>
    <xf numFmtId="165" fontId="22" fillId="34" borderId="76" xfId="1" applyNumberFormat="1" applyFont="1" applyFill="1" applyBorder="1" applyAlignment="1">
      <alignment horizontal="center"/>
    </xf>
    <xf numFmtId="165" fontId="22" fillId="38" borderId="77" xfId="1" applyNumberFormat="1" applyFont="1" applyFill="1" applyBorder="1" applyAlignment="1">
      <alignment horizontal="center"/>
    </xf>
    <xf numFmtId="165" fontId="20" fillId="37" borderId="0" xfId="0" applyNumberFormat="1" applyFont="1" applyFill="1" applyAlignment="1">
      <alignment horizontal="center"/>
    </xf>
    <xf numFmtId="3" fontId="22" fillId="34" borderId="76" xfId="1" applyNumberFormat="1" applyFont="1" applyFill="1" applyBorder="1" applyAlignment="1">
      <alignment horizontal="center"/>
    </xf>
    <xf numFmtId="3" fontId="22" fillId="36" borderId="76" xfId="1" applyNumberFormat="1" applyFont="1" applyFill="1" applyBorder="1" applyAlignment="1">
      <alignment horizontal="center"/>
    </xf>
    <xf numFmtId="3" fontId="22" fillId="42" borderId="76" xfId="1" applyNumberFormat="1" applyFont="1" applyFill="1" applyBorder="1" applyAlignment="1">
      <alignment horizontal="center"/>
    </xf>
    <xf numFmtId="3" fontId="22" fillId="35" borderId="76" xfId="1" applyNumberFormat="1" applyFont="1" applyFill="1" applyBorder="1" applyAlignment="1">
      <alignment horizontal="center"/>
    </xf>
    <xf numFmtId="165" fontId="20" fillId="42" borderId="76" xfId="1" applyNumberFormat="1" applyFont="1" applyFill="1" applyBorder="1" applyAlignment="1">
      <alignment horizontal="center"/>
    </xf>
    <xf numFmtId="3" fontId="20" fillId="42" borderId="76" xfId="1" applyNumberFormat="1" applyFont="1" applyFill="1" applyBorder="1" applyAlignment="1">
      <alignment horizontal="center"/>
    </xf>
    <xf numFmtId="165" fontId="22" fillId="42" borderId="76" xfId="1" applyNumberFormat="1" applyFont="1" applyFill="1" applyBorder="1" applyAlignment="1">
      <alignment horizontal="center"/>
    </xf>
    <xf numFmtId="165" fontId="22" fillId="36" borderId="76" xfId="1" applyNumberFormat="1" applyFont="1" applyFill="1" applyBorder="1" applyAlignment="1">
      <alignment horizontal="center"/>
    </xf>
    <xf numFmtId="165" fontId="22" fillId="35" borderId="76" xfId="1" applyNumberFormat="1" applyFont="1" applyFill="1" applyBorder="1" applyAlignment="1">
      <alignment horizontal="center"/>
    </xf>
    <xf numFmtId="0" fontId="22" fillId="0" borderId="34" xfId="0" applyFont="1" applyBorder="1" applyAlignment="1">
      <alignment horizontal="center"/>
    </xf>
    <xf numFmtId="165" fontId="22" fillId="34" borderId="78" xfId="1" applyNumberFormat="1" applyFont="1" applyFill="1" applyBorder="1" applyAlignment="1">
      <alignment horizontal="center"/>
    </xf>
    <xf numFmtId="165" fontId="22" fillId="0" borderId="79" xfId="1" applyNumberFormat="1" applyFont="1" applyBorder="1" applyAlignment="1">
      <alignment horizontal="center"/>
    </xf>
    <xf numFmtId="165" fontId="20" fillId="0" borderId="79" xfId="0" applyNumberFormat="1" applyFont="1" applyBorder="1" applyAlignment="1">
      <alignment horizontal="center"/>
    </xf>
    <xf numFmtId="165" fontId="22" fillId="38" borderId="80" xfId="1" applyNumberFormat="1" applyFont="1" applyFill="1" applyBorder="1" applyAlignment="1">
      <alignment horizontal="center"/>
    </xf>
    <xf numFmtId="3" fontId="22" fillId="38" borderId="65" xfId="1" applyNumberFormat="1" applyFont="1" applyFill="1" applyBorder="1" applyAlignment="1">
      <alignment horizontal="center"/>
    </xf>
    <xf numFmtId="165" fontId="20" fillId="0" borderId="80" xfId="0" applyNumberFormat="1" applyFont="1" applyBorder="1" applyAlignment="1">
      <alignment horizontal="center"/>
    </xf>
    <xf numFmtId="0" fontId="0" fillId="0" borderId="12" xfId="0" applyBorder="1"/>
    <xf numFmtId="0" fontId="20" fillId="0" borderId="80" xfId="0" applyFont="1" applyBorder="1" applyAlignment="1">
      <alignment horizontal="center" vertical="center" wrapText="1"/>
    </xf>
    <xf numFmtId="165" fontId="22" fillId="35" borderId="53" xfId="1" applyNumberFormat="1" applyFont="1" applyFill="1" applyBorder="1" applyAlignment="1">
      <alignment horizontal="center"/>
    </xf>
    <xf numFmtId="165" fontId="22" fillId="0" borderId="49" xfId="1" applyNumberFormat="1" applyFont="1" applyBorder="1" applyAlignment="1">
      <alignment horizontal="center"/>
    </xf>
    <xf numFmtId="3" fontId="22" fillId="34" borderId="43" xfId="1" applyNumberFormat="1" applyFont="1" applyFill="1" applyBorder="1" applyAlignment="1">
      <alignment horizontal="center"/>
    </xf>
    <xf numFmtId="3" fontId="22" fillId="35" borderId="47" xfId="1" applyNumberFormat="1" applyFont="1" applyFill="1" applyBorder="1" applyAlignment="1">
      <alignment horizontal="center"/>
    </xf>
    <xf numFmtId="3" fontId="22" fillId="36" borderId="47" xfId="1" applyNumberFormat="1" applyFont="1" applyFill="1" applyBorder="1" applyAlignment="1">
      <alignment horizontal="center"/>
    </xf>
    <xf numFmtId="3" fontId="22" fillId="0" borderId="51" xfId="1" applyNumberFormat="1" applyFont="1" applyBorder="1" applyAlignment="1">
      <alignment horizontal="center"/>
    </xf>
    <xf numFmtId="0" fontId="22" fillId="38" borderId="63" xfId="1" applyNumberFormat="1" applyFont="1" applyFill="1" applyBorder="1" applyAlignment="1">
      <alignment horizontal="center"/>
    </xf>
    <xf numFmtId="3" fontId="20" fillId="0" borderId="39" xfId="0" applyNumberFormat="1" applyFont="1" applyBorder="1" applyAlignment="1">
      <alignment horizontal="center"/>
    </xf>
    <xf numFmtId="0" fontId="20" fillId="0" borderId="81" xfId="0" applyFont="1" applyBorder="1" applyAlignment="1">
      <alignment horizontal="center" vertical="center" wrapText="1"/>
    </xf>
    <xf numFmtId="0" fontId="20" fillId="37" borderId="81" xfId="0" applyFont="1" applyFill="1" applyBorder="1" applyAlignment="1">
      <alignment horizontal="center"/>
    </xf>
    <xf numFmtId="0" fontId="22" fillId="38" borderId="83" xfId="1" applyNumberFormat="1" applyFont="1" applyFill="1" applyBorder="1" applyAlignment="1">
      <alignment horizontal="center"/>
    </xf>
    <xf numFmtId="3" fontId="22" fillId="34" borderId="62" xfId="1" applyNumberFormat="1" applyFont="1" applyFill="1" applyBorder="1" applyAlignment="1">
      <alignment horizontal="center"/>
    </xf>
    <xf numFmtId="3" fontId="22" fillId="35" borderId="82" xfId="1" applyNumberFormat="1" applyFont="1" applyFill="1" applyBorder="1" applyAlignment="1">
      <alignment horizontal="center"/>
    </xf>
    <xf numFmtId="3" fontId="22" fillId="36" borderId="82" xfId="1" applyNumberFormat="1" applyFont="1" applyFill="1" applyBorder="1" applyAlignment="1">
      <alignment horizontal="center"/>
    </xf>
    <xf numFmtId="3" fontId="22" fillId="0" borderId="59" xfId="1" applyNumberFormat="1" applyFont="1" applyBorder="1" applyAlignment="1">
      <alignment horizontal="center"/>
    </xf>
    <xf numFmtId="3" fontId="20" fillId="0" borderId="81" xfId="0" applyNumberFormat="1" applyFont="1" applyBorder="1" applyAlignment="1">
      <alignment horizontal="center"/>
    </xf>
    <xf numFmtId="165" fontId="22" fillId="38" borderId="37" xfId="1" applyNumberFormat="1" applyFont="1" applyFill="1" applyBorder="1" applyAlignment="1">
      <alignment horizontal="center"/>
    </xf>
    <xf numFmtId="165" fontId="20" fillId="42" borderId="41" xfId="1" applyNumberFormat="1" applyFont="1" applyFill="1" applyBorder="1" applyAlignment="1">
      <alignment horizontal="center"/>
    </xf>
    <xf numFmtId="3" fontId="20" fillId="42" borderId="37" xfId="1" applyNumberFormat="1" applyFont="1" applyFill="1" applyBorder="1" applyAlignment="1">
      <alignment horizontal="center"/>
    </xf>
    <xf numFmtId="0" fontId="0" fillId="0" borderId="31" xfId="0" applyBorder="1"/>
    <xf numFmtId="165" fontId="20" fillId="42" borderId="78" xfId="1" applyNumberFormat="1" applyFont="1" applyFill="1" applyBorder="1" applyAlignment="1">
      <alignment horizontal="center"/>
    </xf>
    <xf numFmtId="0" fontId="36" fillId="43" borderId="0" xfId="46" applyFont="1" applyFill="1"/>
    <xf numFmtId="0" fontId="37" fillId="43" borderId="0" xfId="46" applyFont="1" applyFill="1"/>
    <xf numFmtId="0" fontId="37" fillId="0" borderId="0" xfId="46" applyFont="1"/>
    <xf numFmtId="0" fontId="39" fillId="0" borderId="0" xfId="46" applyFont="1"/>
    <xf numFmtId="0" fontId="40" fillId="0" borderId="0" xfId="46" applyFont="1"/>
    <xf numFmtId="0" fontId="40" fillId="0" borderId="0" xfId="46" applyFont="1" applyAlignment="1">
      <alignment horizontal="center"/>
    </xf>
    <xf numFmtId="0" fontId="41" fillId="0" borderId="0" xfId="46" applyFont="1"/>
    <xf numFmtId="3" fontId="23" fillId="0" borderId="86" xfId="0" applyNumberFormat="1" applyFont="1" applyBorder="1" applyAlignment="1">
      <alignment horizontal="center"/>
    </xf>
    <xf numFmtId="3" fontId="19" fillId="0" borderId="11" xfId="0" applyNumberFormat="1" applyFont="1" applyBorder="1" applyAlignment="1">
      <alignment horizontal="center"/>
    </xf>
    <xf numFmtId="165" fontId="23" fillId="0" borderId="11" xfId="1" applyNumberFormat="1" applyFont="1" applyFill="1" applyBorder="1" applyAlignment="1">
      <alignment horizontal="center"/>
    </xf>
    <xf numFmtId="165" fontId="23" fillId="0" borderId="36" xfId="1" applyNumberFormat="1" applyFont="1" applyFill="1" applyBorder="1" applyAlignment="1">
      <alignment horizontal="center"/>
    </xf>
    <xf numFmtId="1" fontId="23" fillId="0" borderId="86" xfId="0" applyNumberFormat="1" applyFont="1" applyBorder="1" applyAlignment="1">
      <alignment horizontal="center"/>
    </xf>
    <xf numFmtId="1" fontId="23" fillId="0" borderId="11" xfId="0" applyNumberFormat="1" applyFont="1" applyBorder="1" applyAlignment="1">
      <alignment horizontal="center"/>
    </xf>
    <xf numFmtId="3" fontId="19" fillId="0" borderId="36" xfId="0" applyNumberFormat="1" applyFont="1" applyBorder="1" applyAlignment="1">
      <alignment horizontal="center"/>
    </xf>
    <xf numFmtId="165" fontId="21" fillId="0" borderId="86" xfId="1" applyNumberFormat="1" applyFont="1" applyFill="1" applyBorder="1" applyAlignment="1">
      <alignment horizontal="center"/>
    </xf>
    <xf numFmtId="1" fontId="21" fillId="0" borderId="86" xfId="1" applyNumberFormat="1" applyFont="1" applyFill="1" applyBorder="1" applyAlignment="1">
      <alignment horizontal="center"/>
    </xf>
    <xf numFmtId="3" fontId="21" fillId="0" borderId="86" xfId="0" applyNumberFormat="1" applyFont="1" applyBorder="1" applyAlignment="1">
      <alignment horizontal="center"/>
    </xf>
    <xf numFmtId="0" fontId="16" fillId="0" borderId="22" xfId="0" applyFont="1" applyBorder="1" applyAlignment="1">
      <alignment horizontal="center" vertical="center" wrapText="1"/>
    </xf>
    <xf numFmtId="2" fontId="16" fillId="0" borderId="22" xfId="0" applyNumberFormat="1" applyFont="1" applyBorder="1" applyAlignment="1">
      <alignment horizontal="center" vertical="center" wrapText="1"/>
    </xf>
    <xf numFmtId="2" fontId="16" fillId="0" borderId="23" xfId="0" applyNumberFormat="1" applyFont="1" applyBorder="1" applyAlignment="1">
      <alignment horizontal="center" vertical="center" wrapText="1"/>
    </xf>
    <xf numFmtId="0" fontId="16" fillId="0" borderId="24" xfId="0" applyFont="1" applyBorder="1" applyAlignment="1">
      <alignment horizontal="center" vertical="center" wrapText="1"/>
    </xf>
    <xf numFmtId="3" fontId="16" fillId="0" borderId="24" xfId="0" applyNumberFormat="1" applyFont="1" applyBorder="1" applyAlignment="1">
      <alignment horizontal="center" vertical="center" wrapText="1"/>
    </xf>
    <xf numFmtId="2" fontId="16" fillId="0" borderId="24" xfId="0" applyNumberFormat="1" applyFont="1" applyBorder="1" applyAlignment="1">
      <alignment horizontal="center" vertical="center" wrapText="1"/>
    </xf>
    <xf numFmtId="4" fontId="16" fillId="0" borderId="24" xfId="0" applyNumberFormat="1" applyFont="1" applyBorder="1" applyAlignment="1">
      <alignment horizontal="center" vertical="center" wrapText="1"/>
    </xf>
    <xf numFmtId="3" fontId="42" fillId="0" borderId="25" xfId="0" applyNumberFormat="1" applyFont="1" applyBorder="1" applyAlignment="1">
      <alignment horizontal="center" vertical="center" wrapText="1"/>
    </xf>
    <xf numFmtId="3" fontId="42" fillId="0" borderId="24" xfId="0" applyNumberFormat="1" applyFont="1" applyBorder="1" applyAlignment="1">
      <alignment horizontal="center" vertical="center" wrapText="1"/>
    </xf>
    <xf numFmtId="1" fontId="16" fillId="0" borderId="24" xfId="0" applyNumberFormat="1" applyFont="1" applyBorder="1" applyAlignment="1">
      <alignment horizontal="center" vertical="center" wrapText="1"/>
    </xf>
    <xf numFmtId="3" fontId="16" fillId="0" borderId="25" xfId="0" applyNumberFormat="1" applyFont="1" applyBorder="1" applyAlignment="1">
      <alignment horizontal="center" vertical="center" wrapText="1"/>
    </xf>
    <xf numFmtId="3" fontId="16" fillId="0" borderId="23" xfId="0" applyNumberFormat="1" applyFont="1" applyBorder="1" applyAlignment="1">
      <alignment horizontal="center" vertical="center" wrapText="1"/>
    </xf>
    <xf numFmtId="1" fontId="16" fillId="0" borderId="25" xfId="0" applyNumberFormat="1" applyFont="1" applyBorder="1" applyAlignment="1">
      <alignment horizontal="center" vertical="center" wrapText="1"/>
    </xf>
    <xf numFmtId="0" fontId="16" fillId="0" borderId="27" xfId="0" applyFont="1" applyBorder="1" applyAlignment="1">
      <alignment horizontal="center" vertical="center" wrapText="1"/>
    </xf>
    <xf numFmtId="3" fontId="16" fillId="0" borderId="72" xfId="0" applyNumberFormat="1" applyFont="1" applyBorder="1" applyAlignment="1">
      <alignment horizontal="center" vertical="center" wrapText="1"/>
    </xf>
    <xf numFmtId="0" fontId="16" fillId="0" borderId="28" xfId="0" applyFont="1" applyBorder="1" applyAlignment="1">
      <alignment horizontal="center" vertical="center" wrapText="1"/>
    </xf>
    <xf numFmtId="3" fontId="16" fillId="0" borderId="26" xfId="0" applyNumberFormat="1" applyFont="1" applyBorder="1" applyAlignment="1">
      <alignment horizontal="center" vertical="center" wrapText="1"/>
    </xf>
    <xf numFmtId="3" fontId="16" fillId="0" borderId="27" xfId="0" applyNumberFormat="1" applyFont="1" applyBorder="1" applyAlignment="1">
      <alignment horizontal="center" vertical="center" wrapText="1"/>
    </xf>
    <xf numFmtId="0" fontId="0" fillId="41" borderId="0" xfId="0" applyFill="1" applyAlignment="1">
      <alignment horizontal="center"/>
    </xf>
    <xf numFmtId="2" fontId="34" fillId="41" borderId="14" xfId="7" applyNumberFormat="1" applyFont="1" applyFill="1" applyBorder="1" applyAlignment="1">
      <alignment horizontal="center"/>
    </xf>
    <xf numFmtId="2" fontId="34" fillId="41" borderId="0" xfId="7" applyNumberFormat="1" applyFont="1" applyFill="1" applyBorder="1" applyAlignment="1">
      <alignment horizontal="center"/>
    </xf>
    <xf numFmtId="167" fontId="34" fillId="41" borderId="0" xfId="7" applyNumberFormat="1" applyFont="1" applyFill="1" applyBorder="1" applyAlignment="1">
      <alignment horizontal="center"/>
    </xf>
    <xf numFmtId="3" fontId="34" fillId="41" borderId="0" xfId="7" applyNumberFormat="1" applyFont="1" applyFill="1" applyBorder="1" applyAlignment="1">
      <alignment horizontal="center"/>
    </xf>
    <xf numFmtId="2" fontId="34" fillId="41" borderId="14" xfId="7" quotePrefix="1" applyNumberFormat="1" applyFont="1" applyFill="1" applyBorder="1" applyAlignment="1">
      <alignment horizontal="center" wrapText="1"/>
    </xf>
    <xf numFmtId="1" fontId="34" fillId="41" borderId="84" xfId="7" quotePrefix="1" applyNumberFormat="1" applyFont="1" applyFill="1" applyBorder="1" applyAlignment="1">
      <alignment horizontal="center" wrapText="1"/>
    </xf>
    <xf numFmtId="4" fontId="34" fillId="41" borderId="0" xfId="7" applyNumberFormat="1" applyFont="1" applyFill="1" applyBorder="1" applyAlignment="1">
      <alignment horizontal="center"/>
    </xf>
    <xf numFmtId="3" fontId="34" fillId="41" borderId="15" xfId="7" applyNumberFormat="1" applyFont="1" applyFill="1" applyBorder="1" applyAlignment="1">
      <alignment horizontal="center"/>
    </xf>
    <xf numFmtId="3" fontId="34" fillId="41" borderId="0" xfId="7" applyNumberFormat="1" applyFont="1" applyFill="1" applyAlignment="1">
      <alignment horizontal="center"/>
    </xf>
    <xf numFmtId="3" fontId="34" fillId="41" borderId="84" xfId="7" applyNumberFormat="1" applyFont="1" applyFill="1" applyBorder="1" applyAlignment="1">
      <alignment horizontal="center"/>
    </xf>
    <xf numFmtId="3" fontId="34" fillId="41" borderId="84" xfId="7" quotePrefix="1" applyNumberFormat="1" applyFont="1" applyFill="1" applyBorder="1" applyAlignment="1">
      <alignment horizontal="center" wrapText="1"/>
    </xf>
    <xf numFmtId="3" fontId="34" fillId="41" borderId="0" xfId="7" quotePrefix="1" applyNumberFormat="1" applyFont="1" applyFill="1" applyAlignment="1">
      <alignment horizontal="center" wrapText="1"/>
    </xf>
    <xf numFmtId="10" fontId="34" fillId="41" borderId="84" xfId="7" quotePrefix="1" applyNumberFormat="1" applyFont="1" applyFill="1" applyBorder="1" applyAlignment="1">
      <alignment horizontal="center" wrapText="1"/>
    </xf>
    <xf numFmtId="165" fontId="34" fillId="41" borderId="84" xfId="7" applyNumberFormat="1" applyFont="1" applyFill="1" applyBorder="1" applyAlignment="1">
      <alignment horizontal="center"/>
    </xf>
    <xf numFmtId="0" fontId="34" fillId="41" borderId="69" xfId="7" applyFont="1" applyFill="1" applyBorder="1" applyAlignment="1">
      <alignment horizontal="center"/>
    </xf>
    <xf numFmtId="3" fontId="34" fillId="41" borderId="87" xfId="7" quotePrefix="1" applyNumberFormat="1" applyFont="1" applyFill="1" applyBorder="1" applyAlignment="1">
      <alignment horizontal="center" wrapText="1"/>
    </xf>
    <xf numFmtId="165" fontId="34" fillId="41" borderId="69" xfId="7" applyNumberFormat="1" applyFont="1" applyFill="1" applyBorder="1" applyAlignment="1">
      <alignment horizontal="center"/>
    </xf>
    <xf numFmtId="3" fontId="34" fillId="41" borderId="0" xfId="7" quotePrefix="1" applyNumberFormat="1" applyFont="1" applyFill="1" applyBorder="1" applyAlignment="1">
      <alignment horizontal="center" wrapText="1"/>
    </xf>
    <xf numFmtId="164" fontId="34" fillId="41" borderId="29" xfId="7" applyNumberFormat="1" applyFont="1" applyFill="1" applyBorder="1" applyAlignment="1">
      <alignment horizontal="center"/>
    </xf>
    <xf numFmtId="165" fontId="34" fillId="41" borderId="0" xfId="7" applyNumberFormat="1" applyFont="1" applyFill="1" applyBorder="1" applyAlignment="1">
      <alignment horizontal="center"/>
    </xf>
    <xf numFmtId="2" fontId="34" fillId="41" borderId="11" xfId="7" applyNumberFormat="1" applyFont="1" applyFill="1" applyBorder="1" applyAlignment="1">
      <alignment horizontal="center"/>
    </xf>
    <xf numFmtId="9" fontId="34" fillId="2" borderId="14" xfId="7" applyNumberFormat="1" applyFont="1" applyBorder="1" applyAlignment="1">
      <alignment horizontal="center"/>
    </xf>
    <xf numFmtId="0" fontId="34" fillId="2" borderId="14" xfId="7" applyFont="1" applyBorder="1" applyAlignment="1">
      <alignment horizontal="center"/>
    </xf>
    <xf numFmtId="0" fontId="34" fillId="0" borderId="0" xfId="7" applyFont="1" applyFill="1" applyAlignment="1">
      <alignment horizontal="center"/>
    </xf>
    <xf numFmtId="165" fontId="34" fillId="0" borderId="14" xfId="7" applyNumberFormat="1" applyFont="1" applyFill="1" applyBorder="1" applyAlignment="1">
      <alignment horizontal="center"/>
    </xf>
    <xf numFmtId="3" fontId="34" fillId="2" borderId="11" xfId="7" applyNumberFormat="1" applyFont="1" applyBorder="1" applyAlignment="1">
      <alignment horizontal="center"/>
    </xf>
    <xf numFmtId="3" fontId="34" fillId="2" borderId="0" xfId="7" applyNumberFormat="1" applyFont="1" applyAlignment="1">
      <alignment horizontal="center"/>
    </xf>
    <xf numFmtId="3" fontId="34" fillId="2" borderId="0" xfId="7" applyNumberFormat="1" applyFont="1" applyBorder="1" applyAlignment="1">
      <alignment horizontal="center"/>
    </xf>
    <xf numFmtId="165" fontId="34" fillId="2" borderId="0" xfId="7" applyNumberFormat="1" applyFont="1" applyBorder="1" applyAlignment="1">
      <alignment horizontal="center"/>
    </xf>
    <xf numFmtId="2" fontId="34" fillId="2" borderId="11" xfId="7" applyNumberFormat="1" applyFont="1" applyBorder="1" applyAlignment="1">
      <alignment horizontal="center"/>
    </xf>
    <xf numFmtId="0" fontId="0" fillId="34" borderId="0" xfId="0" applyFill="1" applyAlignment="1">
      <alignment horizontal="center"/>
    </xf>
    <xf numFmtId="2" fontId="34" fillId="34" borderId="14" xfId="0" applyNumberFormat="1" applyFont="1" applyFill="1" applyBorder="1" applyAlignment="1">
      <alignment horizontal="center"/>
    </xf>
    <xf numFmtId="2" fontId="34" fillId="34" borderId="0" xfId="0" applyNumberFormat="1" applyFont="1" applyFill="1" applyAlignment="1">
      <alignment horizontal="center"/>
    </xf>
    <xf numFmtId="167" fontId="34" fillId="34" borderId="0" xfId="0" applyNumberFormat="1" applyFont="1" applyFill="1" applyAlignment="1">
      <alignment horizontal="center"/>
    </xf>
    <xf numFmtId="3" fontId="34" fillId="34" borderId="0" xfId="0" applyNumberFormat="1" applyFont="1" applyFill="1" applyAlignment="1">
      <alignment horizontal="center"/>
    </xf>
    <xf numFmtId="2" fontId="43" fillId="34" borderId="14" xfId="0" quotePrefix="1" applyNumberFormat="1" applyFont="1" applyFill="1" applyBorder="1" applyAlignment="1">
      <alignment horizontal="center"/>
    </xf>
    <xf numFmtId="1" fontId="34" fillId="34" borderId="11" xfId="7" quotePrefix="1" applyNumberFormat="1" applyFont="1" applyFill="1" applyBorder="1" applyAlignment="1">
      <alignment horizontal="center" wrapText="1"/>
    </xf>
    <xf numFmtId="4" fontId="34" fillId="34" borderId="0" xfId="0" applyNumberFormat="1" applyFont="1" applyFill="1" applyAlignment="1">
      <alignment horizontal="center"/>
    </xf>
    <xf numFmtId="3" fontId="34" fillId="34" borderId="15" xfId="7" applyNumberFormat="1" applyFont="1" applyFill="1" applyBorder="1" applyAlignment="1">
      <alignment horizontal="center"/>
    </xf>
    <xf numFmtId="3" fontId="34" fillId="34" borderId="11" xfId="7" applyNumberFormat="1" applyFont="1" applyFill="1" applyBorder="1" applyAlignment="1">
      <alignment horizontal="center"/>
    </xf>
    <xf numFmtId="3" fontId="43" fillId="34" borderId="11" xfId="0" quotePrefix="1" applyNumberFormat="1" applyFont="1" applyFill="1" applyBorder="1" applyAlignment="1">
      <alignment horizontal="center"/>
    </xf>
    <xf numFmtId="3" fontId="34" fillId="34" borderId="0" xfId="7" quotePrefix="1" applyNumberFormat="1" applyFont="1" applyFill="1" applyAlignment="1">
      <alignment horizontal="center" wrapText="1"/>
    </xf>
    <xf numFmtId="10" fontId="34" fillId="34" borderId="11" xfId="7" quotePrefix="1" applyNumberFormat="1" applyFont="1" applyFill="1" applyBorder="1" applyAlignment="1">
      <alignment horizontal="center" wrapText="1"/>
    </xf>
    <xf numFmtId="3" fontId="34" fillId="34" borderId="0" xfId="7" applyNumberFormat="1" applyFont="1" applyFill="1" applyBorder="1" applyAlignment="1">
      <alignment horizontal="center"/>
    </xf>
    <xf numFmtId="165" fontId="34" fillId="34" borderId="11" xfId="1" applyNumberFormat="1" applyFont="1" applyFill="1" applyBorder="1" applyAlignment="1">
      <alignment horizontal="center"/>
    </xf>
    <xf numFmtId="0" fontId="34" fillId="34" borderId="15" xfId="0" applyFont="1" applyFill="1" applyBorder="1" applyAlignment="1">
      <alignment horizontal="center"/>
    </xf>
    <xf numFmtId="3" fontId="43" fillId="34" borderId="36" xfId="0" quotePrefix="1" applyNumberFormat="1" applyFont="1" applyFill="1" applyBorder="1" applyAlignment="1">
      <alignment horizontal="center"/>
    </xf>
    <xf numFmtId="165" fontId="34" fillId="34" borderId="15" xfId="1" applyNumberFormat="1" applyFont="1" applyFill="1" applyBorder="1" applyAlignment="1">
      <alignment horizontal="center"/>
    </xf>
    <xf numFmtId="3" fontId="34" fillId="34" borderId="0" xfId="7" quotePrefix="1" applyNumberFormat="1" applyFont="1" applyFill="1" applyBorder="1" applyAlignment="1">
      <alignment horizontal="center" wrapText="1"/>
    </xf>
    <xf numFmtId="2" fontId="34" fillId="34" borderId="0" xfId="7" applyNumberFormat="1" applyFont="1" applyFill="1" applyBorder="1" applyAlignment="1">
      <alignment horizontal="center"/>
    </xf>
    <xf numFmtId="164" fontId="34" fillId="34" borderId="29" xfId="7" applyNumberFormat="1" applyFont="1" applyFill="1" applyBorder="1" applyAlignment="1">
      <alignment horizontal="center"/>
    </xf>
    <xf numFmtId="165" fontId="34" fillId="34" borderId="0" xfId="1" applyNumberFormat="1" applyFont="1" applyFill="1" applyBorder="1" applyAlignment="1">
      <alignment horizontal="center"/>
    </xf>
    <xf numFmtId="2" fontId="34" fillId="34" borderId="11" xfId="1" applyNumberFormat="1" applyFont="1" applyFill="1" applyBorder="1" applyAlignment="1">
      <alignment horizontal="center"/>
    </xf>
    <xf numFmtId="2" fontId="34" fillId="34" borderId="11" xfId="7" applyNumberFormat="1" applyFont="1" applyFill="1" applyBorder="1" applyAlignment="1">
      <alignment horizontal="center"/>
    </xf>
    <xf numFmtId="0" fontId="34" fillId="34" borderId="14" xfId="0" applyFont="1" applyFill="1" applyBorder="1" applyAlignment="1">
      <alignment horizontal="center"/>
    </xf>
    <xf numFmtId="0" fontId="44" fillId="36" borderId="14" xfId="0" applyFont="1" applyFill="1" applyBorder="1" applyAlignment="1">
      <alignment horizontal="center"/>
    </xf>
    <xf numFmtId="0" fontId="44" fillId="0" borderId="0" xfId="0" applyFont="1" applyAlignment="1">
      <alignment horizontal="center"/>
    </xf>
    <xf numFmtId="0" fontId="34" fillId="0" borderId="14" xfId="0" applyFont="1" applyBorder="1" applyAlignment="1">
      <alignment horizontal="center"/>
    </xf>
    <xf numFmtId="3" fontId="34" fillId="34" borderId="11" xfId="0" applyNumberFormat="1" applyFont="1" applyFill="1" applyBorder="1" applyAlignment="1">
      <alignment horizontal="center"/>
    </xf>
    <xf numFmtId="0" fontId="0" fillId="35" borderId="0" xfId="0" applyFill="1" applyAlignment="1">
      <alignment horizontal="center"/>
    </xf>
    <xf numFmtId="2" fontId="34" fillId="35" borderId="14" xfId="0" applyNumberFormat="1" applyFont="1" applyFill="1" applyBorder="1" applyAlignment="1">
      <alignment horizontal="center"/>
    </xf>
    <xf numFmtId="2" fontId="34" fillId="35" borderId="0" xfId="0" applyNumberFormat="1" applyFont="1" applyFill="1" applyAlignment="1">
      <alignment horizontal="center"/>
    </xf>
    <xf numFmtId="167" fontId="34" fillId="35" borderId="0" xfId="0" applyNumberFormat="1" applyFont="1" applyFill="1" applyAlignment="1">
      <alignment horizontal="center"/>
    </xf>
    <xf numFmtId="3" fontId="34" fillId="35" borderId="0" xfId="0" applyNumberFormat="1" applyFont="1" applyFill="1" applyAlignment="1">
      <alignment horizontal="center"/>
    </xf>
    <xf numFmtId="2" fontId="43" fillId="35" borderId="14" xfId="0" quotePrefix="1" applyNumberFormat="1" applyFont="1" applyFill="1" applyBorder="1" applyAlignment="1">
      <alignment horizontal="center"/>
    </xf>
    <xf numFmtId="1" fontId="34" fillId="35" borderId="11" xfId="7" quotePrefix="1" applyNumberFormat="1" applyFont="1" applyFill="1" applyBorder="1" applyAlignment="1">
      <alignment horizontal="center" wrapText="1"/>
    </xf>
    <xf numFmtId="4" fontId="34" fillId="35" borderId="0" xfId="0" applyNumberFormat="1" applyFont="1" applyFill="1" applyAlignment="1">
      <alignment horizontal="center"/>
    </xf>
    <xf numFmtId="3" fontId="34" fillId="35" borderId="15" xfId="7" applyNumberFormat="1" applyFont="1" applyFill="1" applyBorder="1" applyAlignment="1">
      <alignment horizontal="center"/>
    </xf>
    <xf numFmtId="3" fontId="34" fillId="35" borderId="11" xfId="7" applyNumberFormat="1" applyFont="1" applyFill="1" applyBorder="1" applyAlignment="1">
      <alignment horizontal="center"/>
    </xf>
    <xf numFmtId="3" fontId="43" fillId="35" borderId="11" xfId="0" quotePrefix="1" applyNumberFormat="1" applyFont="1" applyFill="1" applyBorder="1" applyAlignment="1">
      <alignment horizontal="center"/>
    </xf>
    <xf numFmtId="3" fontId="34" fillId="35" borderId="0" xfId="7" quotePrefix="1" applyNumberFormat="1" applyFont="1" applyFill="1" applyAlignment="1">
      <alignment horizontal="center" wrapText="1"/>
    </xf>
    <xf numFmtId="10" fontId="34" fillId="35" borderId="11" xfId="7" quotePrefix="1" applyNumberFormat="1" applyFont="1" applyFill="1" applyBorder="1" applyAlignment="1">
      <alignment horizontal="center" wrapText="1"/>
    </xf>
    <xf numFmtId="3" fontId="34" fillId="35" borderId="0" xfId="7" applyNumberFormat="1" applyFont="1" applyFill="1" applyBorder="1" applyAlignment="1">
      <alignment horizontal="center"/>
    </xf>
    <xf numFmtId="165" fontId="34" fillId="35" borderId="11" xfId="1" applyNumberFormat="1" applyFont="1" applyFill="1" applyBorder="1" applyAlignment="1">
      <alignment horizontal="center"/>
    </xf>
    <xf numFmtId="0" fontId="34" fillId="35" borderId="15" xfId="0" applyFont="1" applyFill="1" applyBorder="1" applyAlignment="1">
      <alignment horizontal="center"/>
    </xf>
    <xf numFmtId="3" fontId="43" fillId="35" borderId="36" xfId="0" quotePrefix="1" applyNumberFormat="1" applyFont="1" applyFill="1" applyBorder="1" applyAlignment="1">
      <alignment horizontal="center"/>
    </xf>
    <xf numFmtId="165" fontId="34" fillId="35" borderId="15" xfId="1" applyNumberFormat="1" applyFont="1" applyFill="1" applyBorder="1" applyAlignment="1">
      <alignment horizontal="center"/>
    </xf>
    <xf numFmtId="3" fontId="34" fillId="35" borderId="0" xfId="7" quotePrefix="1" applyNumberFormat="1" applyFont="1" applyFill="1" applyBorder="1" applyAlignment="1">
      <alignment horizontal="center" wrapText="1"/>
    </xf>
    <xf numFmtId="2" fontId="34" fillId="35" borderId="0" xfId="7" applyNumberFormat="1" applyFont="1" applyFill="1" applyBorder="1" applyAlignment="1">
      <alignment horizontal="center"/>
    </xf>
    <xf numFmtId="164" fontId="34" fillId="35" borderId="29" xfId="7" applyNumberFormat="1" applyFont="1" applyFill="1" applyBorder="1" applyAlignment="1">
      <alignment horizontal="center"/>
    </xf>
    <xf numFmtId="165" fontId="34" fillId="35" borderId="0" xfId="1" applyNumberFormat="1" applyFont="1" applyFill="1" applyBorder="1" applyAlignment="1">
      <alignment horizontal="center"/>
    </xf>
    <xf numFmtId="2" fontId="34" fillId="35" borderId="11" xfId="1" applyNumberFormat="1" applyFont="1" applyFill="1" applyBorder="1" applyAlignment="1">
      <alignment horizontal="center"/>
    </xf>
    <xf numFmtId="2" fontId="34" fillId="35" borderId="11" xfId="7" applyNumberFormat="1" applyFont="1" applyFill="1" applyBorder="1" applyAlignment="1">
      <alignment horizontal="center"/>
    </xf>
    <xf numFmtId="0" fontId="34" fillId="35" borderId="14" xfId="0" applyFont="1" applyFill="1" applyBorder="1" applyAlignment="1">
      <alignment horizontal="center"/>
    </xf>
    <xf numFmtId="0" fontId="44" fillId="34" borderId="14" xfId="0" applyFont="1" applyFill="1" applyBorder="1" applyAlignment="1">
      <alignment horizontal="center"/>
    </xf>
    <xf numFmtId="3" fontId="34" fillId="35" borderId="11" xfId="0" applyNumberFormat="1" applyFont="1" applyFill="1" applyBorder="1" applyAlignment="1">
      <alignment horizontal="center"/>
    </xf>
    <xf numFmtId="0" fontId="44" fillId="35" borderId="14" xfId="0" applyFont="1" applyFill="1" applyBorder="1" applyAlignment="1">
      <alignment horizontal="center"/>
    </xf>
    <xf numFmtId="0" fontId="0" fillId="36" borderId="0" xfId="0" applyFill="1" applyAlignment="1">
      <alignment horizontal="center"/>
    </xf>
    <xf numFmtId="2" fontId="34" fillId="36" borderId="14" xfId="0" applyNumberFormat="1" applyFont="1" applyFill="1" applyBorder="1" applyAlignment="1">
      <alignment horizontal="center"/>
    </xf>
    <xf numFmtId="2" fontId="34" fillId="36" borderId="0" xfId="0" applyNumberFormat="1" applyFont="1" applyFill="1" applyAlignment="1">
      <alignment horizontal="center"/>
    </xf>
    <xf numFmtId="3" fontId="43" fillId="36" borderId="0" xfId="0" quotePrefix="1" applyNumberFormat="1" applyFont="1" applyFill="1" applyAlignment="1">
      <alignment horizontal="center"/>
    </xf>
    <xf numFmtId="2" fontId="43" fillId="36" borderId="14" xfId="0" quotePrefix="1" applyNumberFormat="1" applyFont="1" applyFill="1" applyBorder="1" applyAlignment="1">
      <alignment horizontal="center"/>
    </xf>
    <xf numFmtId="1" fontId="34" fillId="36" borderId="11" xfId="7" quotePrefix="1" applyNumberFormat="1" applyFont="1" applyFill="1" applyBorder="1" applyAlignment="1">
      <alignment horizontal="center" wrapText="1"/>
    </xf>
    <xf numFmtId="4" fontId="34" fillId="36" borderId="0" xfId="0" applyNumberFormat="1" applyFont="1" applyFill="1" applyAlignment="1">
      <alignment horizontal="center"/>
    </xf>
    <xf numFmtId="3" fontId="34" fillId="36" borderId="15" xfId="7" applyNumberFormat="1" applyFont="1" applyFill="1" applyBorder="1" applyAlignment="1">
      <alignment horizontal="center"/>
    </xf>
    <xf numFmtId="3" fontId="34" fillId="36" borderId="0" xfId="0" applyNumberFormat="1" applyFont="1" applyFill="1" applyAlignment="1">
      <alignment horizontal="center"/>
    </xf>
    <xf numFmtId="3" fontId="34" fillId="36" borderId="11" xfId="7" applyNumberFormat="1" applyFont="1" applyFill="1" applyBorder="1" applyAlignment="1">
      <alignment horizontal="center"/>
    </xf>
    <xf numFmtId="3" fontId="43" fillId="36" borderId="11" xfId="0" quotePrefix="1" applyNumberFormat="1" applyFont="1" applyFill="1" applyBorder="1" applyAlignment="1">
      <alignment horizontal="center"/>
    </xf>
    <xf numFmtId="3" fontId="34" fillId="36" borderId="0" xfId="7" quotePrefix="1" applyNumberFormat="1" applyFont="1" applyFill="1" applyAlignment="1">
      <alignment horizontal="center" wrapText="1"/>
    </xf>
    <xf numFmtId="10" fontId="34" fillId="36" borderId="11" xfId="7" quotePrefix="1" applyNumberFormat="1" applyFont="1" applyFill="1" applyBorder="1" applyAlignment="1">
      <alignment horizontal="center" wrapText="1"/>
    </xf>
    <xf numFmtId="3" fontId="34" fillId="36" borderId="0" xfId="7" applyNumberFormat="1" applyFont="1" applyFill="1" applyBorder="1" applyAlignment="1">
      <alignment horizontal="center"/>
    </xf>
    <xf numFmtId="165" fontId="34" fillId="36" borderId="11" xfId="1" applyNumberFormat="1" applyFont="1" applyFill="1" applyBorder="1" applyAlignment="1">
      <alignment horizontal="center"/>
    </xf>
    <xf numFmtId="0" fontId="34" fillId="36" borderId="15" xfId="0" applyFont="1" applyFill="1" applyBorder="1" applyAlignment="1">
      <alignment horizontal="center"/>
    </xf>
    <xf numFmtId="3" fontId="43" fillId="36" borderId="36" xfId="0" quotePrefix="1" applyNumberFormat="1" applyFont="1" applyFill="1" applyBorder="1" applyAlignment="1">
      <alignment horizontal="center"/>
    </xf>
    <xf numFmtId="165" fontId="34" fillId="36" borderId="15" xfId="1" applyNumberFormat="1" applyFont="1" applyFill="1" applyBorder="1" applyAlignment="1">
      <alignment horizontal="center"/>
    </xf>
    <xf numFmtId="3" fontId="34" fillId="36" borderId="0" xfId="7" quotePrefix="1" applyNumberFormat="1" applyFont="1" applyFill="1" applyBorder="1" applyAlignment="1">
      <alignment horizontal="center" wrapText="1"/>
    </xf>
    <xf numFmtId="2" fontId="34" fillId="36" borderId="0" xfId="7" applyNumberFormat="1" applyFont="1" applyFill="1" applyBorder="1" applyAlignment="1">
      <alignment horizontal="center"/>
    </xf>
    <xf numFmtId="164" fontId="34" fillId="36" borderId="29" xfId="7" applyNumberFormat="1" applyFont="1" applyFill="1" applyBorder="1" applyAlignment="1">
      <alignment horizontal="center"/>
    </xf>
    <xf numFmtId="165" fontId="34" fillId="36" borderId="0" xfId="1" applyNumberFormat="1" applyFont="1" applyFill="1" applyBorder="1" applyAlignment="1">
      <alignment horizontal="center"/>
    </xf>
    <xf numFmtId="2" fontId="34" fillId="36" borderId="11" xfId="1" applyNumberFormat="1" applyFont="1" applyFill="1" applyBorder="1" applyAlignment="1">
      <alignment horizontal="center"/>
    </xf>
    <xf numFmtId="2" fontId="34" fillId="36" borderId="11" xfId="7" applyNumberFormat="1" applyFont="1" applyFill="1" applyBorder="1" applyAlignment="1">
      <alignment horizontal="center"/>
    </xf>
    <xf numFmtId="0" fontId="34" fillId="36" borderId="14" xfId="0" applyFont="1" applyFill="1" applyBorder="1" applyAlignment="1">
      <alignment horizontal="center"/>
    </xf>
    <xf numFmtId="3" fontId="34" fillId="36" borderId="11" xfId="0" applyNumberFormat="1" applyFont="1" applyFill="1" applyBorder="1" applyAlignment="1">
      <alignment horizontal="center"/>
    </xf>
    <xf numFmtId="167" fontId="34" fillId="36" borderId="0" xfId="0" applyNumberFormat="1" applyFont="1" applyFill="1" applyAlignment="1">
      <alignment horizontal="center"/>
    </xf>
    <xf numFmtId="2" fontId="34" fillId="0" borderId="14" xfId="0" applyNumberFormat="1" applyFont="1" applyBorder="1" applyAlignment="1">
      <alignment horizontal="center"/>
    </xf>
    <xf numFmtId="2" fontId="34" fillId="0" borderId="0" xfId="0" applyNumberFormat="1" applyFont="1" applyAlignment="1">
      <alignment horizontal="center"/>
    </xf>
    <xf numFmtId="167" fontId="34" fillId="0" borderId="0" xfId="0" applyNumberFormat="1" applyFont="1" applyAlignment="1">
      <alignment horizontal="center"/>
    </xf>
    <xf numFmtId="3" fontId="34" fillId="0" borderId="0" xfId="0" applyNumberFormat="1" applyFont="1" applyAlignment="1">
      <alignment horizontal="center"/>
    </xf>
    <xf numFmtId="2" fontId="43" fillId="0" borderId="14" xfId="0" quotePrefix="1" applyNumberFormat="1" applyFont="1" applyBorder="1" applyAlignment="1">
      <alignment horizontal="center"/>
    </xf>
    <xf numFmtId="1" fontId="34" fillId="0" borderId="11" xfId="7" quotePrefix="1" applyNumberFormat="1" applyFont="1" applyFill="1" applyBorder="1" applyAlignment="1">
      <alignment horizontal="center" wrapText="1"/>
    </xf>
    <xf numFmtId="4" fontId="34" fillId="0" borderId="0" xfId="0" applyNumberFormat="1" applyFont="1" applyAlignment="1">
      <alignment horizontal="center"/>
    </xf>
    <xf numFmtId="3" fontId="34" fillId="0" borderId="15" xfId="7" applyNumberFormat="1" applyFont="1" applyFill="1" applyBorder="1" applyAlignment="1">
      <alignment horizontal="center"/>
    </xf>
    <xf numFmtId="3" fontId="34" fillId="0" borderId="11" xfId="7" applyNumberFormat="1" applyFont="1" applyFill="1" applyBorder="1" applyAlignment="1">
      <alignment horizontal="center"/>
    </xf>
    <xf numFmtId="3" fontId="43" fillId="0" borderId="11" xfId="0" quotePrefix="1" applyNumberFormat="1" applyFont="1" applyBorder="1" applyAlignment="1">
      <alignment horizontal="center"/>
    </xf>
    <xf numFmtId="3" fontId="34" fillId="0" borderId="0" xfId="7" quotePrefix="1" applyNumberFormat="1" applyFont="1" applyFill="1" applyAlignment="1">
      <alignment horizontal="center" wrapText="1"/>
    </xf>
    <xf numFmtId="10" fontId="34" fillId="0" borderId="11" xfId="7" quotePrefix="1" applyNumberFormat="1" applyFont="1" applyFill="1" applyBorder="1" applyAlignment="1">
      <alignment horizontal="center" wrapText="1"/>
    </xf>
    <xf numFmtId="3" fontId="34" fillId="0" borderId="0" xfId="7" applyNumberFormat="1" applyFont="1" applyFill="1" applyBorder="1" applyAlignment="1">
      <alignment horizontal="center"/>
    </xf>
    <xf numFmtId="165" fontId="34" fillId="0" borderId="11" xfId="1" applyNumberFormat="1" applyFont="1" applyFill="1" applyBorder="1" applyAlignment="1">
      <alignment horizontal="center"/>
    </xf>
    <xf numFmtId="0" fontId="34" fillId="0" borderId="15" xfId="0" applyFont="1" applyBorder="1" applyAlignment="1">
      <alignment horizontal="center"/>
    </xf>
    <xf numFmtId="3" fontId="43" fillId="0" borderId="36" xfId="0" quotePrefix="1" applyNumberFormat="1" applyFont="1" applyBorder="1" applyAlignment="1">
      <alignment horizontal="center"/>
    </xf>
    <xf numFmtId="165" fontId="34" fillId="0" borderId="15" xfId="1" applyNumberFormat="1" applyFont="1" applyFill="1" applyBorder="1" applyAlignment="1">
      <alignment horizontal="center"/>
    </xf>
    <xf numFmtId="3" fontId="34" fillId="0" borderId="0" xfId="7" quotePrefix="1" applyNumberFormat="1" applyFont="1" applyFill="1" applyBorder="1" applyAlignment="1">
      <alignment horizontal="center" wrapText="1"/>
    </xf>
    <xf numFmtId="2" fontId="34" fillId="0" borderId="0" xfId="7" applyNumberFormat="1" applyFont="1" applyFill="1" applyBorder="1" applyAlignment="1">
      <alignment horizontal="center"/>
    </xf>
    <xf numFmtId="164" fontId="34" fillId="0" borderId="29" xfId="7" applyNumberFormat="1" applyFont="1" applyFill="1" applyBorder="1" applyAlignment="1">
      <alignment horizontal="center"/>
    </xf>
    <xf numFmtId="165" fontId="34" fillId="0" borderId="0" xfId="1" applyNumberFormat="1" applyFont="1" applyFill="1" applyBorder="1" applyAlignment="1">
      <alignment horizontal="center"/>
    </xf>
    <xf numFmtId="2" fontId="34" fillId="0" borderId="11" xfId="1" applyNumberFormat="1" applyFont="1" applyFill="1" applyBorder="1" applyAlignment="1">
      <alignment horizontal="center"/>
    </xf>
    <xf numFmtId="2" fontId="34" fillId="0" borderId="11" xfId="7" applyNumberFormat="1" applyFont="1" applyFill="1" applyBorder="1" applyAlignment="1">
      <alignment horizontal="center"/>
    </xf>
    <xf numFmtId="0" fontId="44" fillId="0" borderId="14" xfId="0" applyFont="1" applyBorder="1" applyAlignment="1">
      <alignment horizontal="center"/>
    </xf>
    <xf numFmtId="3" fontId="34" fillId="0" borderId="11" xfId="0" applyNumberFormat="1" applyFont="1" applyBorder="1" applyAlignment="1">
      <alignment horizontal="center"/>
    </xf>
    <xf numFmtId="3" fontId="43" fillId="0" borderId="0" xfId="0" quotePrefix="1" applyNumberFormat="1" applyFont="1" applyAlignment="1">
      <alignment horizontal="center"/>
    </xf>
    <xf numFmtId="3" fontId="43" fillId="34" borderId="0" xfId="0" quotePrefix="1" applyNumberFormat="1" applyFont="1" applyFill="1" applyAlignment="1">
      <alignment horizontal="center"/>
    </xf>
    <xf numFmtId="3" fontId="43" fillId="0" borderId="11" xfId="0" applyNumberFormat="1" applyFont="1" applyBorder="1" applyAlignment="1">
      <alignment horizontal="center"/>
    </xf>
    <xf numFmtId="3" fontId="43" fillId="0" borderId="36" xfId="0" applyNumberFormat="1" applyFont="1" applyBorder="1" applyAlignment="1">
      <alignment horizontal="center"/>
    </xf>
    <xf numFmtId="0" fontId="17" fillId="37" borderId="14" xfId="0" applyFont="1" applyFill="1" applyBorder="1" applyAlignment="1">
      <alignment horizontal="center"/>
    </xf>
    <xf numFmtId="0" fontId="17" fillId="0" borderId="0" xfId="0" applyFont="1" applyAlignment="1">
      <alignment horizontal="center"/>
    </xf>
    <xf numFmtId="0" fontId="6" fillId="41" borderId="69" xfId="7" applyFill="1" applyBorder="1" applyAlignment="1">
      <alignment horizontal="center"/>
    </xf>
    <xf numFmtId="0" fontId="0" fillId="41" borderId="71" xfId="0" applyFill="1" applyBorder="1" applyAlignment="1">
      <alignment horizontal="center"/>
    </xf>
    <xf numFmtId="0" fontId="0" fillId="41" borderId="70" xfId="0" applyFill="1" applyBorder="1" applyAlignment="1">
      <alignment horizontal="center"/>
    </xf>
    <xf numFmtId="0" fontId="0" fillId="41" borderId="15" xfId="0" applyFill="1" applyBorder="1" applyAlignment="1">
      <alignment horizontal="center"/>
    </xf>
    <xf numFmtId="0" fontId="0" fillId="41" borderId="85" xfId="0" applyFill="1" applyBorder="1" applyAlignment="1">
      <alignment horizontal="center"/>
    </xf>
    <xf numFmtId="0" fontId="0" fillId="41" borderId="87" xfId="0" applyFill="1" applyBorder="1" applyAlignment="1">
      <alignment horizontal="center"/>
    </xf>
    <xf numFmtId="0" fontId="0" fillId="41" borderId="69" xfId="0" applyFill="1" applyBorder="1" applyAlignment="1">
      <alignment horizontal="center"/>
    </xf>
    <xf numFmtId="0" fontId="0" fillId="41" borderId="73" xfId="0" applyFill="1" applyBorder="1" applyAlignment="1">
      <alignment horizontal="center"/>
    </xf>
    <xf numFmtId="0" fontId="23" fillId="2" borderId="0" xfId="7" applyFont="1" applyAlignment="1">
      <alignment horizontal="center"/>
    </xf>
    <xf numFmtId="0" fontId="0" fillId="34" borderId="15" xfId="0" applyFill="1" applyBorder="1" applyAlignment="1">
      <alignment horizontal="center"/>
    </xf>
    <xf numFmtId="0" fontId="0" fillId="34" borderId="16" xfId="0" applyFill="1" applyBorder="1" applyAlignment="1">
      <alignment horizontal="center"/>
    </xf>
    <xf numFmtId="0" fontId="0" fillId="34" borderId="14" xfId="0" applyFill="1" applyBorder="1" applyAlignment="1">
      <alignment horizontal="center"/>
    </xf>
    <xf numFmtId="0" fontId="0" fillId="34" borderId="86" xfId="0" applyFill="1" applyBorder="1" applyAlignment="1">
      <alignment horizontal="center"/>
    </xf>
    <xf numFmtId="0" fontId="0" fillId="34" borderId="36" xfId="0" applyFill="1" applyBorder="1" applyAlignment="1">
      <alignment horizontal="center"/>
    </xf>
    <xf numFmtId="0" fontId="0" fillId="34" borderId="29" xfId="0" applyFill="1" applyBorder="1" applyAlignment="1">
      <alignment horizontal="center"/>
    </xf>
    <xf numFmtId="0" fontId="0" fillId="35" borderId="15" xfId="0" applyFill="1" applyBorder="1" applyAlignment="1">
      <alignment horizontal="center"/>
    </xf>
    <xf numFmtId="0" fontId="0" fillId="35" borderId="16" xfId="0" applyFill="1" applyBorder="1" applyAlignment="1">
      <alignment horizontal="center"/>
    </xf>
    <xf numFmtId="0" fontId="0" fillId="35" borderId="14" xfId="0" applyFill="1" applyBorder="1" applyAlignment="1">
      <alignment horizontal="center"/>
    </xf>
    <xf numFmtId="0" fontId="0" fillId="35" borderId="86" xfId="0" applyFill="1" applyBorder="1" applyAlignment="1">
      <alignment horizontal="center"/>
    </xf>
    <xf numFmtId="0" fontId="0" fillId="35" borderId="36" xfId="0" applyFill="1" applyBorder="1" applyAlignment="1">
      <alignment horizontal="center"/>
    </xf>
    <xf numFmtId="0" fontId="0" fillId="35" borderId="29" xfId="0" applyFill="1" applyBorder="1" applyAlignment="1">
      <alignment horizontal="center"/>
    </xf>
    <xf numFmtId="0" fontId="0" fillId="36" borderId="15" xfId="0" applyFill="1" applyBorder="1" applyAlignment="1">
      <alignment horizontal="center"/>
    </xf>
    <xf numFmtId="0" fontId="34" fillId="36" borderId="0" xfId="0" applyFont="1" applyFill="1" applyAlignment="1">
      <alignment horizontal="center"/>
    </xf>
    <xf numFmtId="0" fontId="0" fillId="36" borderId="16" xfId="0" applyFill="1" applyBorder="1" applyAlignment="1">
      <alignment horizontal="center"/>
    </xf>
    <xf numFmtId="0" fontId="0" fillId="36" borderId="14" xfId="0" applyFill="1" applyBorder="1" applyAlignment="1">
      <alignment horizontal="center"/>
    </xf>
    <xf numFmtId="0" fontId="0" fillId="36" borderId="86" xfId="0" applyFill="1" applyBorder="1" applyAlignment="1">
      <alignment horizontal="center"/>
    </xf>
    <xf numFmtId="0" fontId="0" fillId="36" borderId="36" xfId="0" applyFill="1" applyBorder="1" applyAlignment="1">
      <alignment horizontal="center"/>
    </xf>
    <xf numFmtId="0" fontId="0" fillId="36" borderId="29" xfId="0"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0" fillId="0" borderId="86" xfId="0" applyBorder="1" applyAlignment="1">
      <alignment horizontal="center"/>
    </xf>
    <xf numFmtId="0" fontId="0" fillId="0" borderId="29" xfId="0" applyBorder="1" applyAlignment="1">
      <alignment horizontal="center"/>
    </xf>
    <xf numFmtId="0" fontId="34" fillId="0" borderId="0" xfId="0" applyFont="1" applyAlignment="1">
      <alignment horizontal="center"/>
    </xf>
    <xf numFmtId="0" fontId="34" fillId="34" borderId="0" xfId="0" applyFont="1" applyFill="1" applyAlignment="1">
      <alignment horizontal="center"/>
    </xf>
    <xf numFmtId="0" fontId="23" fillId="0" borderId="29" xfId="0" applyFont="1" applyBorder="1" applyAlignment="1">
      <alignment horizontal="center"/>
    </xf>
    <xf numFmtId="49" fontId="23" fillId="0" borderId="0" xfId="0" applyNumberFormat="1" applyFont="1" applyAlignment="1">
      <alignment horizontal="center"/>
    </xf>
    <xf numFmtId="0" fontId="37" fillId="0" borderId="0" xfId="46" applyFont="1"/>
    <xf numFmtId="0" fontId="38" fillId="0" borderId="0" xfId="46" applyFont="1"/>
    <xf numFmtId="0" fontId="41" fillId="0" borderId="0" xfId="46" applyFont="1"/>
    <xf numFmtId="0" fontId="25" fillId="0" borderId="0" xfId="46" applyFont="1"/>
    <xf numFmtId="0" fontId="39" fillId="0" borderId="0" xfId="46" applyFont="1"/>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0" fillId="39" borderId="38" xfId="0" applyFont="1" applyFill="1" applyBorder="1" applyAlignment="1">
      <alignment horizontal="center" vertical="center" wrapText="1"/>
    </xf>
    <xf numFmtId="0" fontId="20" fillId="39" borderId="55" xfId="0" applyFont="1" applyFill="1" applyBorder="1" applyAlignment="1">
      <alignment horizontal="center" vertical="center" wrapText="1"/>
    </xf>
    <xf numFmtId="0" fontId="20" fillId="39" borderId="55" xfId="0" applyFont="1" applyFill="1" applyBorder="1" applyAlignment="1">
      <alignment horizontal="center" vertical="center"/>
    </xf>
    <xf numFmtId="0" fontId="20" fillId="39" borderId="54" xfId="0" applyFont="1" applyFill="1" applyBorder="1" applyAlignment="1">
      <alignment horizontal="center" vertical="center"/>
    </xf>
    <xf numFmtId="0" fontId="26" fillId="38" borderId="57" xfId="0" applyFont="1" applyFill="1" applyBorder="1" applyAlignment="1">
      <alignment horizontal="left" vertical="center" wrapText="1"/>
    </xf>
    <xf numFmtId="0" fontId="26" fillId="38" borderId="58" xfId="0" applyFont="1" applyFill="1" applyBorder="1" applyAlignment="1">
      <alignment horizontal="left" vertical="center" wrapText="1"/>
    </xf>
    <xf numFmtId="0" fontId="26" fillId="38" borderId="59" xfId="0" applyFont="1" applyFill="1" applyBorder="1" applyAlignment="1">
      <alignment horizontal="left" vertical="center" wrapText="1"/>
    </xf>
    <xf numFmtId="0" fontId="26" fillId="38" borderId="10" xfId="0" applyFont="1" applyFill="1" applyBorder="1" applyAlignment="1">
      <alignment horizontal="left" vertical="center" wrapText="1"/>
    </xf>
    <xf numFmtId="0" fontId="26" fillId="38" borderId="0" xfId="0" applyFont="1" applyFill="1" applyAlignment="1">
      <alignment horizontal="left" vertical="center" wrapText="1"/>
    </xf>
    <xf numFmtId="0" fontId="26" fillId="38" borderId="11" xfId="0" applyFont="1" applyFill="1" applyBorder="1" applyAlignment="1">
      <alignment horizontal="left" vertical="center" wrapText="1"/>
    </xf>
    <xf numFmtId="0" fontId="26" fillId="38" borderId="60" xfId="0" applyFont="1" applyFill="1" applyBorder="1" applyAlignment="1">
      <alignment horizontal="left" vertical="center" wrapText="1"/>
    </xf>
    <xf numFmtId="0" fontId="26" fillId="38" borderId="61" xfId="0" applyFont="1" applyFill="1" applyBorder="1" applyAlignment="1">
      <alignment horizontal="left" vertical="center" wrapText="1"/>
    </xf>
    <xf numFmtId="0" fontId="26" fillId="38" borderId="62" xfId="0" applyFont="1" applyFill="1" applyBorder="1" applyAlignment="1">
      <alignment horizontal="left" vertical="center" wrapText="1"/>
    </xf>
    <xf numFmtId="0" fontId="44" fillId="0" borderId="0" xfId="0" applyFont="1" applyBorder="1" applyAlignment="1">
      <alignment horizont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00000000-0005-0000-0000-00001B000000}"/>
    <cellStyle name="Comma 3" xfId="45" xr:uid="{80644553-CFE0-4682-9352-A327961E3F7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rmal 2" xfId="46" xr:uid="{548ACACF-18F8-458A-B41C-525CAE185528}"/>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1">
    <dxf>
      <fill>
        <patternFill>
          <bgColor rgb="FFFFFFBE"/>
        </patternFill>
      </fill>
    </dxf>
  </dxfs>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orealisdata.ca/dataset.xhtml?persistentId=doi:10.5683/SP/EUG3DT" TargetMode="External"/><Relationship Id="rId2" Type="http://schemas.openxmlformats.org/officeDocument/2006/relationships/hyperlink" Target="https://japr.homestead.com/Gordon_FinalVersion131216.pdf" TargetMode="External"/><Relationship Id="rId1" Type="http://schemas.openxmlformats.org/officeDocument/2006/relationships/hyperlink" Target="https://www.canadiansuburbs.ca/wp-content/uploads/2022/03/Still_Suburban_Monograph_2016.pdf" TargetMode="External"/><Relationship Id="rId6" Type="http://schemas.openxmlformats.org/officeDocument/2006/relationships/hyperlink" Target="http://www.canadiansuburbs.ca/" TargetMode="External"/><Relationship Id="rId5" Type="http://schemas.openxmlformats.org/officeDocument/2006/relationships/hyperlink" Target="https://datacentre.chass.utoronto.ca/" TargetMode="External"/><Relationship Id="rId4" Type="http://schemas.openxmlformats.org/officeDocument/2006/relationships/hyperlink" Target="https://www12.statcan.gc.ca/census-recensement/2021/dp-pd/prof/details/download-telecharger.cfm?Lan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5F838-AA01-45ED-B807-1B1D6C229956}">
  <dimension ref="A1:R45"/>
  <sheetViews>
    <sheetView workbookViewId="0">
      <selection activeCell="K50" sqref="K50"/>
    </sheetView>
  </sheetViews>
  <sheetFormatPr defaultColWidth="12.5703125" defaultRowHeight="12.75"/>
  <cols>
    <col min="1" max="1" width="15.5703125" style="74" customWidth="1"/>
    <col min="2" max="2" width="20.28515625" style="74" customWidth="1"/>
    <col min="3" max="16384" width="12.5703125" style="74"/>
  </cols>
  <sheetData>
    <row r="1" spans="1:18">
      <c r="A1" s="192" t="s">
        <v>118</v>
      </c>
      <c r="B1" s="193"/>
      <c r="C1" s="194"/>
      <c r="D1" s="194"/>
      <c r="E1" s="194"/>
      <c r="F1" s="194"/>
      <c r="G1" s="194"/>
      <c r="H1" s="194"/>
      <c r="I1" s="194"/>
      <c r="J1" s="194"/>
      <c r="K1" s="194"/>
      <c r="L1" s="194"/>
    </row>
    <row r="2" spans="1:18">
      <c r="A2" s="411" t="s">
        <v>288</v>
      </c>
      <c r="B2" s="411"/>
      <c r="C2" s="411"/>
      <c r="D2" s="411"/>
      <c r="E2" s="411"/>
      <c r="F2" s="411"/>
      <c r="G2" s="194"/>
      <c r="H2" s="194"/>
      <c r="I2" s="194"/>
      <c r="J2" s="194"/>
      <c r="K2" s="194"/>
      <c r="L2" s="194"/>
    </row>
    <row r="3" spans="1:18">
      <c r="A3" s="410" t="s">
        <v>289</v>
      </c>
      <c r="B3" s="410"/>
      <c r="C3" s="410"/>
      <c r="D3" s="194"/>
      <c r="E3" s="194"/>
      <c r="F3" s="194"/>
      <c r="G3" s="194"/>
      <c r="H3" s="194"/>
      <c r="I3" s="194"/>
      <c r="J3" s="194"/>
      <c r="K3" s="194"/>
      <c r="L3" s="194"/>
    </row>
    <row r="4" spans="1:18">
      <c r="A4" s="410" t="s">
        <v>290</v>
      </c>
      <c r="B4" s="410"/>
      <c r="C4" s="410"/>
      <c r="D4" s="410"/>
      <c r="E4" s="410"/>
      <c r="F4" s="410"/>
      <c r="G4" s="410"/>
      <c r="H4" s="194"/>
      <c r="I4" s="194"/>
      <c r="J4" s="194"/>
      <c r="K4" s="194"/>
      <c r="L4" s="194"/>
    </row>
    <row r="5" spans="1:18">
      <c r="A5" s="410" t="s">
        <v>291</v>
      </c>
      <c r="B5" s="410"/>
      <c r="C5" s="410"/>
      <c r="D5" s="410"/>
      <c r="E5" s="410"/>
      <c r="F5" s="410"/>
      <c r="G5" s="194"/>
      <c r="H5" s="194"/>
      <c r="I5" s="194"/>
      <c r="J5" s="194"/>
      <c r="K5" s="194"/>
      <c r="L5" s="194"/>
    </row>
    <row r="6" spans="1:18">
      <c r="A6" s="410" t="s">
        <v>292</v>
      </c>
      <c r="B6" s="410"/>
      <c r="C6" s="410"/>
      <c r="D6" s="410"/>
      <c r="E6" s="194"/>
      <c r="F6" s="194"/>
      <c r="G6" s="194"/>
      <c r="H6" s="194"/>
      <c r="I6" s="194"/>
      <c r="J6" s="194"/>
      <c r="K6" s="194"/>
      <c r="L6" s="194"/>
    </row>
    <row r="7" spans="1:18">
      <c r="A7" s="410" t="s">
        <v>293</v>
      </c>
      <c r="B7" s="410"/>
      <c r="C7" s="194"/>
      <c r="D7" s="194"/>
      <c r="E7" s="194"/>
      <c r="F7" s="194"/>
      <c r="G7" s="194"/>
      <c r="H7" s="194"/>
      <c r="I7" s="194"/>
      <c r="J7" s="194"/>
      <c r="K7" s="194"/>
      <c r="L7" s="194"/>
    </row>
    <row r="8" spans="1:18">
      <c r="A8" s="410" t="s">
        <v>294</v>
      </c>
      <c r="B8" s="410"/>
      <c r="C8" s="410"/>
      <c r="D8" s="410"/>
      <c r="E8" s="194"/>
      <c r="F8" s="194"/>
      <c r="G8" s="194"/>
      <c r="H8" s="194"/>
      <c r="I8" s="194"/>
      <c r="J8" s="194"/>
      <c r="K8" s="194"/>
      <c r="L8" s="194"/>
    </row>
    <row r="9" spans="1:18">
      <c r="A9" s="194"/>
      <c r="B9" s="194"/>
      <c r="C9" s="194"/>
      <c r="D9" s="194"/>
      <c r="E9" s="194"/>
      <c r="F9" s="194"/>
      <c r="G9" s="194"/>
      <c r="H9" s="194"/>
      <c r="I9" s="194"/>
      <c r="J9" s="194"/>
      <c r="K9" s="194"/>
      <c r="L9" s="194"/>
    </row>
    <row r="10" spans="1:18">
      <c r="A10" s="192" t="s">
        <v>295</v>
      </c>
      <c r="B10" s="193"/>
      <c r="C10" s="194"/>
      <c r="D10" s="194"/>
      <c r="E10" s="194"/>
      <c r="F10" s="194"/>
      <c r="G10" s="194"/>
      <c r="H10" s="194"/>
      <c r="I10" s="194"/>
      <c r="J10" s="194"/>
      <c r="K10" s="194"/>
      <c r="L10" s="194"/>
      <c r="M10" s="123"/>
    </row>
    <row r="11" spans="1:18">
      <c r="A11" s="414" t="s">
        <v>296</v>
      </c>
      <c r="B11" s="414"/>
      <c r="C11" s="414"/>
      <c r="D11" s="414"/>
      <c r="E11" s="414"/>
      <c r="F11" s="196"/>
      <c r="G11" s="196"/>
      <c r="H11" s="196"/>
      <c r="I11" s="196"/>
      <c r="J11" s="196"/>
      <c r="K11" s="194"/>
      <c r="L11" s="194"/>
      <c r="M11" s="123"/>
      <c r="N11" s="123"/>
      <c r="O11" s="123"/>
      <c r="P11" s="123"/>
      <c r="Q11" s="123"/>
      <c r="R11" s="123"/>
    </row>
    <row r="12" spans="1:18">
      <c r="A12" s="414" t="s">
        <v>297</v>
      </c>
      <c r="B12" s="414"/>
      <c r="C12" s="414"/>
      <c r="D12" s="414"/>
      <c r="E12" s="414"/>
      <c r="F12" s="414"/>
      <c r="G12" s="414"/>
      <c r="H12" s="414"/>
      <c r="I12" s="196"/>
      <c r="J12" s="196"/>
      <c r="K12" s="196"/>
      <c r="L12" s="196"/>
      <c r="M12" s="123"/>
      <c r="N12" s="123"/>
      <c r="O12" s="123"/>
      <c r="P12" s="123"/>
      <c r="Q12" s="123"/>
    </row>
    <row r="13" spans="1:18">
      <c r="A13" s="414" t="s">
        <v>298</v>
      </c>
      <c r="B13" s="414"/>
      <c r="C13" s="414"/>
      <c r="D13" s="414"/>
      <c r="E13" s="414"/>
      <c r="F13" s="414"/>
      <c r="G13" s="414"/>
      <c r="H13" s="414"/>
      <c r="I13" s="414"/>
      <c r="J13" s="414"/>
      <c r="K13" s="414"/>
      <c r="L13" s="414"/>
      <c r="M13" s="124"/>
      <c r="N13" s="124"/>
      <c r="O13" s="124"/>
      <c r="P13" s="124"/>
      <c r="Q13" s="124"/>
      <c r="R13" s="124"/>
    </row>
    <row r="14" spans="1:18">
      <c r="A14" s="414" t="s">
        <v>299</v>
      </c>
      <c r="B14" s="414"/>
      <c r="C14" s="414"/>
      <c r="D14" s="414"/>
      <c r="E14" s="414"/>
      <c r="F14" s="414"/>
      <c r="G14" s="414"/>
      <c r="H14" s="414"/>
      <c r="I14" s="414"/>
      <c r="J14" s="414"/>
      <c r="K14" s="414"/>
      <c r="L14" s="196"/>
    </row>
    <row r="15" spans="1:18">
      <c r="A15" s="414" t="s">
        <v>119</v>
      </c>
      <c r="B15" s="414"/>
      <c r="C15" s="414"/>
      <c r="D15" s="414"/>
      <c r="E15" s="414"/>
      <c r="F15" s="414"/>
      <c r="G15" s="414"/>
      <c r="H15" s="414"/>
      <c r="I15" s="197"/>
      <c r="J15" s="197"/>
      <c r="K15" s="197"/>
      <c r="L15" s="197"/>
    </row>
    <row r="16" spans="1:18">
      <c r="A16" s="195"/>
      <c r="B16" s="197"/>
      <c r="C16" s="197"/>
      <c r="D16" s="197"/>
      <c r="E16" s="197"/>
      <c r="F16" s="197"/>
      <c r="G16" s="197"/>
      <c r="H16" s="197"/>
      <c r="I16" s="197"/>
      <c r="J16" s="197"/>
      <c r="K16" s="197"/>
      <c r="L16" s="197"/>
    </row>
    <row r="17" spans="1:12">
      <c r="A17" s="410" t="s">
        <v>300</v>
      </c>
      <c r="B17" s="410"/>
      <c r="C17" s="410"/>
      <c r="D17" s="410"/>
      <c r="E17" s="410"/>
      <c r="F17" s="410"/>
      <c r="G17" s="410"/>
      <c r="H17" s="410"/>
      <c r="I17" s="197"/>
      <c r="J17" s="197"/>
      <c r="K17" s="197"/>
      <c r="L17" s="197"/>
    </row>
    <row r="18" spans="1:12">
      <c r="A18" s="410" t="s">
        <v>301</v>
      </c>
      <c r="B18" s="410"/>
      <c r="C18" s="410"/>
      <c r="D18" s="410"/>
      <c r="E18" s="410"/>
      <c r="F18" s="194"/>
      <c r="G18" s="194"/>
      <c r="H18" s="194"/>
      <c r="I18" s="194"/>
      <c r="J18" s="194"/>
      <c r="K18" s="194"/>
      <c r="L18" s="194"/>
    </row>
    <row r="19" spans="1:12">
      <c r="A19" s="194"/>
      <c r="B19" s="194"/>
      <c r="C19" s="194"/>
      <c r="D19" s="194"/>
      <c r="E19" s="194"/>
      <c r="F19" s="194"/>
      <c r="G19" s="194"/>
      <c r="H19" s="194"/>
      <c r="I19" s="194"/>
      <c r="J19" s="194"/>
      <c r="K19" s="194"/>
      <c r="L19" s="194"/>
    </row>
    <row r="20" spans="1:12">
      <c r="A20" s="192" t="s">
        <v>120</v>
      </c>
      <c r="B20" s="193"/>
      <c r="C20" s="194"/>
      <c r="D20" s="194"/>
      <c r="E20" s="194"/>
      <c r="F20" s="194"/>
      <c r="G20" s="194"/>
      <c r="H20" s="194"/>
      <c r="I20" s="194"/>
      <c r="J20" s="194"/>
      <c r="K20" s="194"/>
      <c r="L20" s="194"/>
    </row>
    <row r="21" spans="1:12">
      <c r="A21" s="194" t="s">
        <v>121</v>
      </c>
      <c r="B21" s="410" t="s">
        <v>122</v>
      </c>
      <c r="C21" s="410"/>
      <c r="D21" s="410"/>
      <c r="E21" s="410"/>
      <c r="F21" s="410"/>
      <c r="G21" s="194"/>
      <c r="H21" s="194"/>
      <c r="I21" s="194"/>
      <c r="J21" s="194"/>
      <c r="K21" s="194"/>
      <c r="L21" s="194"/>
    </row>
    <row r="22" spans="1:12">
      <c r="A22" s="194"/>
      <c r="B22" s="194"/>
      <c r="C22" s="194"/>
      <c r="D22" s="194"/>
      <c r="E22" s="194"/>
      <c r="F22" s="194"/>
      <c r="G22" s="194"/>
      <c r="H22" s="194"/>
      <c r="I22" s="194"/>
      <c r="J22" s="194"/>
      <c r="K22" s="194"/>
      <c r="L22" s="194"/>
    </row>
    <row r="23" spans="1:12" ht="15">
      <c r="A23" s="194" t="s">
        <v>123</v>
      </c>
      <c r="B23" s="412" t="s">
        <v>124</v>
      </c>
      <c r="C23" s="412"/>
      <c r="D23" s="412"/>
      <c r="E23" s="412"/>
      <c r="F23" s="412"/>
      <c r="G23" s="412"/>
      <c r="H23" s="412"/>
      <c r="I23" s="412"/>
      <c r="J23" s="412"/>
      <c r="K23" s="412"/>
      <c r="L23" s="194"/>
    </row>
    <row r="24" spans="1:12" ht="15">
      <c r="A24" s="194"/>
      <c r="B24" s="198"/>
      <c r="C24" s="194"/>
      <c r="D24" s="194"/>
      <c r="E24" s="194"/>
      <c r="F24" s="194"/>
      <c r="G24" s="194"/>
      <c r="H24" s="194"/>
      <c r="I24" s="194"/>
      <c r="J24" s="194"/>
      <c r="K24" s="194"/>
      <c r="L24" s="194"/>
    </row>
    <row r="25" spans="1:12" ht="15">
      <c r="A25" s="194" t="s">
        <v>302</v>
      </c>
      <c r="B25" s="412" t="s">
        <v>303</v>
      </c>
      <c r="C25" s="412"/>
      <c r="D25" s="412"/>
      <c r="E25" s="412"/>
      <c r="F25" s="412"/>
      <c r="G25" s="412"/>
      <c r="H25" s="412"/>
      <c r="I25" s="194"/>
      <c r="J25" s="194"/>
      <c r="K25" s="194"/>
      <c r="L25" s="194"/>
    </row>
    <row r="26" spans="1:12">
      <c r="A26" s="194"/>
      <c r="B26" s="194"/>
      <c r="C26" s="194"/>
      <c r="D26" s="194"/>
      <c r="E26" s="194"/>
      <c r="F26" s="194"/>
      <c r="G26" s="194"/>
      <c r="H26" s="194"/>
      <c r="I26" s="194"/>
      <c r="J26" s="194"/>
      <c r="K26" s="194"/>
      <c r="L26" s="194"/>
    </row>
    <row r="27" spans="1:12">
      <c r="A27" s="194" t="s">
        <v>125</v>
      </c>
      <c r="B27" s="410" t="s">
        <v>126</v>
      </c>
      <c r="C27" s="410"/>
      <c r="D27" s="410"/>
      <c r="E27" s="410"/>
      <c r="F27" s="410"/>
      <c r="G27" s="410"/>
      <c r="H27" s="410"/>
      <c r="I27" s="194"/>
      <c r="J27" s="194"/>
      <c r="K27" s="194"/>
      <c r="L27" s="194"/>
    </row>
    <row r="28" spans="1:12">
      <c r="A28" s="194"/>
      <c r="B28" s="410" t="s">
        <v>127</v>
      </c>
      <c r="C28" s="410"/>
      <c r="D28" s="410"/>
      <c r="E28" s="194"/>
      <c r="F28" s="194"/>
      <c r="G28" s="194"/>
      <c r="H28" s="194"/>
      <c r="I28" s="194"/>
      <c r="J28" s="194"/>
      <c r="K28" s="194"/>
      <c r="L28" s="194"/>
    </row>
    <row r="29" spans="1:12">
      <c r="A29" s="194"/>
      <c r="B29" s="410" t="s">
        <v>128</v>
      </c>
      <c r="C29" s="410"/>
      <c r="D29" s="194"/>
      <c r="E29" s="194"/>
      <c r="F29" s="194"/>
      <c r="G29" s="194"/>
      <c r="H29" s="194"/>
      <c r="I29" s="194"/>
      <c r="J29" s="194"/>
      <c r="K29" s="194"/>
      <c r="L29" s="194"/>
    </row>
    <row r="30" spans="1:12">
      <c r="A30" s="194"/>
      <c r="B30" s="194"/>
      <c r="C30" s="194"/>
      <c r="D30" s="194"/>
      <c r="E30" s="194"/>
      <c r="F30" s="194"/>
      <c r="G30" s="194"/>
      <c r="H30" s="194"/>
      <c r="I30" s="194"/>
      <c r="J30" s="194"/>
      <c r="K30" s="194"/>
      <c r="L30" s="194"/>
    </row>
    <row r="31" spans="1:12" ht="15">
      <c r="A31" s="194" t="s">
        <v>304</v>
      </c>
      <c r="B31" s="412" t="s">
        <v>305</v>
      </c>
      <c r="C31" s="412"/>
      <c r="D31" s="412"/>
      <c r="E31" s="412"/>
      <c r="F31" s="412"/>
      <c r="G31" s="412"/>
      <c r="H31" s="194"/>
      <c r="I31" s="194"/>
      <c r="J31" s="194"/>
      <c r="K31" s="194"/>
      <c r="L31" s="194"/>
    </row>
    <row r="32" spans="1:12">
      <c r="A32" s="194"/>
      <c r="B32" s="194"/>
      <c r="C32" s="194"/>
      <c r="D32" s="194"/>
      <c r="E32" s="194"/>
      <c r="F32" s="194"/>
      <c r="G32" s="194"/>
      <c r="H32" s="194"/>
      <c r="I32" s="194"/>
      <c r="J32" s="194"/>
      <c r="K32" s="194"/>
      <c r="L32" s="194"/>
    </row>
    <row r="33" spans="1:12">
      <c r="A33" s="194" t="s">
        <v>306</v>
      </c>
      <c r="B33" s="413" t="s">
        <v>307</v>
      </c>
      <c r="C33" s="413"/>
      <c r="D33" s="413"/>
      <c r="E33" s="413"/>
      <c r="F33" s="413"/>
      <c r="G33" s="413"/>
      <c r="H33" s="194"/>
      <c r="I33" s="194"/>
      <c r="J33" s="194"/>
      <c r="K33" s="194"/>
      <c r="L33" s="194"/>
    </row>
    <row r="34" spans="1:12">
      <c r="A34" s="194"/>
      <c r="B34" s="410" t="s">
        <v>308</v>
      </c>
      <c r="C34" s="410"/>
      <c r="D34" s="410"/>
      <c r="E34" s="410"/>
      <c r="F34" s="410"/>
      <c r="G34" s="410"/>
      <c r="H34" s="410"/>
      <c r="I34" s="194"/>
      <c r="J34" s="194"/>
      <c r="K34" s="194"/>
      <c r="L34" s="194"/>
    </row>
    <row r="35" spans="1:12">
      <c r="A35" s="194"/>
      <c r="B35" s="410" t="s">
        <v>309</v>
      </c>
      <c r="C35" s="410"/>
      <c r="D35" s="410"/>
      <c r="E35" s="194"/>
      <c r="F35" s="194"/>
      <c r="G35" s="194"/>
      <c r="H35" s="194"/>
      <c r="I35" s="194"/>
      <c r="J35" s="194"/>
      <c r="K35" s="194"/>
      <c r="L35" s="194"/>
    </row>
    <row r="36" spans="1:12">
      <c r="A36" s="194"/>
      <c r="B36" s="194"/>
      <c r="C36" s="194"/>
      <c r="D36" s="194"/>
      <c r="E36" s="194"/>
      <c r="F36" s="194"/>
      <c r="G36" s="194"/>
      <c r="H36" s="194"/>
      <c r="I36" s="194"/>
      <c r="J36" s="194"/>
      <c r="K36" s="194"/>
      <c r="L36" s="194"/>
    </row>
    <row r="37" spans="1:12">
      <c r="A37" s="194" t="s">
        <v>129</v>
      </c>
      <c r="B37" s="410" t="s">
        <v>310</v>
      </c>
      <c r="C37" s="410"/>
      <c r="D37" s="410"/>
      <c r="E37" s="410"/>
      <c r="F37" s="410"/>
      <c r="G37" s="410"/>
      <c r="H37" s="194"/>
      <c r="I37" s="194"/>
      <c r="J37" s="194"/>
      <c r="K37" s="194"/>
      <c r="L37" s="194"/>
    </row>
    <row r="38" spans="1:12">
      <c r="A38" s="194"/>
      <c r="B38" s="194"/>
      <c r="C38" s="194"/>
      <c r="D38" s="194"/>
      <c r="E38" s="194"/>
      <c r="F38" s="194"/>
      <c r="G38" s="194"/>
      <c r="H38" s="194"/>
      <c r="I38" s="194"/>
      <c r="J38" s="194"/>
      <c r="K38" s="194"/>
      <c r="L38" s="194"/>
    </row>
    <row r="39" spans="1:12">
      <c r="A39" s="194" t="s">
        <v>311</v>
      </c>
      <c r="B39" s="410" t="s">
        <v>312</v>
      </c>
      <c r="C39" s="410"/>
      <c r="D39" s="410"/>
      <c r="E39" s="410"/>
      <c r="F39" s="410"/>
      <c r="G39" s="410"/>
      <c r="H39" s="194"/>
      <c r="I39" s="194"/>
      <c r="J39" s="194"/>
      <c r="K39" s="194"/>
      <c r="L39" s="194"/>
    </row>
    <row r="40" spans="1:12">
      <c r="A40" s="194"/>
      <c r="B40" s="194"/>
      <c r="C40" s="194"/>
      <c r="D40" s="194"/>
      <c r="E40" s="194"/>
      <c r="F40" s="194"/>
      <c r="G40" s="194"/>
      <c r="H40" s="194"/>
      <c r="I40" s="194"/>
      <c r="J40" s="194"/>
      <c r="K40" s="194"/>
      <c r="L40" s="194"/>
    </row>
    <row r="41" spans="1:12">
      <c r="A41" s="194"/>
      <c r="B41" s="194"/>
      <c r="C41" s="194"/>
      <c r="D41" s="194"/>
      <c r="E41" s="194"/>
      <c r="F41" s="194"/>
      <c r="G41" s="194"/>
      <c r="H41" s="194"/>
      <c r="I41" s="194"/>
      <c r="J41" s="194"/>
      <c r="K41" s="194"/>
      <c r="L41" s="194"/>
    </row>
    <row r="42" spans="1:12">
      <c r="A42" s="192" t="s">
        <v>130</v>
      </c>
      <c r="B42" s="193"/>
      <c r="C42" s="194"/>
      <c r="D42" s="194"/>
      <c r="E42" s="194"/>
      <c r="F42" s="194"/>
      <c r="G42" s="194"/>
      <c r="H42" s="194"/>
      <c r="I42" s="194"/>
      <c r="J42" s="194"/>
      <c r="K42" s="194"/>
      <c r="L42" s="194"/>
    </row>
    <row r="43" spans="1:12">
      <c r="A43" s="410" t="s">
        <v>313</v>
      </c>
      <c r="B43" s="410"/>
      <c r="C43" s="410"/>
      <c r="D43" s="410"/>
      <c r="E43" s="410"/>
      <c r="F43" s="410"/>
      <c r="G43" s="410"/>
      <c r="H43" s="410"/>
      <c r="I43" s="410"/>
      <c r="J43" s="410"/>
      <c r="K43" s="410"/>
      <c r="L43" s="410"/>
    </row>
    <row r="44" spans="1:12">
      <c r="A44" s="411" t="s">
        <v>314</v>
      </c>
      <c r="B44" s="411"/>
      <c r="C44" s="411"/>
      <c r="D44" s="411"/>
      <c r="E44" s="411"/>
      <c r="F44" s="411"/>
      <c r="G44" s="411"/>
      <c r="H44" s="411"/>
      <c r="I44" s="411"/>
      <c r="J44" s="194"/>
      <c r="K44" s="194"/>
      <c r="L44" s="194"/>
    </row>
    <row r="45" spans="1:12" ht="15">
      <c r="A45" s="412" t="s">
        <v>315</v>
      </c>
      <c r="B45" s="412"/>
      <c r="C45" s="412"/>
      <c r="D45" s="412"/>
      <c r="E45" s="412"/>
      <c r="F45" s="412"/>
      <c r="G45" s="412"/>
      <c r="H45" s="412"/>
      <c r="I45" s="412"/>
      <c r="J45" s="194"/>
      <c r="K45" s="194"/>
      <c r="L45" s="194"/>
    </row>
  </sheetData>
  <mergeCells count="29">
    <mergeCell ref="A15:H15"/>
    <mergeCell ref="A2:F2"/>
    <mergeCell ref="A3:C3"/>
    <mergeCell ref="A4:G4"/>
    <mergeCell ref="A5:F5"/>
    <mergeCell ref="A6:D6"/>
    <mergeCell ref="A7:B7"/>
    <mergeCell ref="A8:D8"/>
    <mergeCell ref="A11:E11"/>
    <mergeCell ref="A12:H12"/>
    <mergeCell ref="A13:L13"/>
    <mergeCell ref="A14:K14"/>
    <mergeCell ref="B35:D35"/>
    <mergeCell ref="A17:H17"/>
    <mergeCell ref="A18:E18"/>
    <mergeCell ref="B21:F21"/>
    <mergeCell ref="B23:K23"/>
    <mergeCell ref="B25:H25"/>
    <mergeCell ref="B27:H27"/>
    <mergeCell ref="B28:D28"/>
    <mergeCell ref="B29:C29"/>
    <mergeCell ref="B31:G31"/>
    <mergeCell ref="B33:G33"/>
    <mergeCell ref="B34:H34"/>
    <mergeCell ref="B37:G37"/>
    <mergeCell ref="B39:G39"/>
    <mergeCell ref="A43:L43"/>
    <mergeCell ref="A44:I44"/>
    <mergeCell ref="A45:I45"/>
  </mergeCells>
  <hyperlinks>
    <hyperlink ref="A45" r:id="rId1" xr:uid="{42380964-4907-413C-8311-857AB468ED4A}"/>
    <hyperlink ref="A44" r:id="rId2" xr:uid="{317E0B29-1E01-443A-8D0A-63025CD9FC60}"/>
    <hyperlink ref="B31" r:id="rId3" xr:uid="{4AA471DA-C6D1-4ACA-87E1-8D9309705BAF}"/>
    <hyperlink ref="B25" r:id="rId4" xr:uid="{A6B3BF33-BB73-445D-855F-7086C44742FF}"/>
    <hyperlink ref="B23" r:id="rId5" xr:uid="{4D8BFF02-9737-47CF-B925-8E6E7474F449}"/>
    <hyperlink ref="A2" r:id="rId6" xr:uid="{30AC85B3-1968-40D4-B188-DC69DE8BF5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2"/>
  <sheetViews>
    <sheetView topLeftCell="A4" workbookViewId="0">
      <selection activeCell="Y39" sqref="Y39"/>
    </sheetView>
  </sheetViews>
  <sheetFormatPr defaultRowHeight="12.75"/>
  <cols>
    <col min="1" max="1" width="12.42578125" style="39" bestFit="1" customWidth="1"/>
    <col min="2" max="2" width="9.140625" style="39"/>
    <col min="3" max="3" width="9.85546875" style="39" bestFit="1" customWidth="1"/>
    <col min="4" max="21" width="9.140625" style="39"/>
    <col min="22" max="22" width="12.5703125" style="39" bestFit="1" customWidth="1"/>
    <col min="23" max="16384" width="9.140625" style="39"/>
  </cols>
  <sheetData>
    <row r="1" spans="1:22" s="121" customFormat="1" ht="115.5" thickBot="1">
      <c r="A1" s="109" t="s">
        <v>15</v>
      </c>
      <c r="B1" s="110" t="s">
        <v>103</v>
      </c>
      <c r="C1" s="110" t="s">
        <v>104</v>
      </c>
      <c r="D1" s="111" t="s">
        <v>18</v>
      </c>
      <c r="E1" s="109" t="s">
        <v>3</v>
      </c>
      <c r="F1" s="109" t="s">
        <v>16</v>
      </c>
      <c r="G1" s="109" t="s">
        <v>17</v>
      </c>
      <c r="H1" s="109" t="s">
        <v>19</v>
      </c>
      <c r="I1" s="112" t="s">
        <v>20</v>
      </c>
      <c r="J1" s="111" t="s">
        <v>105</v>
      </c>
      <c r="K1" s="109" t="s">
        <v>106</v>
      </c>
      <c r="L1" s="109" t="s">
        <v>107</v>
      </c>
      <c r="M1" s="109" t="s">
        <v>108</v>
      </c>
      <c r="N1" s="113" t="s">
        <v>109</v>
      </c>
      <c r="O1" s="109" t="s">
        <v>110</v>
      </c>
      <c r="P1" s="109" t="s">
        <v>111</v>
      </c>
      <c r="Q1" s="109" t="s">
        <v>112</v>
      </c>
      <c r="R1" s="113" t="s">
        <v>113</v>
      </c>
      <c r="S1" s="109" t="s">
        <v>114</v>
      </c>
      <c r="T1" s="109" t="s">
        <v>115</v>
      </c>
      <c r="U1" s="112" t="s">
        <v>116</v>
      </c>
      <c r="V1" s="114" t="s">
        <v>117</v>
      </c>
    </row>
    <row r="2" spans="1:22" ht="13.5" thickTop="1">
      <c r="A2" s="119" t="s">
        <v>72</v>
      </c>
      <c r="B2" s="119" t="s">
        <v>62</v>
      </c>
      <c r="C2" s="119" t="s">
        <v>39</v>
      </c>
      <c r="D2" s="119">
        <v>3.261199951171875</v>
      </c>
      <c r="E2" s="119">
        <v>4758</v>
      </c>
      <c r="F2" s="119">
        <v>2314</v>
      </c>
      <c r="G2" s="119">
        <v>2215</v>
      </c>
      <c r="H2" s="119">
        <v>1458.9721793324163</v>
      </c>
      <c r="I2" s="119">
        <v>709.55477574090185</v>
      </c>
      <c r="J2" s="119">
        <v>2040</v>
      </c>
      <c r="K2" s="119">
        <v>1605</v>
      </c>
      <c r="L2" s="119">
        <v>105</v>
      </c>
      <c r="M2" s="119">
        <v>105</v>
      </c>
      <c r="N2" s="120">
        <v>5.1470588235294115E-2</v>
      </c>
      <c r="O2" s="119">
        <v>195</v>
      </c>
      <c r="P2" s="119">
        <v>0</v>
      </c>
      <c r="Q2" s="119">
        <v>195</v>
      </c>
      <c r="R2" s="120">
        <v>9.5588235294117641E-2</v>
      </c>
      <c r="S2" s="119">
        <v>10</v>
      </c>
      <c r="T2" s="119">
        <v>0</v>
      </c>
      <c r="U2" s="119">
        <v>15</v>
      </c>
      <c r="V2" s="119" t="s">
        <v>6</v>
      </c>
    </row>
    <row r="3" spans="1:22">
      <c r="A3" s="115" t="s">
        <v>61</v>
      </c>
      <c r="B3" s="115" t="s">
        <v>62</v>
      </c>
      <c r="C3" s="115" t="s">
        <v>39</v>
      </c>
      <c r="D3" s="115">
        <v>0.87900001525878901</v>
      </c>
      <c r="E3" s="115">
        <v>1574</v>
      </c>
      <c r="F3" s="115">
        <v>863</v>
      </c>
      <c r="G3" s="115">
        <v>787</v>
      </c>
      <c r="H3" s="115">
        <v>1790.671186207652</v>
      </c>
      <c r="I3" s="115">
        <v>981.79748011258175</v>
      </c>
      <c r="J3" s="115">
        <v>680</v>
      </c>
      <c r="K3" s="115">
        <v>425</v>
      </c>
      <c r="L3" s="115">
        <v>40</v>
      </c>
      <c r="M3" s="115">
        <v>100</v>
      </c>
      <c r="N3" s="116">
        <v>0.14705882352941177</v>
      </c>
      <c r="O3" s="115">
        <v>80</v>
      </c>
      <c r="P3" s="115">
        <v>15</v>
      </c>
      <c r="Q3" s="115">
        <v>95</v>
      </c>
      <c r="R3" s="116">
        <v>0.13970588235294118</v>
      </c>
      <c r="S3" s="115">
        <v>0</v>
      </c>
      <c r="T3" s="115">
        <v>0</v>
      </c>
      <c r="U3" s="115">
        <v>15</v>
      </c>
      <c r="V3" s="115" t="s">
        <v>4</v>
      </c>
    </row>
    <row r="4" spans="1:22">
      <c r="A4" s="117" t="s">
        <v>96</v>
      </c>
      <c r="B4" s="117" t="s">
        <v>62</v>
      </c>
      <c r="C4" s="117" t="s">
        <v>39</v>
      </c>
      <c r="D4" s="117">
        <v>0.72319999694824222</v>
      </c>
      <c r="E4" s="117">
        <v>3677</v>
      </c>
      <c r="F4" s="117">
        <v>1942</v>
      </c>
      <c r="G4" s="117">
        <v>1801</v>
      </c>
      <c r="H4" s="117">
        <v>5084.3473665876609</v>
      </c>
      <c r="I4" s="117">
        <v>2685.2876219508398</v>
      </c>
      <c r="J4" s="117">
        <v>1275</v>
      </c>
      <c r="K4" s="117">
        <v>890</v>
      </c>
      <c r="L4" s="117">
        <v>105</v>
      </c>
      <c r="M4" s="117">
        <v>130</v>
      </c>
      <c r="N4" s="118">
        <v>0.10196078431372549</v>
      </c>
      <c r="O4" s="117">
        <v>120</v>
      </c>
      <c r="P4" s="117">
        <v>30</v>
      </c>
      <c r="Q4" s="117">
        <v>150</v>
      </c>
      <c r="R4" s="118">
        <v>0.11764705882352941</v>
      </c>
      <c r="S4" s="117">
        <v>0</v>
      </c>
      <c r="T4" s="117">
        <v>0</v>
      </c>
      <c r="U4" s="117">
        <v>0</v>
      </c>
      <c r="V4" s="117" t="s">
        <v>5</v>
      </c>
    </row>
    <row r="5" spans="1:22">
      <c r="A5" s="117" t="s">
        <v>97</v>
      </c>
      <c r="B5" s="117" t="s">
        <v>62</v>
      </c>
      <c r="C5" s="117" t="s">
        <v>39</v>
      </c>
      <c r="D5" s="117">
        <v>0.98830001831054692</v>
      </c>
      <c r="E5" s="117">
        <v>4728</v>
      </c>
      <c r="F5" s="117">
        <v>2497</v>
      </c>
      <c r="G5" s="117">
        <v>2328</v>
      </c>
      <c r="H5" s="117">
        <v>4783.9723893583414</v>
      </c>
      <c r="I5" s="117">
        <v>2526.5607140921697</v>
      </c>
      <c r="J5" s="117">
        <v>1990</v>
      </c>
      <c r="K5" s="117">
        <v>1380</v>
      </c>
      <c r="L5" s="117">
        <v>155</v>
      </c>
      <c r="M5" s="117">
        <v>210</v>
      </c>
      <c r="N5" s="118">
        <v>0.10552763819095477</v>
      </c>
      <c r="O5" s="117">
        <v>200</v>
      </c>
      <c r="P5" s="117">
        <v>30</v>
      </c>
      <c r="Q5" s="117">
        <v>230</v>
      </c>
      <c r="R5" s="118">
        <v>0.11557788944723618</v>
      </c>
      <c r="S5" s="117">
        <v>0</v>
      </c>
      <c r="T5" s="117">
        <v>10</v>
      </c>
      <c r="U5" s="117">
        <v>0</v>
      </c>
      <c r="V5" s="117" t="s">
        <v>5</v>
      </c>
    </row>
    <row r="6" spans="1:22">
      <c r="A6" s="115" t="s">
        <v>63</v>
      </c>
      <c r="B6" s="115" t="s">
        <v>62</v>
      </c>
      <c r="C6" s="115" t="s">
        <v>39</v>
      </c>
      <c r="D6" s="115">
        <v>0.97019996643066408</v>
      </c>
      <c r="E6" s="115">
        <v>2168</v>
      </c>
      <c r="F6" s="115">
        <v>1322</v>
      </c>
      <c r="G6" s="115">
        <v>1237</v>
      </c>
      <c r="H6" s="115">
        <v>2234.59088333718</v>
      </c>
      <c r="I6" s="115">
        <v>1362.6056954666753</v>
      </c>
      <c r="J6" s="115">
        <v>950</v>
      </c>
      <c r="K6" s="115">
        <v>730</v>
      </c>
      <c r="L6" s="115">
        <v>10</v>
      </c>
      <c r="M6" s="115">
        <v>65</v>
      </c>
      <c r="N6" s="116">
        <v>6.8421052631578952E-2</v>
      </c>
      <c r="O6" s="115">
        <v>120</v>
      </c>
      <c r="P6" s="115">
        <v>25</v>
      </c>
      <c r="Q6" s="115">
        <v>145</v>
      </c>
      <c r="R6" s="116">
        <v>0.15263157894736842</v>
      </c>
      <c r="S6" s="115">
        <v>0</v>
      </c>
      <c r="T6" s="115">
        <v>0</v>
      </c>
      <c r="U6" s="115">
        <v>0</v>
      </c>
      <c r="V6" s="115" t="s">
        <v>4</v>
      </c>
    </row>
    <row r="7" spans="1:22">
      <c r="A7" s="115" t="s">
        <v>64</v>
      </c>
      <c r="B7" s="115" t="s">
        <v>62</v>
      </c>
      <c r="C7" s="115" t="s">
        <v>39</v>
      </c>
      <c r="D7" s="115">
        <v>3.6666000366210936</v>
      </c>
      <c r="E7" s="115">
        <v>2827</v>
      </c>
      <c r="F7" s="115">
        <v>1739</v>
      </c>
      <c r="G7" s="115">
        <v>1388</v>
      </c>
      <c r="H7" s="115">
        <v>771.01401073600164</v>
      </c>
      <c r="I7" s="115">
        <v>474.28134583300562</v>
      </c>
      <c r="J7" s="115">
        <v>1220</v>
      </c>
      <c r="K7" s="115">
        <v>825</v>
      </c>
      <c r="L7" s="115">
        <v>30</v>
      </c>
      <c r="M7" s="115">
        <v>145</v>
      </c>
      <c r="N7" s="116">
        <v>0.11885245901639344</v>
      </c>
      <c r="O7" s="115">
        <v>190</v>
      </c>
      <c r="P7" s="115">
        <v>35</v>
      </c>
      <c r="Q7" s="115">
        <v>225</v>
      </c>
      <c r="R7" s="116">
        <v>0.18442622950819673</v>
      </c>
      <c r="S7" s="115">
        <v>0</v>
      </c>
      <c r="T7" s="115">
        <v>0</v>
      </c>
      <c r="U7" s="115">
        <v>0</v>
      </c>
      <c r="V7" s="115" t="s">
        <v>4</v>
      </c>
    </row>
    <row r="8" spans="1:22">
      <c r="A8" s="115" t="s">
        <v>65</v>
      </c>
      <c r="B8" s="115" t="s">
        <v>62</v>
      </c>
      <c r="C8" s="115" t="s">
        <v>39</v>
      </c>
      <c r="D8" s="115">
        <v>1.4736000061035157</v>
      </c>
      <c r="E8" s="115">
        <v>2573</v>
      </c>
      <c r="F8" s="115">
        <v>1564</v>
      </c>
      <c r="G8" s="115">
        <v>1230</v>
      </c>
      <c r="H8" s="115">
        <v>1746.0640535714376</v>
      </c>
      <c r="I8" s="115">
        <v>1061.3463582532952</v>
      </c>
      <c r="J8" s="115">
        <v>1180</v>
      </c>
      <c r="K8" s="115">
        <v>835</v>
      </c>
      <c r="L8" s="115">
        <v>65</v>
      </c>
      <c r="M8" s="115">
        <v>90</v>
      </c>
      <c r="N8" s="116">
        <v>7.6271186440677971E-2</v>
      </c>
      <c r="O8" s="115">
        <v>165</v>
      </c>
      <c r="P8" s="115">
        <v>20</v>
      </c>
      <c r="Q8" s="115">
        <v>185</v>
      </c>
      <c r="R8" s="116">
        <v>0.15677966101694915</v>
      </c>
      <c r="S8" s="115">
        <v>0</v>
      </c>
      <c r="T8" s="115">
        <v>0</v>
      </c>
      <c r="U8" s="115">
        <v>0</v>
      </c>
      <c r="V8" s="115" t="s">
        <v>4</v>
      </c>
    </row>
    <row r="9" spans="1:22">
      <c r="A9" s="117" t="s">
        <v>98</v>
      </c>
      <c r="B9" s="117" t="s">
        <v>62</v>
      </c>
      <c r="C9" s="117" t="s">
        <v>39</v>
      </c>
      <c r="D9" s="117">
        <v>2.6332998657226563</v>
      </c>
      <c r="E9" s="117">
        <v>3107</v>
      </c>
      <c r="F9" s="117">
        <v>1421</v>
      </c>
      <c r="G9" s="117">
        <v>1287</v>
      </c>
      <c r="H9" s="117">
        <v>1179.8884131820462</v>
      </c>
      <c r="I9" s="117">
        <v>539.62711140382601</v>
      </c>
      <c r="J9" s="117">
        <v>1235</v>
      </c>
      <c r="K9" s="117">
        <v>935</v>
      </c>
      <c r="L9" s="117">
        <v>20</v>
      </c>
      <c r="M9" s="117">
        <v>160</v>
      </c>
      <c r="N9" s="118">
        <v>0.12955465587044535</v>
      </c>
      <c r="O9" s="117">
        <v>65</v>
      </c>
      <c r="P9" s="117">
        <v>35</v>
      </c>
      <c r="Q9" s="117">
        <v>100</v>
      </c>
      <c r="R9" s="118">
        <v>8.0971659919028341E-2</v>
      </c>
      <c r="S9" s="117">
        <v>0</v>
      </c>
      <c r="T9" s="117">
        <v>0</v>
      </c>
      <c r="U9" s="117">
        <v>15</v>
      </c>
      <c r="V9" s="117" t="s">
        <v>5</v>
      </c>
    </row>
    <row r="10" spans="1:22">
      <c r="A10" s="117" t="s">
        <v>99</v>
      </c>
      <c r="B10" s="117" t="s">
        <v>62</v>
      </c>
      <c r="C10" s="117" t="s">
        <v>39</v>
      </c>
      <c r="D10" s="117">
        <v>6.0171997070312502</v>
      </c>
      <c r="E10" s="117">
        <v>7903</v>
      </c>
      <c r="F10" s="117">
        <v>4420</v>
      </c>
      <c r="G10" s="117">
        <v>4239</v>
      </c>
      <c r="H10" s="117">
        <v>1313.4016460788471</v>
      </c>
      <c r="I10" s="117">
        <v>734.56096111204658</v>
      </c>
      <c r="J10" s="117">
        <v>3305</v>
      </c>
      <c r="K10" s="117">
        <v>2510</v>
      </c>
      <c r="L10" s="117">
        <v>110</v>
      </c>
      <c r="M10" s="117">
        <v>250</v>
      </c>
      <c r="N10" s="118">
        <v>7.564296520423601E-2</v>
      </c>
      <c r="O10" s="117">
        <v>350</v>
      </c>
      <c r="P10" s="117">
        <v>45</v>
      </c>
      <c r="Q10" s="117">
        <v>395</v>
      </c>
      <c r="R10" s="118">
        <v>0.11951588502269289</v>
      </c>
      <c r="S10" s="117">
        <v>0</v>
      </c>
      <c r="T10" s="117">
        <v>10</v>
      </c>
      <c r="U10" s="117">
        <v>40</v>
      </c>
      <c r="V10" s="117" t="s">
        <v>5</v>
      </c>
    </row>
    <row r="11" spans="1:22">
      <c r="A11" s="115" t="s">
        <v>66</v>
      </c>
      <c r="B11" s="115" t="s">
        <v>62</v>
      </c>
      <c r="C11" s="115" t="s">
        <v>39</v>
      </c>
      <c r="D11" s="115">
        <v>1.602899932861328</v>
      </c>
      <c r="E11" s="115">
        <v>3321</v>
      </c>
      <c r="F11" s="115">
        <v>1541</v>
      </c>
      <c r="G11" s="115">
        <v>1501</v>
      </c>
      <c r="H11" s="115">
        <v>2071.8698228851385</v>
      </c>
      <c r="I11" s="115">
        <v>961.38253449744002</v>
      </c>
      <c r="J11" s="115">
        <v>1325</v>
      </c>
      <c r="K11" s="115">
        <v>1005</v>
      </c>
      <c r="L11" s="115">
        <v>90</v>
      </c>
      <c r="M11" s="115">
        <v>55</v>
      </c>
      <c r="N11" s="116">
        <v>4.1509433962264149E-2</v>
      </c>
      <c r="O11" s="115">
        <v>155</v>
      </c>
      <c r="P11" s="115">
        <v>15</v>
      </c>
      <c r="Q11" s="115">
        <v>170</v>
      </c>
      <c r="R11" s="116">
        <v>0.12830188679245283</v>
      </c>
      <c r="S11" s="115">
        <v>0</v>
      </c>
      <c r="T11" s="115">
        <v>0</v>
      </c>
      <c r="U11" s="115">
        <v>0</v>
      </c>
      <c r="V11" s="115" t="s">
        <v>4</v>
      </c>
    </row>
    <row r="12" spans="1:22">
      <c r="A12" s="115" t="s">
        <v>67</v>
      </c>
      <c r="B12" s="115" t="s">
        <v>62</v>
      </c>
      <c r="C12" s="115" t="s">
        <v>39</v>
      </c>
      <c r="D12" s="115">
        <v>0.70529998779296876</v>
      </c>
      <c r="E12" s="115">
        <v>1852</v>
      </c>
      <c r="F12" s="115">
        <v>1089</v>
      </c>
      <c r="G12" s="115">
        <v>983</v>
      </c>
      <c r="H12" s="115">
        <v>2625.8330243210348</v>
      </c>
      <c r="I12" s="115">
        <v>1544.0238463745177</v>
      </c>
      <c r="J12" s="115">
        <v>895</v>
      </c>
      <c r="K12" s="115">
        <v>560</v>
      </c>
      <c r="L12" s="115">
        <v>45</v>
      </c>
      <c r="M12" s="115">
        <v>95</v>
      </c>
      <c r="N12" s="116">
        <v>0.10614525139664804</v>
      </c>
      <c r="O12" s="115">
        <v>185</v>
      </c>
      <c r="P12" s="115">
        <v>10</v>
      </c>
      <c r="Q12" s="115">
        <v>195</v>
      </c>
      <c r="R12" s="116">
        <v>0.21787709497206703</v>
      </c>
      <c r="S12" s="115">
        <v>0</v>
      </c>
      <c r="T12" s="115">
        <v>10</v>
      </c>
      <c r="U12" s="115">
        <v>0</v>
      </c>
      <c r="V12" s="115" t="s">
        <v>4</v>
      </c>
    </row>
    <row r="13" spans="1:22">
      <c r="A13" s="115" t="s">
        <v>68</v>
      </c>
      <c r="B13" s="115" t="s">
        <v>62</v>
      </c>
      <c r="C13" s="115" t="s">
        <v>39</v>
      </c>
      <c r="D13" s="115">
        <v>0.89779998779296877</v>
      </c>
      <c r="E13" s="115">
        <v>2094</v>
      </c>
      <c r="F13" s="115">
        <v>1385</v>
      </c>
      <c r="G13" s="115">
        <v>1278</v>
      </c>
      <c r="H13" s="115">
        <v>2332.3680424050899</v>
      </c>
      <c r="I13" s="115">
        <v>1542.6598561275307</v>
      </c>
      <c r="J13" s="115">
        <v>980</v>
      </c>
      <c r="K13" s="115">
        <v>560</v>
      </c>
      <c r="L13" s="115">
        <v>45</v>
      </c>
      <c r="M13" s="115">
        <v>150</v>
      </c>
      <c r="N13" s="116">
        <v>0.15306122448979592</v>
      </c>
      <c r="O13" s="115">
        <v>195</v>
      </c>
      <c r="P13" s="115">
        <v>0</v>
      </c>
      <c r="Q13" s="115">
        <v>195</v>
      </c>
      <c r="R13" s="116">
        <v>0.19897959183673469</v>
      </c>
      <c r="S13" s="115">
        <v>0</v>
      </c>
      <c r="T13" s="115">
        <v>15</v>
      </c>
      <c r="U13" s="115">
        <v>0</v>
      </c>
      <c r="V13" s="115" t="s">
        <v>4</v>
      </c>
    </row>
    <row r="14" spans="1:22">
      <c r="A14" s="115" t="s">
        <v>69</v>
      </c>
      <c r="B14" s="115" t="s">
        <v>62</v>
      </c>
      <c r="C14" s="115" t="s">
        <v>39</v>
      </c>
      <c r="D14" s="115">
        <v>0.56150001525878901</v>
      </c>
      <c r="E14" s="115">
        <v>2011</v>
      </c>
      <c r="F14" s="115">
        <v>1343</v>
      </c>
      <c r="G14" s="115">
        <v>1185</v>
      </c>
      <c r="H14" s="115">
        <v>3581.4780861103854</v>
      </c>
      <c r="I14" s="115">
        <v>2391.8075930612868</v>
      </c>
      <c r="J14" s="115">
        <v>825</v>
      </c>
      <c r="K14" s="115">
        <v>400</v>
      </c>
      <c r="L14" s="115">
        <v>30</v>
      </c>
      <c r="M14" s="115">
        <v>70</v>
      </c>
      <c r="N14" s="116">
        <v>8.4848484848484854E-2</v>
      </c>
      <c r="O14" s="115">
        <v>275</v>
      </c>
      <c r="P14" s="115">
        <v>25</v>
      </c>
      <c r="Q14" s="115">
        <v>300</v>
      </c>
      <c r="R14" s="116">
        <v>0.36363636363636365</v>
      </c>
      <c r="S14" s="115">
        <v>0</v>
      </c>
      <c r="T14" s="115">
        <v>0</v>
      </c>
      <c r="U14" s="115">
        <v>10</v>
      </c>
      <c r="V14" s="115" t="s">
        <v>4</v>
      </c>
    </row>
    <row r="15" spans="1:22">
      <c r="A15" s="115" t="s">
        <v>70</v>
      </c>
      <c r="B15" s="115" t="s">
        <v>62</v>
      </c>
      <c r="C15" s="115" t="s">
        <v>39</v>
      </c>
      <c r="D15" s="115">
        <v>0.74160003662109375</v>
      </c>
      <c r="E15" s="115">
        <v>3399</v>
      </c>
      <c r="F15" s="115">
        <v>1867</v>
      </c>
      <c r="G15" s="115">
        <v>1750</v>
      </c>
      <c r="H15" s="115">
        <v>4583.3331070028698</v>
      </c>
      <c r="I15" s="115">
        <v>2517.5295412693022</v>
      </c>
      <c r="J15" s="115">
        <v>1240</v>
      </c>
      <c r="K15" s="115">
        <v>780</v>
      </c>
      <c r="L15" s="115">
        <v>100</v>
      </c>
      <c r="M15" s="115">
        <v>110</v>
      </c>
      <c r="N15" s="116">
        <v>8.8709677419354843E-2</v>
      </c>
      <c r="O15" s="115">
        <v>220</v>
      </c>
      <c r="P15" s="115">
        <v>10</v>
      </c>
      <c r="Q15" s="115">
        <v>230</v>
      </c>
      <c r="R15" s="116">
        <v>0.18548387096774194</v>
      </c>
      <c r="S15" s="115">
        <v>0</v>
      </c>
      <c r="T15" s="115">
        <v>0</v>
      </c>
      <c r="U15" s="115">
        <v>15</v>
      </c>
      <c r="V15" s="115" t="s">
        <v>4</v>
      </c>
    </row>
    <row r="16" spans="1:22">
      <c r="A16" s="119" t="s">
        <v>73</v>
      </c>
      <c r="B16" s="119" t="s">
        <v>62</v>
      </c>
      <c r="C16" s="119" t="s">
        <v>39</v>
      </c>
      <c r="D16" s="119">
        <v>1.104000015258789</v>
      </c>
      <c r="E16" s="119">
        <v>3029</v>
      </c>
      <c r="F16" s="119">
        <v>1496</v>
      </c>
      <c r="G16" s="119">
        <v>1451</v>
      </c>
      <c r="H16" s="119">
        <v>2743.6593823687322</v>
      </c>
      <c r="I16" s="119">
        <v>1355.0724450391626</v>
      </c>
      <c r="J16" s="119">
        <v>1220</v>
      </c>
      <c r="K16" s="119">
        <v>920</v>
      </c>
      <c r="L16" s="119">
        <v>60</v>
      </c>
      <c r="M16" s="119">
        <v>75</v>
      </c>
      <c r="N16" s="120">
        <v>6.1475409836065573E-2</v>
      </c>
      <c r="O16" s="119">
        <v>145</v>
      </c>
      <c r="P16" s="119">
        <v>0</v>
      </c>
      <c r="Q16" s="119">
        <v>145</v>
      </c>
      <c r="R16" s="120">
        <v>0.11885245901639344</v>
      </c>
      <c r="S16" s="119">
        <v>10</v>
      </c>
      <c r="T16" s="119">
        <v>10</v>
      </c>
      <c r="U16" s="119">
        <v>0</v>
      </c>
      <c r="V16" s="119" t="s">
        <v>6</v>
      </c>
    </row>
    <row r="17" spans="1:22">
      <c r="A17" s="117" t="s">
        <v>100</v>
      </c>
      <c r="B17" s="117" t="s">
        <v>62</v>
      </c>
      <c r="C17" s="117" t="s">
        <v>39</v>
      </c>
      <c r="D17" s="117">
        <v>1.4846000671386719</v>
      </c>
      <c r="E17" s="117">
        <v>5521</v>
      </c>
      <c r="F17" s="117">
        <v>3300</v>
      </c>
      <c r="G17" s="117">
        <v>3036</v>
      </c>
      <c r="H17" s="117">
        <v>3718.8466592493428</v>
      </c>
      <c r="I17" s="117">
        <v>2222.8208613517172</v>
      </c>
      <c r="J17" s="117">
        <v>2185</v>
      </c>
      <c r="K17" s="117">
        <v>1610</v>
      </c>
      <c r="L17" s="117">
        <v>115</v>
      </c>
      <c r="M17" s="117">
        <v>235</v>
      </c>
      <c r="N17" s="118">
        <v>0.10755148741418764</v>
      </c>
      <c r="O17" s="117">
        <v>175</v>
      </c>
      <c r="P17" s="117">
        <v>25</v>
      </c>
      <c r="Q17" s="117">
        <v>200</v>
      </c>
      <c r="R17" s="118">
        <v>9.1533180778032033E-2</v>
      </c>
      <c r="S17" s="117">
        <v>10</v>
      </c>
      <c r="T17" s="117">
        <v>0</v>
      </c>
      <c r="U17" s="117">
        <v>10</v>
      </c>
      <c r="V17" s="117" t="s">
        <v>5</v>
      </c>
    </row>
    <row r="18" spans="1:22">
      <c r="A18" s="117" t="s">
        <v>101</v>
      </c>
      <c r="B18" s="117" t="s">
        <v>62</v>
      </c>
      <c r="C18" s="117" t="s">
        <v>39</v>
      </c>
      <c r="D18" s="117">
        <v>1.0295999908447266</v>
      </c>
      <c r="E18" s="117">
        <v>4224</v>
      </c>
      <c r="F18" s="117">
        <v>2309</v>
      </c>
      <c r="G18" s="117">
        <v>2117</v>
      </c>
      <c r="H18" s="117">
        <v>4102.5641390443825</v>
      </c>
      <c r="I18" s="117">
        <v>2242.6185125600091</v>
      </c>
      <c r="J18" s="117">
        <v>1745</v>
      </c>
      <c r="K18" s="117">
        <v>1245</v>
      </c>
      <c r="L18" s="117">
        <v>145</v>
      </c>
      <c r="M18" s="117">
        <v>135</v>
      </c>
      <c r="N18" s="118">
        <v>7.7363896848137534E-2</v>
      </c>
      <c r="O18" s="117">
        <v>185</v>
      </c>
      <c r="P18" s="117">
        <v>30</v>
      </c>
      <c r="Q18" s="117">
        <v>215</v>
      </c>
      <c r="R18" s="118">
        <v>0.12320916905444126</v>
      </c>
      <c r="S18" s="117">
        <v>0</v>
      </c>
      <c r="T18" s="117">
        <v>0</v>
      </c>
      <c r="U18" s="117">
        <v>10</v>
      </c>
      <c r="V18" s="117" t="s">
        <v>5</v>
      </c>
    </row>
    <row r="19" spans="1:22">
      <c r="A19" s="115" t="s">
        <v>71</v>
      </c>
      <c r="B19" s="115" t="s">
        <v>62</v>
      </c>
      <c r="C19" s="115" t="s">
        <v>39</v>
      </c>
      <c r="D19" s="115">
        <v>2.5963000488281249</v>
      </c>
      <c r="E19" s="115">
        <v>2927</v>
      </c>
      <c r="F19" s="115">
        <v>1734</v>
      </c>
      <c r="G19" s="115">
        <v>1535</v>
      </c>
      <c r="H19" s="115">
        <v>1127.3735488781972</v>
      </c>
      <c r="I19" s="115">
        <v>667.8734997454028</v>
      </c>
      <c r="J19" s="115">
        <v>1340</v>
      </c>
      <c r="K19" s="115">
        <v>820</v>
      </c>
      <c r="L19" s="115">
        <v>110</v>
      </c>
      <c r="M19" s="115">
        <v>130</v>
      </c>
      <c r="N19" s="116">
        <v>9.7014925373134331E-2</v>
      </c>
      <c r="O19" s="115">
        <v>275</v>
      </c>
      <c r="P19" s="115">
        <v>0</v>
      </c>
      <c r="Q19" s="115">
        <v>275</v>
      </c>
      <c r="R19" s="116">
        <v>0.20522388059701493</v>
      </c>
      <c r="S19" s="115">
        <v>0</v>
      </c>
      <c r="T19" s="115">
        <v>0</v>
      </c>
      <c r="U19" s="115">
        <v>0</v>
      </c>
      <c r="V19" s="115" t="s">
        <v>4</v>
      </c>
    </row>
    <row r="20" spans="1:22">
      <c r="A20" s="119" t="s">
        <v>74</v>
      </c>
      <c r="B20" s="119" t="s">
        <v>62</v>
      </c>
      <c r="C20" s="119" t="s">
        <v>39</v>
      </c>
      <c r="D20" s="119">
        <v>2.0147000122070313</v>
      </c>
      <c r="E20" s="119">
        <v>5610</v>
      </c>
      <c r="F20" s="119">
        <v>2555</v>
      </c>
      <c r="G20" s="119">
        <v>2447</v>
      </c>
      <c r="H20" s="119">
        <v>2784.5336605991515</v>
      </c>
      <c r="I20" s="119">
        <v>1268.1788775099521</v>
      </c>
      <c r="J20" s="119">
        <v>2390</v>
      </c>
      <c r="K20" s="119">
        <v>1795</v>
      </c>
      <c r="L20" s="119">
        <v>160</v>
      </c>
      <c r="M20" s="119">
        <v>115</v>
      </c>
      <c r="N20" s="120">
        <v>4.8117154811715482E-2</v>
      </c>
      <c r="O20" s="119">
        <v>275</v>
      </c>
      <c r="P20" s="119">
        <v>20</v>
      </c>
      <c r="Q20" s="119">
        <v>295</v>
      </c>
      <c r="R20" s="120">
        <v>0.12343096234309624</v>
      </c>
      <c r="S20" s="119">
        <v>0</v>
      </c>
      <c r="T20" s="119">
        <v>0</v>
      </c>
      <c r="U20" s="119">
        <v>15</v>
      </c>
      <c r="V20" s="119" t="s">
        <v>6</v>
      </c>
    </row>
    <row r="21" spans="1:22">
      <c r="A21" s="119" t="s">
        <v>75</v>
      </c>
      <c r="B21" s="119" t="s">
        <v>62</v>
      </c>
      <c r="C21" s="119" t="s">
        <v>39</v>
      </c>
      <c r="D21" s="119">
        <v>20.741201171875002</v>
      </c>
      <c r="E21" s="119">
        <v>5212</v>
      </c>
      <c r="F21" s="119">
        <v>2536</v>
      </c>
      <c r="G21" s="119">
        <v>2430</v>
      </c>
      <c r="H21" s="119">
        <v>251.28727872653076</v>
      </c>
      <c r="I21" s="119">
        <v>122.2687142844363</v>
      </c>
      <c r="J21" s="119">
        <v>2440</v>
      </c>
      <c r="K21" s="119">
        <v>1970</v>
      </c>
      <c r="L21" s="119">
        <v>125</v>
      </c>
      <c r="M21" s="119">
        <v>165</v>
      </c>
      <c r="N21" s="120">
        <v>6.7622950819672137E-2</v>
      </c>
      <c r="O21" s="119">
        <v>140</v>
      </c>
      <c r="P21" s="119">
        <v>20</v>
      </c>
      <c r="Q21" s="119">
        <v>160</v>
      </c>
      <c r="R21" s="120">
        <v>6.5573770491803282E-2</v>
      </c>
      <c r="S21" s="119">
        <v>10</v>
      </c>
      <c r="T21" s="119">
        <v>10</v>
      </c>
      <c r="U21" s="119">
        <v>20</v>
      </c>
      <c r="V21" s="119" t="s">
        <v>6</v>
      </c>
    </row>
    <row r="22" spans="1:22">
      <c r="A22" s="119" t="s">
        <v>76</v>
      </c>
      <c r="B22" s="119" t="s">
        <v>62</v>
      </c>
      <c r="C22" s="119" t="s">
        <v>39</v>
      </c>
      <c r="D22" s="119">
        <v>4.0730999755859374</v>
      </c>
      <c r="E22" s="119">
        <v>6725</v>
      </c>
      <c r="F22" s="119">
        <v>3162</v>
      </c>
      <c r="G22" s="119">
        <v>3045</v>
      </c>
      <c r="H22" s="119">
        <v>1651.0765854777655</v>
      </c>
      <c r="I22" s="119">
        <v>776.31288673318886</v>
      </c>
      <c r="J22" s="119">
        <v>3300</v>
      </c>
      <c r="K22" s="119">
        <v>2780</v>
      </c>
      <c r="L22" s="119">
        <v>155</v>
      </c>
      <c r="M22" s="119">
        <v>210</v>
      </c>
      <c r="N22" s="120">
        <v>6.363636363636363E-2</v>
      </c>
      <c r="O22" s="119">
        <v>105</v>
      </c>
      <c r="P22" s="119">
        <v>20</v>
      </c>
      <c r="Q22" s="119">
        <v>125</v>
      </c>
      <c r="R22" s="120">
        <v>3.787878787878788E-2</v>
      </c>
      <c r="S22" s="119">
        <v>10</v>
      </c>
      <c r="T22" s="119">
        <v>0</v>
      </c>
      <c r="U22" s="119">
        <v>20</v>
      </c>
      <c r="V22" s="119" t="s">
        <v>6</v>
      </c>
    </row>
    <row r="23" spans="1:22">
      <c r="A23" s="119" t="s">
        <v>77</v>
      </c>
      <c r="B23" s="119" t="s">
        <v>62</v>
      </c>
      <c r="C23" s="119" t="s">
        <v>39</v>
      </c>
      <c r="D23" s="119">
        <v>27.808500976562499</v>
      </c>
      <c r="E23" s="119">
        <v>5541</v>
      </c>
      <c r="F23" s="119">
        <v>2754</v>
      </c>
      <c r="G23" s="119">
        <v>2339</v>
      </c>
      <c r="H23" s="119">
        <v>199.25561628331042</v>
      </c>
      <c r="I23" s="119">
        <v>99.034464400692443</v>
      </c>
      <c r="J23" s="119">
        <v>2120</v>
      </c>
      <c r="K23" s="119">
        <v>1540</v>
      </c>
      <c r="L23" s="119">
        <v>200</v>
      </c>
      <c r="M23" s="119">
        <v>125</v>
      </c>
      <c r="N23" s="120">
        <v>5.8962264150943397E-2</v>
      </c>
      <c r="O23" s="119">
        <v>220</v>
      </c>
      <c r="P23" s="119">
        <v>20</v>
      </c>
      <c r="Q23" s="119">
        <v>240</v>
      </c>
      <c r="R23" s="120">
        <v>0.11320754716981132</v>
      </c>
      <c r="S23" s="119">
        <v>0</v>
      </c>
      <c r="T23" s="119">
        <v>0</v>
      </c>
      <c r="U23" s="119">
        <v>10</v>
      </c>
      <c r="V23" s="119" t="s">
        <v>6</v>
      </c>
    </row>
    <row r="24" spans="1:22">
      <c r="A24" s="39" t="s">
        <v>86</v>
      </c>
      <c r="B24" s="39" t="s">
        <v>62</v>
      </c>
      <c r="C24" s="39" t="s">
        <v>39</v>
      </c>
      <c r="D24" s="39">
        <v>28.899599609374999</v>
      </c>
      <c r="E24" s="39">
        <v>3384</v>
      </c>
      <c r="F24" s="39">
        <v>1478</v>
      </c>
      <c r="G24" s="39">
        <v>1361</v>
      </c>
      <c r="H24" s="39">
        <v>117.09504788094829</v>
      </c>
      <c r="I24" s="39">
        <v>51.14257705911394</v>
      </c>
      <c r="J24" s="39">
        <v>1640</v>
      </c>
      <c r="K24" s="39">
        <v>1480</v>
      </c>
      <c r="L24" s="39">
        <v>120</v>
      </c>
      <c r="M24" s="39">
        <v>10</v>
      </c>
      <c r="N24" s="108">
        <v>6.0975609756097563E-3</v>
      </c>
      <c r="O24" s="39">
        <v>25</v>
      </c>
      <c r="P24" s="39">
        <v>0</v>
      </c>
      <c r="Q24" s="39">
        <v>25</v>
      </c>
      <c r="R24" s="108">
        <v>1.524390243902439E-2</v>
      </c>
      <c r="S24" s="39">
        <v>0</v>
      </c>
      <c r="T24" s="39">
        <v>0</v>
      </c>
      <c r="U24" s="39">
        <v>10</v>
      </c>
      <c r="V24" s="39" t="s">
        <v>2</v>
      </c>
    </row>
    <row r="25" spans="1:22">
      <c r="A25" s="39" t="s">
        <v>87</v>
      </c>
      <c r="B25" s="39" t="s">
        <v>62</v>
      </c>
      <c r="C25" s="39" t="s">
        <v>39</v>
      </c>
      <c r="D25" s="39">
        <v>31.506799316406251</v>
      </c>
      <c r="E25" s="39">
        <v>4413</v>
      </c>
      <c r="F25" s="39">
        <v>1716</v>
      </c>
      <c r="G25" s="39">
        <v>1617</v>
      </c>
      <c r="H25" s="39">
        <v>140.06500487982154</v>
      </c>
      <c r="I25" s="39">
        <v>54.464434256463583</v>
      </c>
      <c r="J25" s="39">
        <v>2295</v>
      </c>
      <c r="K25" s="39">
        <v>2090</v>
      </c>
      <c r="L25" s="39">
        <v>150</v>
      </c>
      <c r="M25" s="39">
        <v>30</v>
      </c>
      <c r="N25" s="108">
        <v>1.3071895424836602E-2</v>
      </c>
      <c r="O25" s="39">
        <v>20</v>
      </c>
      <c r="P25" s="39">
        <v>0</v>
      </c>
      <c r="Q25" s="39">
        <v>20</v>
      </c>
      <c r="R25" s="108">
        <v>8.7145969498910684E-3</v>
      </c>
      <c r="S25" s="39">
        <v>0</v>
      </c>
      <c r="T25" s="39">
        <v>0</v>
      </c>
      <c r="U25" s="39">
        <v>10</v>
      </c>
      <c r="V25" s="39" t="s">
        <v>2</v>
      </c>
    </row>
    <row r="26" spans="1:22">
      <c r="A26" s="119" t="s">
        <v>78</v>
      </c>
      <c r="B26" s="119" t="s">
        <v>62</v>
      </c>
      <c r="C26" s="119" t="s">
        <v>39</v>
      </c>
      <c r="D26" s="119">
        <v>6.3488000488281253</v>
      </c>
      <c r="E26" s="119">
        <v>5241</v>
      </c>
      <c r="F26" s="119">
        <v>2024</v>
      </c>
      <c r="G26" s="119">
        <v>1983</v>
      </c>
      <c r="H26" s="119">
        <v>825.51032631235478</v>
      </c>
      <c r="I26" s="119">
        <v>318.80040077393744</v>
      </c>
      <c r="J26" s="119">
        <v>2675</v>
      </c>
      <c r="K26" s="119">
        <v>2335</v>
      </c>
      <c r="L26" s="119">
        <v>150</v>
      </c>
      <c r="M26" s="119">
        <v>55</v>
      </c>
      <c r="N26" s="120">
        <v>2.0560747663551402E-2</v>
      </c>
      <c r="O26" s="119">
        <v>105</v>
      </c>
      <c r="P26" s="119">
        <v>30</v>
      </c>
      <c r="Q26" s="119">
        <v>135</v>
      </c>
      <c r="R26" s="120">
        <v>5.046728971962617E-2</v>
      </c>
      <c r="S26" s="119">
        <v>0</v>
      </c>
      <c r="T26" s="119">
        <v>0</v>
      </c>
      <c r="U26" s="119">
        <v>10</v>
      </c>
      <c r="V26" s="119" t="s">
        <v>6</v>
      </c>
    </row>
    <row r="27" spans="1:22">
      <c r="A27" s="119" t="s">
        <v>79</v>
      </c>
      <c r="B27" s="119" t="s">
        <v>62</v>
      </c>
      <c r="C27" s="119" t="s">
        <v>39</v>
      </c>
      <c r="D27" s="119">
        <v>6.1253002929687499</v>
      </c>
      <c r="E27" s="119">
        <v>5821</v>
      </c>
      <c r="F27" s="119">
        <v>2305</v>
      </c>
      <c r="G27" s="119">
        <v>2248</v>
      </c>
      <c r="H27" s="119">
        <v>950.32075516068051</v>
      </c>
      <c r="I27" s="119">
        <v>376.30808119659315</v>
      </c>
      <c r="J27" s="119">
        <v>2920</v>
      </c>
      <c r="K27" s="119">
        <v>2600</v>
      </c>
      <c r="L27" s="119">
        <v>135</v>
      </c>
      <c r="M27" s="119">
        <v>115</v>
      </c>
      <c r="N27" s="120">
        <v>3.9383561643835614E-2</v>
      </c>
      <c r="O27" s="119">
        <v>60</v>
      </c>
      <c r="P27" s="119">
        <v>10</v>
      </c>
      <c r="Q27" s="119">
        <v>70</v>
      </c>
      <c r="R27" s="120">
        <v>2.3972602739726026E-2</v>
      </c>
      <c r="S27" s="119">
        <v>0</v>
      </c>
      <c r="T27" s="119">
        <v>0</v>
      </c>
      <c r="U27" s="119">
        <v>10</v>
      </c>
      <c r="V27" s="119" t="s">
        <v>6</v>
      </c>
    </row>
    <row r="28" spans="1:22">
      <c r="A28" s="119" t="s">
        <v>80</v>
      </c>
      <c r="B28" s="119" t="s">
        <v>62</v>
      </c>
      <c r="C28" s="119" t="s">
        <v>39</v>
      </c>
      <c r="D28" s="119">
        <v>3.9629000854492187</v>
      </c>
      <c r="E28" s="119">
        <v>5218</v>
      </c>
      <c r="F28" s="119">
        <v>2129</v>
      </c>
      <c r="G28" s="119">
        <v>2095</v>
      </c>
      <c r="H28" s="119">
        <v>1316.7124801251475</v>
      </c>
      <c r="I28" s="119">
        <v>537.23282295638921</v>
      </c>
      <c r="J28" s="119">
        <v>2840</v>
      </c>
      <c r="K28" s="119">
        <v>2380</v>
      </c>
      <c r="L28" s="119">
        <v>255</v>
      </c>
      <c r="M28" s="119">
        <v>80</v>
      </c>
      <c r="N28" s="120">
        <v>2.8169014084507043E-2</v>
      </c>
      <c r="O28" s="119">
        <v>100</v>
      </c>
      <c r="P28" s="119">
        <v>10</v>
      </c>
      <c r="Q28" s="119">
        <v>110</v>
      </c>
      <c r="R28" s="120">
        <v>3.873239436619718E-2</v>
      </c>
      <c r="S28" s="119">
        <v>0</v>
      </c>
      <c r="T28" s="119">
        <v>0</v>
      </c>
      <c r="U28" s="119">
        <v>10</v>
      </c>
      <c r="V28" s="119" t="s">
        <v>6</v>
      </c>
    </row>
    <row r="29" spans="1:22">
      <c r="A29" s="117" t="s">
        <v>102</v>
      </c>
      <c r="B29" s="117" t="s">
        <v>62</v>
      </c>
      <c r="C29" s="117" t="s">
        <v>39</v>
      </c>
      <c r="D29" s="117">
        <v>9.0895001220703122</v>
      </c>
      <c r="E29" s="117">
        <v>7144</v>
      </c>
      <c r="F29" s="117">
        <v>3471</v>
      </c>
      <c r="G29" s="117">
        <v>3195</v>
      </c>
      <c r="H29" s="117">
        <v>785.9618135274103</v>
      </c>
      <c r="I29" s="117">
        <v>381.86918459597439</v>
      </c>
      <c r="J29" s="117">
        <v>3240</v>
      </c>
      <c r="K29" s="117">
        <v>2405</v>
      </c>
      <c r="L29" s="117">
        <v>290</v>
      </c>
      <c r="M29" s="117">
        <v>365</v>
      </c>
      <c r="N29" s="118">
        <v>0.11265432098765432</v>
      </c>
      <c r="O29" s="117">
        <v>135</v>
      </c>
      <c r="P29" s="117">
        <v>0</v>
      </c>
      <c r="Q29" s="117">
        <v>135</v>
      </c>
      <c r="R29" s="118">
        <v>4.1666666666666664E-2</v>
      </c>
      <c r="S29" s="117">
        <v>25</v>
      </c>
      <c r="T29" s="117">
        <v>10</v>
      </c>
      <c r="U29" s="117">
        <v>10</v>
      </c>
      <c r="V29" s="117" t="s">
        <v>5</v>
      </c>
    </row>
    <row r="30" spans="1:22">
      <c r="A30" s="39" t="s">
        <v>88</v>
      </c>
      <c r="B30" s="39" t="s">
        <v>62</v>
      </c>
      <c r="C30" s="39" t="s">
        <v>39</v>
      </c>
      <c r="D30" s="39">
        <v>28.595800781249999</v>
      </c>
      <c r="E30" s="39">
        <v>885</v>
      </c>
      <c r="F30" s="39">
        <v>343</v>
      </c>
      <c r="G30" s="39">
        <v>333</v>
      </c>
      <c r="H30" s="39">
        <v>30.948599997950968</v>
      </c>
      <c r="I30" s="39">
        <v>11.994768134799076</v>
      </c>
      <c r="J30" s="39">
        <v>370</v>
      </c>
      <c r="K30" s="39">
        <v>340</v>
      </c>
      <c r="L30" s="39">
        <v>10</v>
      </c>
      <c r="M30" s="39">
        <v>0</v>
      </c>
      <c r="N30" s="108">
        <v>0</v>
      </c>
      <c r="O30" s="39">
        <v>15</v>
      </c>
      <c r="P30" s="39">
        <v>0</v>
      </c>
      <c r="Q30" s="39">
        <v>15</v>
      </c>
      <c r="R30" s="108">
        <v>4.0540540540540543E-2</v>
      </c>
      <c r="S30" s="39">
        <v>0</v>
      </c>
      <c r="T30" s="39">
        <v>0</v>
      </c>
      <c r="U30" s="39">
        <v>0</v>
      </c>
      <c r="V30" s="39" t="s">
        <v>2</v>
      </c>
    </row>
    <row r="31" spans="1:22">
      <c r="A31" s="119" t="s">
        <v>81</v>
      </c>
      <c r="B31" s="119" t="s">
        <v>62</v>
      </c>
      <c r="C31" s="119" t="s">
        <v>39</v>
      </c>
      <c r="D31" s="119">
        <v>4.4939001464843749</v>
      </c>
      <c r="E31" s="119">
        <v>4982</v>
      </c>
      <c r="F31" s="119">
        <v>1753</v>
      </c>
      <c r="G31" s="119">
        <v>1741</v>
      </c>
      <c r="H31" s="119">
        <v>1108.6138627039745</v>
      </c>
      <c r="I31" s="119">
        <v>390.08432382980078</v>
      </c>
      <c r="J31" s="119">
        <v>2625</v>
      </c>
      <c r="K31" s="119">
        <v>2375</v>
      </c>
      <c r="L31" s="119">
        <v>125</v>
      </c>
      <c r="M31" s="119">
        <v>60</v>
      </c>
      <c r="N31" s="120">
        <v>2.2857142857142857E-2</v>
      </c>
      <c r="O31" s="119">
        <v>35</v>
      </c>
      <c r="P31" s="119">
        <v>0</v>
      </c>
      <c r="Q31" s="119">
        <v>35</v>
      </c>
      <c r="R31" s="120">
        <v>1.3333333333333334E-2</v>
      </c>
      <c r="S31" s="119">
        <v>10</v>
      </c>
      <c r="T31" s="119">
        <v>0</v>
      </c>
      <c r="U31" s="119">
        <v>10</v>
      </c>
      <c r="V31" s="119" t="s">
        <v>6</v>
      </c>
    </row>
    <row r="32" spans="1:22">
      <c r="A32" s="119" t="s">
        <v>82</v>
      </c>
      <c r="B32" s="119" t="s">
        <v>62</v>
      </c>
      <c r="C32" s="119" t="s">
        <v>39</v>
      </c>
      <c r="D32" s="119">
        <v>2.656199951171875</v>
      </c>
      <c r="E32" s="119">
        <v>3050</v>
      </c>
      <c r="F32" s="119">
        <v>1163</v>
      </c>
      <c r="G32" s="119">
        <v>1155</v>
      </c>
      <c r="H32" s="119">
        <v>1148.2569294733953</v>
      </c>
      <c r="I32" s="119">
        <v>437.84354392706848</v>
      </c>
      <c r="J32" s="119">
        <v>1690</v>
      </c>
      <c r="K32" s="119">
        <v>1495</v>
      </c>
      <c r="L32" s="119">
        <v>55</v>
      </c>
      <c r="M32" s="119">
        <v>65</v>
      </c>
      <c r="N32" s="120">
        <v>3.8461538461538464E-2</v>
      </c>
      <c r="O32" s="119">
        <v>40</v>
      </c>
      <c r="P32" s="119">
        <v>15</v>
      </c>
      <c r="Q32" s="119">
        <v>55</v>
      </c>
      <c r="R32" s="120">
        <v>3.2544378698224852E-2</v>
      </c>
      <c r="S32" s="119">
        <v>15</v>
      </c>
      <c r="T32" s="119">
        <v>0</v>
      </c>
      <c r="U32" s="119">
        <v>0</v>
      </c>
      <c r="V32" s="119" t="s">
        <v>6</v>
      </c>
    </row>
    <row r="33" spans="1:22">
      <c r="A33" s="119" t="s">
        <v>83</v>
      </c>
      <c r="B33" s="119" t="s">
        <v>62</v>
      </c>
      <c r="C33" s="119" t="s">
        <v>39</v>
      </c>
      <c r="D33" s="119">
        <v>14.922700195312499</v>
      </c>
      <c r="E33" s="119">
        <v>4115</v>
      </c>
      <c r="F33" s="119">
        <v>1823</v>
      </c>
      <c r="G33" s="119">
        <v>1717</v>
      </c>
      <c r="H33" s="119">
        <v>275.75438400167008</v>
      </c>
      <c r="I33" s="119">
        <v>122.16287777279332</v>
      </c>
      <c r="J33" s="119">
        <v>2105</v>
      </c>
      <c r="K33" s="119">
        <v>1825</v>
      </c>
      <c r="L33" s="119">
        <v>90</v>
      </c>
      <c r="M33" s="119">
        <v>70</v>
      </c>
      <c r="N33" s="120">
        <v>3.3254156769596199E-2</v>
      </c>
      <c r="O33" s="119">
        <v>105</v>
      </c>
      <c r="P33" s="119">
        <v>10</v>
      </c>
      <c r="Q33" s="119">
        <v>115</v>
      </c>
      <c r="R33" s="120">
        <v>5.4631828978622329E-2</v>
      </c>
      <c r="S33" s="119">
        <v>0</v>
      </c>
      <c r="T33" s="119">
        <v>0</v>
      </c>
      <c r="U33" s="119">
        <v>0</v>
      </c>
      <c r="V33" s="119" t="s">
        <v>6</v>
      </c>
    </row>
    <row r="34" spans="1:22">
      <c r="A34" s="119" t="s">
        <v>84</v>
      </c>
      <c r="B34" s="119" t="s">
        <v>62</v>
      </c>
      <c r="C34" s="119" t="s">
        <v>39</v>
      </c>
      <c r="D34" s="119">
        <v>14.978199462890625</v>
      </c>
      <c r="E34" s="119">
        <v>4722</v>
      </c>
      <c r="F34" s="119">
        <v>1865</v>
      </c>
      <c r="G34" s="119">
        <v>1825</v>
      </c>
      <c r="H34" s="119">
        <v>315.25818651961703</v>
      </c>
      <c r="I34" s="119">
        <v>124.51429857244509</v>
      </c>
      <c r="J34" s="119">
        <v>2505</v>
      </c>
      <c r="K34" s="119">
        <v>2145</v>
      </c>
      <c r="L34" s="119">
        <v>170</v>
      </c>
      <c r="M34" s="119">
        <v>100</v>
      </c>
      <c r="N34" s="120">
        <v>3.9920159680638723E-2</v>
      </c>
      <c r="O34" s="119">
        <v>60</v>
      </c>
      <c r="P34" s="119">
        <v>10</v>
      </c>
      <c r="Q34" s="119">
        <v>70</v>
      </c>
      <c r="R34" s="120">
        <v>2.7944111776447105E-2</v>
      </c>
      <c r="S34" s="119">
        <v>0</v>
      </c>
      <c r="T34" s="119">
        <v>0</v>
      </c>
      <c r="U34" s="119">
        <v>10</v>
      </c>
      <c r="V34" s="119" t="s">
        <v>6</v>
      </c>
    </row>
    <row r="35" spans="1:22">
      <c r="A35" s="39" t="s">
        <v>89</v>
      </c>
      <c r="B35" s="39" t="s">
        <v>62</v>
      </c>
      <c r="C35" s="39" t="s">
        <v>39</v>
      </c>
      <c r="D35" s="39">
        <v>338.87920000000008</v>
      </c>
      <c r="E35" s="39">
        <v>5303</v>
      </c>
      <c r="F35" s="39">
        <v>2070</v>
      </c>
      <c r="G35" s="39">
        <v>1974</v>
      </c>
      <c r="H35" s="39">
        <v>15.648644118612173</v>
      </c>
      <c r="I35" s="39">
        <v>6.1083713606500476</v>
      </c>
      <c r="J35" s="39">
        <v>2600</v>
      </c>
      <c r="K35" s="39">
        <v>2380</v>
      </c>
      <c r="L35" s="39">
        <v>145</v>
      </c>
      <c r="M35" s="39">
        <v>10</v>
      </c>
      <c r="N35" s="108">
        <v>3.8461538461538464E-3</v>
      </c>
      <c r="O35" s="39">
        <v>50</v>
      </c>
      <c r="P35" s="39">
        <v>10</v>
      </c>
      <c r="Q35" s="39">
        <v>60</v>
      </c>
      <c r="R35" s="108">
        <v>2.3076923076923078E-2</v>
      </c>
      <c r="S35" s="39">
        <v>0</v>
      </c>
      <c r="T35" s="39">
        <v>0</v>
      </c>
      <c r="U35" s="39">
        <v>10</v>
      </c>
      <c r="V35" s="39" t="s">
        <v>2</v>
      </c>
    </row>
    <row r="36" spans="1:22">
      <c r="A36" s="39" t="s">
        <v>90</v>
      </c>
      <c r="B36" s="39" t="s">
        <v>62</v>
      </c>
      <c r="C36" s="39" t="s">
        <v>39</v>
      </c>
      <c r="D36" s="39">
        <v>75.120498046874999</v>
      </c>
      <c r="E36" s="39">
        <v>8984</v>
      </c>
      <c r="F36" s="39">
        <v>3354</v>
      </c>
      <c r="G36" s="39">
        <v>3313</v>
      </c>
      <c r="H36" s="39">
        <v>119.59452125029851</v>
      </c>
      <c r="I36" s="39">
        <v>44.648266281556232</v>
      </c>
      <c r="J36" s="39">
        <v>4785</v>
      </c>
      <c r="K36" s="39">
        <v>4250</v>
      </c>
      <c r="L36" s="39">
        <v>335</v>
      </c>
      <c r="M36" s="39">
        <v>55</v>
      </c>
      <c r="N36" s="108">
        <v>1.1494252873563218E-2</v>
      </c>
      <c r="O36" s="39">
        <v>85</v>
      </c>
      <c r="P36" s="39">
        <v>25</v>
      </c>
      <c r="Q36" s="39">
        <v>110</v>
      </c>
      <c r="R36" s="108">
        <v>2.2988505747126436E-2</v>
      </c>
      <c r="S36" s="39">
        <v>0</v>
      </c>
      <c r="T36" s="39">
        <v>10</v>
      </c>
      <c r="U36" s="39">
        <v>20</v>
      </c>
      <c r="V36" s="39" t="s">
        <v>2</v>
      </c>
    </row>
    <row r="37" spans="1:22">
      <c r="A37" s="39" t="s">
        <v>91</v>
      </c>
      <c r="B37" s="39" t="s">
        <v>62</v>
      </c>
      <c r="C37" s="39" t="s">
        <v>39</v>
      </c>
      <c r="D37" s="39">
        <v>46.202402343750002</v>
      </c>
      <c r="E37" s="39">
        <v>1623</v>
      </c>
      <c r="F37" s="39">
        <v>857</v>
      </c>
      <c r="G37" s="39">
        <v>655</v>
      </c>
      <c r="H37" s="39">
        <v>35.128043514376913</v>
      </c>
      <c r="I37" s="39">
        <v>18.548819033777583</v>
      </c>
      <c r="J37" s="39">
        <v>600</v>
      </c>
      <c r="K37" s="39">
        <v>560</v>
      </c>
      <c r="L37" s="39">
        <v>15</v>
      </c>
      <c r="M37" s="39">
        <v>0</v>
      </c>
      <c r="N37" s="108">
        <v>0</v>
      </c>
      <c r="O37" s="39">
        <v>25</v>
      </c>
      <c r="P37" s="39">
        <v>0</v>
      </c>
      <c r="Q37" s="39">
        <v>25</v>
      </c>
      <c r="R37" s="108">
        <v>4.1666666666666664E-2</v>
      </c>
      <c r="S37" s="39">
        <v>0</v>
      </c>
      <c r="T37" s="39">
        <v>0</v>
      </c>
      <c r="U37" s="39">
        <v>10</v>
      </c>
      <c r="V37" s="39" t="s">
        <v>2</v>
      </c>
    </row>
    <row r="38" spans="1:22">
      <c r="A38" s="39" t="s">
        <v>92</v>
      </c>
      <c r="B38" s="39" t="s">
        <v>62</v>
      </c>
      <c r="C38" s="39" t="s">
        <v>39</v>
      </c>
      <c r="D38" s="39">
        <v>136.15950195312499</v>
      </c>
      <c r="E38" s="39">
        <v>2626</v>
      </c>
      <c r="F38" s="39">
        <v>1026</v>
      </c>
      <c r="G38" s="39">
        <v>987</v>
      </c>
      <c r="H38" s="39">
        <v>19.286204505242985</v>
      </c>
      <c r="I38" s="39">
        <v>7.5352802065420033</v>
      </c>
      <c r="J38" s="39">
        <v>980</v>
      </c>
      <c r="K38" s="39">
        <v>755</v>
      </c>
      <c r="L38" s="39">
        <v>60</v>
      </c>
      <c r="M38" s="39">
        <v>0</v>
      </c>
      <c r="N38" s="108">
        <v>0</v>
      </c>
      <c r="O38" s="39">
        <v>150</v>
      </c>
      <c r="P38" s="39">
        <v>10</v>
      </c>
      <c r="Q38" s="39">
        <v>160</v>
      </c>
      <c r="R38" s="108">
        <v>0.16326530612244897</v>
      </c>
      <c r="S38" s="39">
        <v>0</v>
      </c>
      <c r="T38" s="39">
        <v>0</v>
      </c>
      <c r="U38" s="39">
        <v>0</v>
      </c>
      <c r="V38" s="39" t="s">
        <v>2</v>
      </c>
    </row>
    <row r="39" spans="1:22">
      <c r="A39" s="39" t="s">
        <v>93</v>
      </c>
      <c r="B39" s="39" t="s">
        <v>62</v>
      </c>
      <c r="C39" s="39" t="s">
        <v>39</v>
      </c>
      <c r="D39" s="39">
        <v>113.73110351562499</v>
      </c>
      <c r="E39" s="39">
        <v>2118</v>
      </c>
      <c r="F39" s="39">
        <v>919</v>
      </c>
      <c r="G39" s="39">
        <v>864</v>
      </c>
      <c r="H39" s="39">
        <v>18.622873906336604</v>
      </c>
      <c r="I39" s="39">
        <v>8.0804632294255612</v>
      </c>
      <c r="J39" s="39">
        <v>975</v>
      </c>
      <c r="K39" s="39">
        <v>865</v>
      </c>
      <c r="L39" s="39">
        <v>35</v>
      </c>
      <c r="M39" s="39">
        <v>10</v>
      </c>
      <c r="N39" s="108">
        <v>1.0256410256410256E-2</v>
      </c>
      <c r="O39" s="39">
        <v>45</v>
      </c>
      <c r="P39" s="39">
        <v>10</v>
      </c>
      <c r="Q39" s="39">
        <v>55</v>
      </c>
      <c r="R39" s="108">
        <v>5.6410256410256411E-2</v>
      </c>
      <c r="S39" s="39">
        <v>0</v>
      </c>
      <c r="T39" s="39">
        <v>0</v>
      </c>
      <c r="U39" s="39">
        <v>10</v>
      </c>
      <c r="V39" s="39" t="s">
        <v>2</v>
      </c>
    </row>
    <row r="40" spans="1:22">
      <c r="A40" s="39" t="s">
        <v>94</v>
      </c>
      <c r="B40" s="39" t="s">
        <v>62</v>
      </c>
      <c r="C40" s="39" t="s">
        <v>39</v>
      </c>
      <c r="D40" s="39">
        <v>69.386601562500005</v>
      </c>
      <c r="E40" s="39">
        <v>5572</v>
      </c>
      <c r="F40" s="39">
        <v>2210</v>
      </c>
      <c r="G40" s="39">
        <v>2166</v>
      </c>
      <c r="H40" s="39">
        <v>80.30368795308442</v>
      </c>
      <c r="I40" s="39">
        <v>31.85052950041575</v>
      </c>
      <c r="J40" s="39">
        <v>2700</v>
      </c>
      <c r="K40" s="39">
        <v>2375</v>
      </c>
      <c r="L40" s="39">
        <v>90</v>
      </c>
      <c r="M40" s="39">
        <v>40</v>
      </c>
      <c r="N40" s="108">
        <v>1.4814814814814815E-2</v>
      </c>
      <c r="O40" s="39">
        <v>165</v>
      </c>
      <c r="P40" s="39">
        <v>15</v>
      </c>
      <c r="Q40" s="39">
        <v>180</v>
      </c>
      <c r="R40" s="108">
        <v>6.6666666666666666E-2</v>
      </c>
      <c r="S40" s="39">
        <v>0</v>
      </c>
      <c r="T40" s="39">
        <v>10</v>
      </c>
      <c r="U40" s="39">
        <v>10</v>
      </c>
      <c r="V40" s="39" t="s">
        <v>2</v>
      </c>
    </row>
    <row r="41" spans="1:22">
      <c r="A41" s="39" t="s">
        <v>95</v>
      </c>
      <c r="B41" s="39" t="s">
        <v>62</v>
      </c>
      <c r="C41" s="39" t="s">
        <v>39</v>
      </c>
      <c r="D41" s="39">
        <v>70.706401367187496</v>
      </c>
      <c r="E41" s="39">
        <v>3090</v>
      </c>
      <c r="F41" s="39">
        <v>1505</v>
      </c>
      <c r="G41" s="39">
        <v>1256</v>
      </c>
      <c r="H41" s="39">
        <v>43.701842269602011</v>
      </c>
      <c r="I41" s="39">
        <v>21.285201493770558</v>
      </c>
      <c r="J41" s="39">
        <v>1560</v>
      </c>
      <c r="K41" s="39">
        <v>1460</v>
      </c>
      <c r="L41" s="39">
        <v>75</v>
      </c>
      <c r="M41" s="39">
        <v>0</v>
      </c>
      <c r="N41" s="108">
        <v>0</v>
      </c>
      <c r="O41" s="39">
        <v>15</v>
      </c>
      <c r="P41" s="39">
        <v>0</v>
      </c>
      <c r="Q41" s="39">
        <v>15</v>
      </c>
      <c r="R41" s="108">
        <v>9.6153846153846159E-3</v>
      </c>
      <c r="S41" s="39">
        <v>0</v>
      </c>
      <c r="T41" s="39">
        <v>0</v>
      </c>
      <c r="U41" s="39">
        <v>0</v>
      </c>
      <c r="V41" s="39" t="s">
        <v>2</v>
      </c>
    </row>
    <row r="42" spans="1:22">
      <c r="A42" s="119" t="s">
        <v>85</v>
      </c>
      <c r="B42" s="119" t="s">
        <v>62</v>
      </c>
      <c r="C42" s="119" t="s">
        <v>39</v>
      </c>
      <c r="D42" s="119">
        <v>144.117001953125</v>
      </c>
      <c r="E42" s="119">
        <v>23880</v>
      </c>
      <c r="F42" s="119">
        <v>12553</v>
      </c>
      <c r="G42" s="119">
        <v>10694</v>
      </c>
      <c r="H42" s="119">
        <v>165.6987008914266</v>
      </c>
      <c r="I42" s="119">
        <v>87.102838873118841</v>
      </c>
      <c r="J42" s="119">
        <v>10555</v>
      </c>
      <c r="K42" s="119">
        <v>8495</v>
      </c>
      <c r="L42" s="119">
        <v>640</v>
      </c>
      <c r="M42" s="119">
        <v>85</v>
      </c>
      <c r="N42" s="120">
        <v>8.0530554239696822E-3</v>
      </c>
      <c r="O42" s="119">
        <v>1070</v>
      </c>
      <c r="P42" s="119">
        <v>155</v>
      </c>
      <c r="Q42" s="119">
        <v>1225</v>
      </c>
      <c r="R42" s="120">
        <v>0.11605873993368072</v>
      </c>
      <c r="S42" s="119">
        <v>10</v>
      </c>
      <c r="T42" s="119">
        <v>35</v>
      </c>
      <c r="U42" s="119">
        <v>70</v>
      </c>
      <c r="V42" s="119" t="s">
        <v>6</v>
      </c>
    </row>
  </sheetData>
  <sortState xmlns:xlrd2="http://schemas.microsoft.com/office/spreadsheetml/2017/richdata2" ref="A2:V43">
    <sortCondition ref="A2:A4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workbookViewId="0">
      <selection activeCell="D19" sqref="D19"/>
    </sheetView>
  </sheetViews>
  <sheetFormatPr defaultRowHeight="15"/>
  <sheetData>
    <row r="1" spans="1:14">
      <c r="A1" s="2" t="s">
        <v>21</v>
      </c>
      <c r="B1" t="s">
        <v>22</v>
      </c>
      <c r="C1" t="s">
        <v>23</v>
      </c>
      <c r="D1" t="s">
        <v>24</v>
      </c>
      <c r="E1" t="s">
        <v>25</v>
      </c>
      <c r="F1" t="s">
        <v>26</v>
      </c>
      <c r="G1" t="s">
        <v>27</v>
      </c>
      <c r="H1" t="s">
        <v>28</v>
      </c>
      <c r="I1" t="s">
        <v>9</v>
      </c>
      <c r="J1" t="s">
        <v>10</v>
      </c>
      <c r="K1" t="s">
        <v>29</v>
      </c>
      <c r="L1" t="s">
        <v>11</v>
      </c>
      <c r="M1" t="s">
        <v>12</v>
      </c>
      <c r="N1" t="s">
        <v>13</v>
      </c>
    </row>
    <row r="2" spans="1:14">
      <c r="A2">
        <v>4330000</v>
      </c>
      <c r="B2">
        <v>212105</v>
      </c>
      <c r="C2">
        <v>202261</v>
      </c>
      <c r="D2">
        <v>106082</v>
      </c>
      <c r="E2">
        <v>95577</v>
      </c>
      <c r="F2">
        <v>145.30000000000001</v>
      </c>
      <c r="G2">
        <v>1459.58</v>
      </c>
      <c r="H2">
        <v>93465</v>
      </c>
      <c r="I2">
        <v>79160</v>
      </c>
      <c r="J2">
        <v>3685</v>
      </c>
      <c r="K2">
        <v>3920</v>
      </c>
      <c r="L2">
        <v>5210</v>
      </c>
      <c r="M2">
        <v>670</v>
      </c>
      <c r="N2">
        <v>815</v>
      </c>
    </row>
    <row r="3" spans="1:14">
      <c r="A3">
        <v>4330001</v>
      </c>
      <c r="B3">
        <v>5498</v>
      </c>
      <c r="C3">
        <v>5119</v>
      </c>
      <c r="D3">
        <v>2654</v>
      </c>
      <c r="E3">
        <v>2545</v>
      </c>
      <c r="F3">
        <v>1719.4</v>
      </c>
      <c r="G3">
        <v>3.2</v>
      </c>
      <c r="H3">
        <v>2175</v>
      </c>
      <c r="I3">
        <v>1760</v>
      </c>
      <c r="J3">
        <v>135</v>
      </c>
      <c r="K3">
        <v>40</v>
      </c>
      <c r="L3">
        <v>200</v>
      </c>
      <c r="M3">
        <v>30</v>
      </c>
      <c r="N3">
        <v>10</v>
      </c>
    </row>
    <row r="4" spans="1:14">
      <c r="A4">
        <v>4330002</v>
      </c>
      <c r="B4">
        <v>1632</v>
      </c>
      <c r="C4">
        <v>1532</v>
      </c>
      <c r="D4">
        <v>1029</v>
      </c>
      <c r="E4">
        <v>860</v>
      </c>
      <c r="F4">
        <v>1869.6</v>
      </c>
      <c r="G4">
        <v>0.87</v>
      </c>
      <c r="H4">
        <v>675</v>
      </c>
      <c r="I4">
        <v>515</v>
      </c>
      <c r="J4">
        <v>35</v>
      </c>
      <c r="K4">
        <v>60</v>
      </c>
      <c r="L4">
        <v>65</v>
      </c>
      <c r="M4">
        <v>0</v>
      </c>
      <c r="N4">
        <v>0</v>
      </c>
    </row>
    <row r="5" spans="1:14">
      <c r="A5">
        <v>4330003</v>
      </c>
      <c r="B5">
        <v>3049</v>
      </c>
      <c r="C5">
        <v>3379</v>
      </c>
      <c r="D5">
        <v>1977</v>
      </c>
      <c r="E5">
        <v>1687</v>
      </c>
      <c r="F5">
        <v>4194.5</v>
      </c>
      <c r="G5">
        <v>0.73</v>
      </c>
      <c r="H5">
        <v>1170</v>
      </c>
      <c r="I5">
        <v>870</v>
      </c>
      <c r="J5">
        <v>50</v>
      </c>
      <c r="K5">
        <v>85</v>
      </c>
      <c r="L5">
        <v>135</v>
      </c>
      <c r="M5">
        <v>15</v>
      </c>
      <c r="N5">
        <v>15</v>
      </c>
    </row>
    <row r="6" spans="1:14">
      <c r="A6">
        <v>4330004</v>
      </c>
      <c r="B6">
        <v>4412</v>
      </c>
      <c r="C6">
        <v>4502</v>
      </c>
      <c r="D6">
        <v>2746</v>
      </c>
      <c r="E6">
        <v>2303</v>
      </c>
      <c r="F6">
        <v>4513.1000000000004</v>
      </c>
      <c r="G6">
        <v>0.98</v>
      </c>
      <c r="H6">
        <v>1600</v>
      </c>
      <c r="I6">
        <v>1235</v>
      </c>
      <c r="J6">
        <v>35</v>
      </c>
      <c r="K6">
        <v>200</v>
      </c>
      <c r="L6">
        <v>120</v>
      </c>
      <c r="M6">
        <v>10</v>
      </c>
      <c r="N6">
        <v>0</v>
      </c>
    </row>
    <row r="7" spans="1:14">
      <c r="A7">
        <v>4330005</v>
      </c>
      <c r="B7">
        <v>2141</v>
      </c>
      <c r="C7">
        <v>2121</v>
      </c>
      <c r="D7">
        <v>1245</v>
      </c>
      <c r="E7">
        <v>1133</v>
      </c>
      <c r="F7">
        <v>2177.6</v>
      </c>
      <c r="G7">
        <v>0.98</v>
      </c>
      <c r="H7">
        <v>965</v>
      </c>
      <c r="I7">
        <v>675</v>
      </c>
      <c r="J7">
        <v>55</v>
      </c>
      <c r="K7">
        <v>90</v>
      </c>
      <c r="L7">
        <v>120</v>
      </c>
      <c r="M7">
        <v>20</v>
      </c>
      <c r="N7">
        <v>10</v>
      </c>
    </row>
    <row r="8" spans="1:14">
      <c r="A8">
        <v>4330006</v>
      </c>
      <c r="B8">
        <v>2629</v>
      </c>
      <c r="C8">
        <v>2693</v>
      </c>
      <c r="D8">
        <v>1934</v>
      </c>
      <c r="E8">
        <v>1432</v>
      </c>
      <c r="F8">
        <v>746.1</v>
      </c>
      <c r="G8">
        <v>3.52</v>
      </c>
      <c r="H8">
        <v>970</v>
      </c>
      <c r="I8">
        <v>670</v>
      </c>
      <c r="J8">
        <v>45</v>
      </c>
      <c r="K8">
        <v>95</v>
      </c>
      <c r="L8">
        <v>150</v>
      </c>
      <c r="M8">
        <v>10</v>
      </c>
      <c r="N8">
        <v>10</v>
      </c>
    </row>
    <row r="9" spans="1:14">
      <c r="A9">
        <v>4330007</v>
      </c>
      <c r="B9">
        <v>2344</v>
      </c>
      <c r="C9">
        <v>2504</v>
      </c>
      <c r="D9">
        <v>1592</v>
      </c>
      <c r="E9">
        <v>1128</v>
      </c>
      <c r="F9">
        <v>1597.7</v>
      </c>
      <c r="G9">
        <v>1.47</v>
      </c>
      <c r="H9">
        <v>970</v>
      </c>
      <c r="I9">
        <v>665</v>
      </c>
      <c r="J9">
        <v>40</v>
      </c>
      <c r="K9">
        <v>120</v>
      </c>
      <c r="L9">
        <v>135</v>
      </c>
      <c r="M9">
        <v>10</v>
      </c>
      <c r="N9">
        <v>0</v>
      </c>
    </row>
    <row r="10" spans="1:14">
      <c r="A10">
        <v>4330008</v>
      </c>
      <c r="B10">
        <v>3007</v>
      </c>
      <c r="C10">
        <v>3094</v>
      </c>
      <c r="D10">
        <v>1437</v>
      </c>
      <c r="E10">
        <v>1300</v>
      </c>
      <c r="F10">
        <v>1139.5</v>
      </c>
      <c r="G10">
        <v>2.64</v>
      </c>
      <c r="H10">
        <v>1230</v>
      </c>
      <c r="I10">
        <v>950</v>
      </c>
      <c r="J10">
        <v>35</v>
      </c>
      <c r="K10">
        <v>110</v>
      </c>
      <c r="L10">
        <v>90</v>
      </c>
      <c r="M10">
        <v>25</v>
      </c>
      <c r="N10">
        <v>15</v>
      </c>
    </row>
    <row r="11" spans="1:14">
      <c r="A11">
        <v>4330009.01</v>
      </c>
      <c r="B11">
        <v>4054</v>
      </c>
      <c r="C11">
        <v>3289</v>
      </c>
      <c r="D11">
        <v>1729</v>
      </c>
      <c r="E11">
        <v>1715</v>
      </c>
      <c r="F11">
        <v>1379.4</v>
      </c>
      <c r="G11">
        <v>2.94</v>
      </c>
      <c r="H11">
        <v>2145</v>
      </c>
      <c r="I11">
        <v>1920</v>
      </c>
      <c r="J11">
        <v>90</v>
      </c>
      <c r="K11">
        <v>45</v>
      </c>
      <c r="L11">
        <v>35</v>
      </c>
      <c r="M11">
        <v>40</v>
      </c>
      <c r="N11">
        <v>10</v>
      </c>
    </row>
    <row r="12" spans="1:14">
      <c r="A12">
        <v>4330009.0199999996</v>
      </c>
      <c r="B12">
        <v>5756</v>
      </c>
      <c r="C12">
        <v>5847</v>
      </c>
      <c r="D12">
        <v>3388</v>
      </c>
      <c r="E12">
        <v>3228</v>
      </c>
      <c r="F12">
        <v>1876</v>
      </c>
      <c r="G12">
        <v>3.07</v>
      </c>
      <c r="H12">
        <v>1935</v>
      </c>
      <c r="I12">
        <v>1575</v>
      </c>
      <c r="J12">
        <v>40</v>
      </c>
      <c r="K12">
        <v>110</v>
      </c>
      <c r="L12">
        <v>170</v>
      </c>
      <c r="M12">
        <v>25</v>
      </c>
      <c r="N12">
        <v>10</v>
      </c>
    </row>
    <row r="13" spans="1:14">
      <c r="A13">
        <v>4330010</v>
      </c>
      <c r="B13">
        <v>3314</v>
      </c>
      <c r="C13">
        <v>3115</v>
      </c>
      <c r="D13">
        <v>1762</v>
      </c>
      <c r="E13">
        <v>1682</v>
      </c>
      <c r="F13">
        <v>2078.3000000000002</v>
      </c>
      <c r="G13">
        <v>1.59</v>
      </c>
      <c r="H13">
        <v>1245</v>
      </c>
      <c r="I13">
        <v>960</v>
      </c>
      <c r="J13">
        <v>35</v>
      </c>
      <c r="K13">
        <v>110</v>
      </c>
      <c r="L13">
        <v>100</v>
      </c>
      <c r="M13">
        <v>15</v>
      </c>
      <c r="N13">
        <v>20</v>
      </c>
    </row>
    <row r="14" spans="1:14">
      <c r="A14">
        <v>4330011</v>
      </c>
      <c r="B14">
        <v>1869</v>
      </c>
      <c r="C14">
        <v>1872</v>
      </c>
      <c r="D14">
        <v>1177</v>
      </c>
      <c r="E14">
        <v>1095</v>
      </c>
      <c r="F14">
        <v>2674.6</v>
      </c>
      <c r="G14">
        <v>0.7</v>
      </c>
      <c r="H14">
        <v>900</v>
      </c>
      <c r="I14">
        <v>660</v>
      </c>
      <c r="J14">
        <v>30</v>
      </c>
      <c r="K14">
        <v>70</v>
      </c>
      <c r="L14">
        <v>120</v>
      </c>
      <c r="M14">
        <v>10</v>
      </c>
      <c r="N14">
        <v>0</v>
      </c>
    </row>
    <row r="15" spans="1:14">
      <c r="A15">
        <v>4330012</v>
      </c>
      <c r="B15">
        <v>1873</v>
      </c>
      <c r="C15">
        <v>2037</v>
      </c>
      <c r="D15">
        <v>1322</v>
      </c>
      <c r="E15">
        <v>1026</v>
      </c>
      <c r="F15">
        <v>2085.3000000000002</v>
      </c>
      <c r="G15">
        <v>0.9</v>
      </c>
      <c r="H15">
        <v>805</v>
      </c>
      <c r="I15">
        <v>440</v>
      </c>
      <c r="J15">
        <v>15</v>
      </c>
      <c r="K15">
        <v>125</v>
      </c>
      <c r="L15">
        <v>175</v>
      </c>
      <c r="M15">
        <v>45</v>
      </c>
      <c r="N15">
        <v>0</v>
      </c>
    </row>
    <row r="16" spans="1:14">
      <c r="A16">
        <v>4330013</v>
      </c>
      <c r="B16">
        <v>1746</v>
      </c>
      <c r="C16">
        <v>1899</v>
      </c>
      <c r="D16">
        <v>1348</v>
      </c>
      <c r="E16">
        <v>1112</v>
      </c>
      <c r="F16">
        <v>3094.6</v>
      </c>
      <c r="G16">
        <v>0.56000000000000005</v>
      </c>
      <c r="H16">
        <v>665</v>
      </c>
      <c r="I16">
        <v>300</v>
      </c>
      <c r="J16">
        <v>25</v>
      </c>
      <c r="K16">
        <v>145</v>
      </c>
      <c r="L16">
        <v>175</v>
      </c>
      <c r="M16">
        <v>15</v>
      </c>
      <c r="N16">
        <v>0</v>
      </c>
    </row>
    <row r="17" spans="1:14">
      <c r="A17">
        <v>4330014</v>
      </c>
      <c r="B17">
        <v>3322</v>
      </c>
      <c r="C17">
        <v>3360</v>
      </c>
      <c r="D17">
        <v>1969</v>
      </c>
      <c r="E17">
        <v>1790</v>
      </c>
      <c r="F17">
        <v>4465.7</v>
      </c>
      <c r="G17">
        <v>0.74</v>
      </c>
      <c r="H17">
        <v>1130</v>
      </c>
      <c r="I17">
        <v>765</v>
      </c>
      <c r="J17">
        <v>45</v>
      </c>
      <c r="K17">
        <v>100</v>
      </c>
      <c r="L17">
        <v>190</v>
      </c>
      <c r="M17">
        <v>15</v>
      </c>
      <c r="N17">
        <v>20</v>
      </c>
    </row>
    <row r="18" spans="1:14">
      <c r="A18">
        <v>4330015.01</v>
      </c>
      <c r="B18">
        <v>2848</v>
      </c>
      <c r="C18">
        <v>2821</v>
      </c>
      <c r="D18">
        <v>1542</v>
      </c>
      <c r="E18">
        <v>1442</v>
      </c>
      <c r="F18">
        <v>2587</v>
      </c>
      <c r="G18">
        <v>1.1000000000000001</v>
      </c>
      <c r="H18">
        <v>1095</v>
      </c>
      <c r="I18">
        <v>870</v>
      </c>
      <c r="J18">
        <v>30</v>
      </c>
      <c r="K18">
        <v>70</v>
      </c>
      <c r="L18">
        <v>110</v>
      </c>
      <c r="M18">
        <v>0</v>
      </c>
      <c r="N18">
        <v>15</v>
      </c>
    </row>
    <row r="19" spans="1:14">
      <c r="A19">
        <v>4330015.0199999996</v>
      </c>
      <c r="B19">
        <v>5927</v>
      </c>
      <c r="C19">
        <v>6064</v>
      </c>
      <c r="D19">
        <v>3208</v>
      </c>
      <c r="E19">
        <v>2901</v>
      </c>
      <c r="F19">
        <v>4105.1000000000004</v>
      </c>
      <c r="G19">
        <v>1.44</v>
      </c>
      <c r="H19">
        <v>2020</v>
      </c>
      <c r="I19">
        <v>1575</v>
      </c>
      <c r="J19">
        <v>80</v>
      </c>
      <c r="K19">
        <v>225</v>
      </c>
      <c r="L19">
        <v>125</v>
      </c>
      <c r="M19">
        <v>0</v>
      </c>
      <c r="N19">
        <v>15</v>
      </c>
    </row>
    <row r="20" spans="1:14">
      <c r="A20">
        <v>4330016</v>
      </c>
      <c r="B20">
        <v>4014</v>
      </c>
      <c r="C20">
        <v>4026</v>
      </c>
      <c r="D20">
        <v>2376</v>
      </c>
      <c r="E20">
        <v>2192</v>
      </c>
      <c r="F20">
        <v>3899</v>
      </c>
      <c r="G20">
        <v>1.03</v>
      </c>
      <c r="H20">
        <v>1780</v>
      </c>
      <c r="I20">
        <v>1370</v>
      </c>
      <c r="J20">
        <v>80</v>
      </c>
      <c r="K20">
        <v>105</v>
      </c>
      <c r="L20">
        <v>200</v>
      </c>
      <c r="M20">
        <v>10</v>
      </c>
      <c r="N20">
        <v>15</v>
      </c>
    </row>
    <row r="21" spans="1:14">
      <c r="A21">
        <v>4330017</v>
      </c>
      <c r="B21">
        <v>2660</v>
      </c>
      <c r="C21">
        <v>2743</v>
      </c>
      <c r="D21">
        <v>1832</v>
      </c>
      <c r="E21">
        <v>1433</v>
      </c>
      <c r="F21">
        <v>1010.3</v>
      </c>
      <c r="G21">
        <v>2.63</v>
      </c>
      <c r="H21">
        <v>1055</v>
      </c>
      <c r="I21">
        <v>730</v>
      </c>
      <c r="J21">
        <v>50</v>
      </c>
      <c r="K21">
        <v>135</v>
      </c>
      <c r="L21">
        <v>130</v>
      </c>
      <c r="M21">
        <v>0</v>
      </c>
      <c r="N21">
        <v>0</v>
      </c>
    </row>
    <row r="22" spans="1:14">
      <c r="A22">
        <v>4330018</v>
      </c>
      <c r="B22">
        <v>5484</v>
      </c>
      <c r="C22">
        <v>5557</v>
      </c>
      <c r="D22">
        <v>2523</v>
      </c>
      <c r="E22">
        <v>2399</v>
      </c>
      <c r="F22">
        <v>2723.2</v>
      </c>
      <c r="G22">
        <v>2.0099999999999998</v>
      </c>
      <c r="H22">
        <v>2210</v>
      </c>
      <c r="I22">
        <v>1600</v>
      </c>
      <c r="J22">
        <v>155</v>
      </c>
      <c r="K22">
        <v>185</v>
      </c>
      <c r="L22">
        <v>180</v>
      </c>
      <c r="M22">
        <v>55</v>
      </c>
      <c r="N22">
        <v>30</v>
      </c>
    </row>
    <row r="23" spans="1:14">
      <c r="A23">
        <v>4330019.01</v>
      </c>
      <c r="B23">
        <v>5829</v>
      </c>
      <c r="C23">
        <v>5433</v>
      </c>
      <c r="D23">
        <v>3091</v>
      </c>
      <c r="E23">
        <v>2836</v>
      </c>
      <c r="F23">
        <v>280.89999999999998</v>
      </c>
      <c r="G23">
        <v>20.75</v>
      </c>
      <c r="H23">
        <v>2490</v>
      </c>
      <c r="I23">
        <v>2055</v>
      </c>
      <c r="J23">
        <v>115</v>
      </c>
      <c r="K23">
        <v>190</v>
      </c>
      <c r="L23">
        <v>95</v>
      </c>
      <c r="M23">
        <v>10</v>
      </c>
      <c r="N23">
        <v>25</v>
      </c>
    </row>
    <row r="24" spans="1:14">
      <c r="A24">
        <v>4330019.0199999996</v>
      </c>
      <c r="B24">
        <v>6945</v>
      </c>
      <c r="C24">
        <v>6908</v>
      </c>
      <c r="D24">
        <v>3491</v>
      </c>
      <c r="E24">
        <v>3262</v>
      </c>
      <c r="F24">
        <v>1705</v>
      </c>
      <c r="G24">
        <v>4.07</v>
      </c>
      <c r="H24">
        <v>2925</v>
      </c>
      <c r="I24">
        <v>2450</v>
      </c>
      <c r="J24">
        <v>150</v>
      </c>
      <c r="K24">
        <v>190</v>
      </c>
      <c r="L24">
        <v>80</v>
      </c>
      <c r="M24">
        <v>35</v>
      </c>
      <c r="N24">
        <v>15</v>
      </c>
    </row>
    <row r="25" spans="1:14">
      <c r="A25">
        <v>4330100</v>
      </c>
      <c r="B25">
        <v>5284</v>
      </c>
      <c r="C25">
        <v>5178</v>
      </c>
      <c r="D25">
        <v>2964</v>
      </c>
      <c r="E25">
        <v>2353</v>
      </c>
      <c r="F25">
        <v>189.2</v>
      </c>
      <c r="G25">
        <v>27.92</v>
      </c>
      <c r="H25">
        <v>2150</v>
      </c>
      <c r="I25">
        <v>1715</v>
      </c>
      <c r="J25">
        <v>150</v>
      </c>
      <c r="K25">
        <v>70</v>
      </c>
      <c r="L25">
        <v>180</v>
      </c>
      <c r="M25">
        <v>25</v>
      </c>
      <c r="N25">
        <v>0</v>
      </c>
    </row>
    <row r="26" spans="1:14">
      <c r="A26">
        <v>4330110.01</v>
      </c>
      <c r="B26">
        <v>4179</v>
      </c>
      <c r="C26">
        <v>3737</v>
      </c>
      <c r="D26">
        <v>1775</v>
      </c>
      <c r="E26">
        <v>1674</v>
      </c>
      <c r="F26">
        <v>142.30000000000001</v>
      </c>
      <c r="G26">
        <v>29.37</v>
      </c>
      <c r="H26">
        <v>2035</v>
      </c>
      <c r="I26">
        <v>1855</v>
      </c>
      <c r="J26">
        <v>80</v>
      </c>
      <c r="K26">
        <v>10</v>
      </c>
      <c r="L26">
        <v>85</v>
      </c>
      <c r="M26">
        <v>0</v>
      </c>
      <c r="N26">
        <v>10</v>
      </c>
    </row>
    <row r="27" spans="1:14">
      <c r="A27">
        <v>4330110.03</v>
      </c>
      <c r="B27">
        <v>6447</v>
      </c>
      <c r="C27">
        <v>5514</v>
      </c>
      <c r="D27">
        <v>2471</v>
      </c>
      <c r="E27">
        <v>2400</v>
      </c>
      <c r="F27">
        <v>205.6</v>
      </c>
      <c r="G27">
        <v>31.36</v>
      </c>
      <c r="H27">
        <v>3160</v>
      </c>
      <c r="I27">
        <v>2945</v>
      </c>
      <c r="J27">
        <v>90</v>
      </c>
      <c r="K27">
        <v>65</v>
      </c>
      <c r="L27">
        <v>25</v>
      </c>
      <c r="M27">
        <v>0</v>
      </c>
      <c r="N27">
        <v>25</v>
      </c>
    </row>
    <row r="28" spans="1:14">
      <c r="A28">
        <v>4330110.04</v>
      </c>
      <c r="B28">
        <v>5748</v>
      </c>
      <c r="C28">
        <v>5749</v>
      </c>
      <c r="D28">
        <v>2345</v>
      </c>
      <c r="E28">
        <v>2325</v>
      </c>
      <c r="F28">
        <v>916.6</v>
      </c>
      <c r="G28">
        <v>6.27</v>
      </c>
      <c r="H28">
        <v>2880</v>
      </c>
      <c r="I28">
        <v>2595</v>
      </c>
      <c r="J28">
        <v>90</v>
      </c>
      <c r="K28">
        <v>80</v>
      </c>
      <c r="L28">
        <v>70</v>
      </c>
      <c r="M28">
        <v>15</v>
      </c>
      <c r="N28">
        <v>30</v>
      </c>
    </row>
    <row r="29" spans="1:14">
      <c r="A29">
        <v>4330110.0599999996</v>
      </c>
      <c r="B29">
        <v>6428</v>
      </c>
      <c r="C29">
        <v>6148</v>
      </c>
      <c r="D29">
        <v>2716</v>
      </c>
      <c r="E29">
        <v>2678</v>
      </c>
      <c r="F29">
        <v>989.7</v>
      </c>
      <c r="G29">
        <v>6.5</v>
      </c>
      <c r="H29">
        <v>3265</v>
      </c>
      <c r="I29">
        <v>2920</v>
      </c>
      <c r="J29">
        <v>165</v>
      </c>
      <c r="K29">
        <v>50</v>
      </c>
      <c r="L29">
        <v>80</v>
      </c>
      <c r="M29">
        <v>15</v>
      </c>
      <c r="N29">
        <v>30</v>
      </c>
    </row>
    <row r="30" spans="1:14">
      <c r="A30">
        <v>4330110.07</v>
      </c>
      <c r="B30">
        <v>7150</v>
      </c>
      <c r="C30">
        <v>6043</v>
      </c>
      <c r="D30">
        <v>2940</v>
      </c>
      <c r="E30">
        <v>2876</v>
      </c>
      <c r="F30">
        <v>1771.2</v>
      </c>
      <c r="G30">
        <v>4.04</v>
      </c>
      <c r="H30">
        <v>3545</v>
      </c>
      <c r="I30">
        <v>3170</v>
      </c>
      <c r="J30">
        <v>130</v>
      </c>
      <c r="K30">
        <v>115</v>
      </c>
      <c r="L30">
        <v>90</v>
      </c>
      <c r="M30">
        <v>25</v>
      </c>
      <c r="N30">
        <v>20</v>
      </c>
    </row>
    <row r="31" spans="1:14">
      <c r="A31">
        <v>4330111.01</v>
      </c>
      <c r="B31">
        <v>7074</v>
      </c>
      <c r="C31">
        <v>7129</v>
      </c>
      <c r="D31">
        <v>3962</v>
      </c>
      <c r="E31">
        <v>3288</v>
      </c>
      <c r="F31">
        <v>769.3</v>
      </c>
      <c r="G31">
        <v>9.19</v>
      </c>
      <c r="H31">
        <v>3040</v>
      </c>
      <c r="I31">
        <v>2480</v>
      </c>
      <c r="J31">
        <v>120</v>
      </c>
      <c r="K31">
        <v>285</v>
      </c>
      <c r="L31">
        <v>120</v>
      </c>
      <c r="M31">
        <v>20</v>
      </c>
      <c r="N31">
        <v>25</v>
      </c>
    </row>
    <row r="32" spans="1:14">
      <c r="A32">
        <v>4330111.0199999996</v>
      </c>
      <c r="B32">
        <v>1129</v>
      </c>
      <c r="C32">
        <v>1075</v>
      </c>
      <c r="D32">
        <v>430</v>
      </c>
      <c r="E32">
        <v>415</v>
      </c>
      <c r="F32">
        <v>39.5</v>
      </c>
      <c r="G32">
        <v>28.6</v>
      </c>
      <c r="H32">
        <v>560</v>
      </c>
      <c r="I32">
        <v>500</v>
      </c>
      <c r="J32">
        <v>35</v>
      </c>
      <c r="K32">
        <v>10</v>
      </c>
      <c r="L32">
        <v>0</v>
      </c>
      <c r="M32">
        <v>0</v>
      </c>
      <c r="N32">
        <v>10</v>
      </c>
    </row>
    <row r="33" spans="1:14">
      <c r="A33">
        <v>4330111.05</v>
      </c>
      <c r="B33">
        <v>4784</v>
      </c>
      <c r="C33">
        <v>4946</v>
      </c>
      <c r="D33">
        <v>1885</v>
      </c>
      <c r="E33">
        <v>1873</v>
      </c>
      <c r="F33">
        <v>1049.0999999999999</v>
      </c>
      <c r="G33">
        <v>4.5599999999999996</v>
      </c>
      <c r="H33">
        <v>2455</v>
      </c>
      <c r="I33">
        <v>2185</v>
      </c>
      <c r="J33">
        <v>80</v>
      </c>
      <c r="K33">
        <v>110</v>
      </c>
      <c r="L33">
        <v>55</v>
      </c>
      <c r="M33">
        <v>25</v>
      </c>
      <c r="N33">
        <v>0</v>
      </c>
    </row>
    <row r="34" spans="1:14">
      <c r="A34">
        <v>4330111.0599999996</v>
      </c>
      <c r="B34">
        <v>3429</v>
      </c>
      <c r="C34">
        <v>3091</v>
      </c>
      <c r="D34">
        <v>1438</v>
      </c>
      <c r="E34">
        <v>1410</v>
      </c>
      <c r="F34">
        <v>1292.2</v>
      </c>
      <c r="G34">
        <v>2.65</v>
      </c>
      <c r="H34">
        <v>1600</v>
      </c>
      <c r="I34">
        <v>1420</v>
      </c>
      <c r="J34">
        <v>55</v>
      </c>
      <c r="K34">
        <v>55</v>
      </c>
      <c r="L34">
        <v>55</v>
      </c>
      <c r="M34">
        <v>0</v>
      </c>
      <c r="N34">
        <v>15</v>
      </c>
    </row>
    <row r="35" spans="1:14">
      <c r="A35">
        <v>4330111.07</v>
      </c>
      <c r="B35">
        <v>7464</v>
      </c>
      <c r="C35">
        <v>5435</v>
      </c>
      <c r="D35">
        <v>3296</v>
      </c>
      <c r="E35">
        <v>3113</v>
      </c>
      <c r="F35">
        <v>497.1</v>
      </c>
      <c r="G35">
        <v>15.01</v>
      </c>
      <c r="H35">
        <v>3585</v>
      </c>
      <c r="I35">
        <v>3190</v>
      </c>
      <c r="J35">
        <v>105</v>
      </c>
      <c r="K35">
        <v>145</v>
      </c>
      <c r="L35">
        <v>105</v>
      </c>
      <c r="M35">
        <v>0</v>
      </c>
      <c r="N35">
        <v>45</v>
      </c>
    </row>
    <row r="36" spans="1:14">
      <c r="A36">
        <v>4330111.08</v>
      </c>
      <c r="B36">
        <v>5004</v>
      </c>
      <c r="C36">
        <v>4969</v>
      </c>
      <c r="D36">
        <v>2180</v>
      </c>
      <c r="E36">
        <v>2105</v>
      </c>
      <c r="F36">
        <v>334</v>
      </c>
      <c r="G36">
        <v>14.98</v>
      </c>
      <c r="H36">
        <v>2445</v>
      </c>
      <c r="I36">
        <v>2175</v>
      </c>
      <c r="J36">
        <v>75</v>
      </c>
      <c r="K36">
        <v>100</v>
      </c>
      <c r="L36">
        <v>75</v>
      </c>
      <c r="M36">
        <v>10</v>
      </c>
      <c r="N36">
        <v>10</v>
      </c>
    </row>
    <row r="37" spans="1:14">
      <c r="A37">
        <v>4330112.01</v>
      </c>
      <c r="B37">
        <v>2955</v>
      </c>
      <c r="C37">
        <v>2765</v>
      </c>
      <c r="D37">
        <v>1258</v>
      </c>
      <c r="E37">
        <v>1185</v>
      </c>
      <c r="F37">
        <v>11.6</v>
      </c>
      <c r="G37">
        <v>255.46</v>
      </c>
      <c r="H37">
        <v>1440</v>
      </c>
      <c r="I37">
        <v>1325</v>
      </c>
      <c r="J37">
        <v>65</v>
      </c>
      <c r="K37">
        <v>0</v>
      </c>
      <c r="L37">
        <v>15</v>
      </c>
      <c r="M37">
        <v>0</v>
      </c>
      <c r="N37">
        <v>30</v>
      </c>
    </row>
    <row r="38" spans="1:14">
      <c r="A38">
        <v>4330112.0199999996</v>
      </c>
      <c r="B38">
        <v>3158</v>
      </c>
      <c r="C38">
        <v>2891</v>
      </c>
      <c r="D38">
        <v>1235</v>
      </c>
      <c r="E38">
        <v>1201</v>
      </c>
      <c r="F38">
        <v>38.6</v>
      </c>
      <c r="G38">
        <v>81.83</v>
      </c>
      <c r="H38">
        <v>1490</v>
      </c>
      <c r="I38">
        <v>1415</v>
      </c>
      <c r="J38">
        <v>45</v>
      </c>
      <c r="K38">
        <v>10</v>
      </c>
      <c r="L38">
        <v>20</v>
      </c>
      <c r="M38">
        <v>0</v>
      </c>
      <c r="N38">
        <v>10</v>
      </c>
    </row>
    <row r="39" spans="1:14">
      <c r="A39">
        <v>4330113.01</v>
      </c>
      <c r="B39">
        <v>5402</v>
      </c>
      <c r="C39">
        <v>5292</v>
      </c>
      <c r="D39">
        <v>2045</v>
      </c>
      <c r="E39">
        <v>2032</v>
      </c>
      <c r="F39">
        <v>126.3</v>
      </c>
      <c r="G39">
        <v>42.76</v>
      </c>
      <c r="H39">
        <v>2735</v>
      </c>
      <c r="I39">
        <v>2495</v>
      </c>
      <c r="J39">
        <v>120</v>
      </c>
      <c r="K39">
        <v>40</v>
      </c>
      <c r="L39">
        <v>60</v>
      </c>
      <c r="M39">
        <v>0</v>
      </c>
      <c r="N39">
        <v>20</v>
      </c>
    </row>
    <row r="40" spans="1:14">
      <c r="A40">
        <v>4330113.0199999996</v>
      </c>
      <c r="B40">
        <v>6279</v>
      </c>
      <c r="C40">
        <v>5503</v>
      </c>
      <c r="D40">
        <v>2352</v>
      </c>
      <c r="E40">
        <v>2319</v>
      </c>
      <c r="F40">
        <v>193.9</v>
      </c>
      <c r="G40">
        <v>32.380000000000003</v>
      </c>
      <c r="H40">
        <v>3200</v>
      </c>
      <c r="I40">
        <v>2900</v>
      </c>
      <c r="J40">
        <v>165</v>
      </c>
      <c r="K40">
        <v>50</v>
      </c>
      <c r="L40">
        <v>45</v>
      </c>
      <c r="M40">
        <v>10</v>
      </c>
      <c r="N40">
        <v>25</v>
      </c>
    </row>
    <row r="41" spans="1:14">
      <c r="A41">
        <v>4330200</v>
      </c>
      <c r="B41">
        <v>1609</v>
      </c>
      <c r="C41">
        <v>1582</v>
      </c>
      <c r="D41">
        <v>946</v>
      </c>
      <c r="E41">
        <v>701</v>
      </c>
      <c r="F41">
        <v>34.6</v>
      </c>
      <c r="G41">
        <v>46.51</v>
      </c>
      <c r="H41">
        <v>640</v>
      </c>
      <c r="I41">
        <v>555</v>
      </c>
      <c r="J41">
        <v>40</v>
      </c>
      <c r="K41">
        <v>10</v>
      </c>
      <c r="L41">
        <v>45</v>
      </c>
      <c r="M41">
        <v>0</v>
      </c>
      <c r="N41">
        <v>0</v>
      </c>
    </row>
    <row r="42" spans="1:14">
      <c r="A42">
        <v>4330201</v>
      </c>
      <c r="B42">
        <v>2777</v>
      </c>
      <c r="C42">
        <v>2771</v>
      </c>
      <c r="D42">
        <v>1140</v>
      </c>
      <c r="E42">
        <v>1107</v>
      </c>
      <c r="F42">
        <v>20.399999999999999</v>
      </c>
      <c r="G42">
        <v>136.29</v>
      </c>
      <c r="H42">
        <v>1235</v>
      </c>
      <c r="I42">
        <v>1045</v>
      </c>
      <c r="J42">
        <v>20</v>
      </c>
      <c r="K42">
        <v>0</v>
      </c>
      <c r="L42">
        <v>135</v>
      </c>
      <c r="M42">
        <v>0</v>
      </c>
      <c r="N42">
        <v>35</v>
      </c>
    </row>
    <row r="43" spans="1:14">
      <c r="A43">
        <v>4330202</v>
      </c>
      <c r="B43">
        <v>2475</v>
      </c>
      <c r="C43">
        <v>2369</v>
      </c>
      <c r="D43">
        <v>1087</v>
      </c>
      <c r="E43">
        <v>1012</v>
      </c>
      <c r="F43">
        <v>21.6</v>
      </c>
      <c r="G43">
        <v>114.46</v>
      </c>
      <c r="H43">
        <v>1150</v>
      </c>
      <c r="I43">
        <v>1035</v>
      </c>
      <c r="J43">
        <v>30</v>
      </c>
      <c r="K43">
        <v>10</v>
      </c>
      <c r="L43">
        <v>70</v>
      </c>
      <c r="M43">
        <v>0</v>
      </c>
      <c r="N43">
        <v>10</v>
      </c>
    </row>
    <row r="44" spans="1:14">
      <c r="A44">
        <v>4330300.01</v>
      </c>
      <c r="B44">
        <v>6298</v>
      </c>
      <c r="C44">
        <v>5952</v>
      </c>
      <c r="D44">
        <v>2600</v>
      </c>
      <c r="E44">
        <v>2559</v>
      </c>
      <c r="F44">
        <v>91.5</v>
      </c>
      <c r="G44">
        <v>68.819999999999993</v>
      </c>
      <c r="H44">
        <v>3015</v>
      </c>
      <c r="I44">
        <v>2720</v>
      </c>
      <c r="J44">
        <v>100</v>
      </c>
      <c r="K44">
        <v>40</v>
      </c>
      <c r="L44">
        <v>125</v>
      </c>
      <c r="M44">
        <v>10</v>
      </c>
      <c r="N44">
        <v>30</v>
      </c>
    </row>
    <row r="45" spans="1:14">
      <c r="A45">
        <v>4330300.0199999996</v>
      </c>
      <c r="B45">
        <v>4054</v>
      </c>
      <c r="C45">
        <v>3402</v>
      </c>
      <c r="D45">
        <v>1881</v>
      </c>
      <c r="E45">
        <v>1598</v>
      </c>
      <c r="F45">
        <v>57.6</v>
      </c>
      <c r="G45">
        <v>70.39</v>
      </c>
      <c r="H45">
        <v>1900</v>
      </c>
      <c r="I45">
        <v>1760</v>
      </c>
      <c r="J45">
        <v>75</v>
      </c>
      <c r="K45">
        <v>0</v>
      </c>
      <c r="L45">
        <v>45</v>
      </c>
      <c r="M45">
        <v>0</v>
      </c>
      <c r="N45">
        <v>15</v>
      </c>
    </row>
    <row r="46" spans="1:14">
      <c r="A46">
        <v>4330400.01</v>
      </c>
      <c r="B46">
        <v>5969</v>
      </c>
      <c r="C46">
        <v>5700</v>
      </c>
      <c r="D46">
        <v>3095</v>
      </c>
      <c r="E46">
        <v>2668</v>
      </c>
      <c r="F46">
        <v>143.30000000000001</v>
      </c>
      <c r="G46">
        <v>41.65</v>
      </c>
      <c r="H46">
        <v>2580</v>
      </c>
      <c r="I46">
        <v>2360</v>
      </c>
      <c r="J46">
        <v>60</v>
      </c>
      <c r="K46">
        <v>20</v>
      </c>
      <c r="L46">
        <v>80</v>
      </c>
      <c r="M46">
        <v>20</v>
      </c>
      <c r="N46">
        <v>40</v>
      </c>
    </row>
    <row r="47" spans="1:14">
      <c r="A47">
        <v>4330400.0199999996</v>
      </c>
      <c r="B47">
        <v>6179</v>
      </c>
      <c r="C47">
        <v>5897</v>
      </c>
      <c r="D47">
        <v>2889</v>
      </c>
      <c r="E47">
        <v>2709</v>
      </c>
      <c r="F47">
        <v>357.7</v>
      </c>
      <c r="G47">
        <v>17.27</v>
      </c>
      <c r="H47">
        <v>2655</v>
      </c>
      <c r="I47">
        <v>2235</v>
      </c>
      <c r="J47">
        <v>90</v>
      </c>
      <c r="K47">
        <v>10</v>
      </c>
      <c r="L47">
        <v>245</v>
      </c>
      <c r="M47">
        <v>50</v>
      </c>
      <c r="N47">
        <v>20</v>
      </c>
    </row>
    <row r="48" spans="1:14">
      <c r="A48">
        <v>4330400.03</v>
      </c>
      <c r="B48">
        <v>6519</v>
      </c>
      <c r="C48">
        <v>6731</v>
      </c>
      <c r="D48">
        <v>3396</v>
      </c>
      <c r="E48">
        <v>3185</v>
      </c>
      <c r="F48">
        <v>2201.6999999999998</v>
      </c>
      <c r="G48">
        <v>2.96</v>
      </c>
      <c r="H48">
        <v>2405</v>
      </c>
      <c r="I48">
        <v>1950</v>
      </c>
      <c r="J48">
        <v>70</v>
      </c>
      <c r="K48">
        <v>10</v>
      </c>
      <c r="L48">
        <v>320</v>
      </c>
      <c r="M48">
        <v>30</v>
      </c>
      <c r="N48">
        <v>25</v>
      </c>
    </row>
    <row r="49" spans="1:14">
      <c r="A49">
        <v>4330400.04</v>
      </c>
      <c r="B49">
        <v>8002</v>
      </c>
      <c r="C49">
        <v>7364</v>
      </c>
      <c r="D49">
        <v>4897</v>
      </c>
      <c r="E49">
        <v>3732</v>
      </c>
      <c r="F49">
        <v>96.9</v>
      </c>
      <c r="G49">
        <v>82.59</v>
      </c>
      <c r="H49">
        <v>3500</v>
      </c>
      <c r="I49">
        <v>3195</v>
      </c>
      <c r="J49">
        <v>135</v>
      </c>
      <c r="K49">
        <v>30</v>
      </c>
      <c r="L49">
        <v>95</v>
      </c>
      <c r="M49">
        <v>10</v>
      </c>
      <c r="N49">
        <v>35</v>
      </c>
    </row>
    <row r="50" spans="1:14">
      <c r="A50">
        <v>4330401</v>
      </c>
      <c r="B50">
        <v>1619</v>
      </c>
      <c r="C50">
        <v>1538</v>
      </c>
      <c r="D50">
        <v>696</v>
      </c>
      <c r="E50">
        <v>652</v>
      </c>
      <c r="F50">
        <v>17.7</v>
      </c>
      <c r="G50">
        <v>91.64</v>
      </c>
      <c r="H50">
        <v>675</v>
      </c>
      <c r="I50">
        <v>610</v>
      </c>
      <c r="J50">
        <v>30</v>
      </c>
      <c r="K50">
        <v>0</v>
      </c>
      <c r="L50">
        <v>35</v>
      </c>
      <c r="M50">
        <v>0</v>
      </c>
      <c r="N50">
        <v>0</v>
      </c>
    </row>
    <row r="51" spans="1:14">
      <c r="A51">
        <v>4330402</v>
      </c>
      <c r="B51">
        <v>4337</v>
      </c>
      <c r="C51">
        <v>3575</v>
      </c>
      <c r="D51">
        <v>2791</v>
      </c>
      <c r="E51">
        <v>1906</v>
      </c>
      <c r="F51">
        <v>31.8</v>
      </c>
      <c r="G51">
        <v>136.19</v>
      </c>
      <c r="H51">
        <v>1945</v>
      </c>
      <c r="I51">
        <v>1775</v>
      </c>
      <c r="J51">
        <v>95</v>
      </c>
      <c r="K51">
        <v>15</v>
      </c>
      <c r="L51">
        <v>20</v>
      </c>
      <c r="M51">
        <v>0</v>
      </c>
      <c r="N51">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26D9D-4041-4D4A-9AA8-4CC0B75AF11A}">
  <dimension ref="A1:N52"/>
  <sheetViews>
    <sheetView workbookViewId="0">
      <selection activeCell="S20" sqref="S20"/>
    </sheetView>
  </sheetViews>
  <sheetFormatPr defaultRowHeight="15"/>
  <sheetData>
    <row r="1" spans="1:14">
      <c r="A1" s="127" t="s">
        <v>175</v>
      </c>
      <c r="B1" s="128" t="s">
        <v>176</v>
      </c>
      <c r="C1" s="128" t="s">
        <v>22</v>
      </c>
      <c r="D1" s="128" t="s">
        <v>24</v>
      </c>
      <c r="E1" s="128" t="s">
        <v>177</v>
      </c>
      <c r="F1" s="128" t="s">
        <v>26</v>
      </c>
      <c r="G1" s="128" t="s">
        <v>27</v>
      </c>
      <c r="H1" s="128" t="s">
        <v>178</v>
      </c>
      <c r="I1" s="128" t="s">
        <v>179</v>
      </c>
      <c r="J1" s="128" t="s">
        <v>180</v>
      </c>
      <c r="K1" s="128" t="s">
        <v>181</v>
      </c>
      <c r="L1" s="128" t="s">
        <v>182</v>
      </c>
      <c r="M1" s="128" t="s">
        <v>183</v>
      </c>
      <c r="N1" s="128" t="s">
        <v>184</v>
      </c>
    </row>
    <row r="2" spans="1:14">
      <c r="A2" s="129">
        <v>4330000</v>
      </c>
      <c r="B2" s="129">
        <v>227398</v>
      </c>
      <c r="C2" s="129">
        <v>212105</v>
      </c>
      <c r="D2" s="129">
        <v>113325</v>
      </c>
      <c r="E2" s="129">
        <v>104650</v>
      </c>
      <c r="F2" s="129">
        <v>156</v>
      </c>
      <c r="G2" s="129">
        <v>1458.1</v>
      </c>
      <c r="H2" s="129">
        <v>90220</v>
      </c>
      <c r="I2" s="129">
        <v>75470</v>
      </c>
      <c r="J2" s="129">
        <v>4440</v>
      </c>
      <c r="K2" s="129">
        <v>3500</v>
      </c>
      <c r="L2" s="129">
        <v>4850</v>
      </c>
      <c r="M2" s="129">
        <v>705</v>
      </c>
      <c r="N2" s="129">
        <v>1255</v>
      </c>
    </row>
    <row r="3" spans="1:14">
      <c r="A3" s="129" t="s">
        <v>185</v>
      </c>
      <c r="B3" s="129">
        <v>5637</v>
      </c>
      <c r="C3" s="129">
        <v>5498</v>
      </c>
      <c r="D3" s="129">
        <v>2918</v>
      </c>
      <c r="E3" s="129">
        <v>2756</v>
      </c>
      <c r="F3" s="129">
        <v>1768.1</v>
      </c>
      <c r="G3" s="129">
        <v>3.19</v>
      </c>
      <c r="H3" s="129">
        <v>2050</v>
      </c>
      <c r="I3" s="129">
        <v>1595</v>
      </c>
      <c r="J3" s="129">
        <v>85</v>
      </c>
      <c r="K3" s="129">
        <v>110</v>
      </c>
      <c r="L3" s="129">
        <v>225</v>
      </c>
      <c r="M3" s="129">
        <v>10</v>
      </c>
      <c r="N3" s="129">
        <v>30</v>
      </c>
    </row>
    <row r="4" spans="1:14">
      <c r="A4" s="129" t="s">
        <v>186</v>
      </c>
      <c r="B4" s="129">
        <v>1868</v>
      </c>
      <c r="C4" s="129">
        <v>1632</v>
      </c>
      <c r="D4" s="129">
        <v>1169</v>
      </c>
      <c r="E4" s="129">
        <v>1063</v>
      </c>
      <c r="F4" s="129">
        <v>2140.5</v>
      </c>
      <c r="G4" s="129">
        <v>0.87</v>
      </c>
      <c r="H4" s="129">
        <v>865</v>
      </c>
      <c r="I4" s="129">
        <v>685</v>
      </c>
      <c r="J4" s="129">
        <v>40</v>
      </c>
      <c r="K4" s="129">
        <v>60</v>
      </c>
      <c r="L4" s="129">
        <v>55</v>
      </c>
      <c r="M4" s="129">
        <v>10</v>
      </c>
      <c r="N4" s="129">
        <v>10</v>
      </c>
    </row>
    <row r="5" spans="1:14">
      <c r="A5" s="129" t="s">
        <v>187</v>
      </c>
      <c r="B5" s="129">
        <v>3041</v>
      </c>
      <c r="C5" s="129">
        <v>3049</v>
      </c>
      <c r="D5" s="129">
        <v>1913</v>
      </c>
      <c r="E5" s="129">
        <v>1682</v>
      </c>
      <c r="F5" s="129">
        <v>4217.8</v>
      </c>
      <c r="G5" s="129">
        <v>0.72</v>
      </c>
      <c r="H5" s="129">
        <v>1200</v>
      </c>
      <c r="I5" s="129">
        <v>855</v>
      </c>
      <c r="J5" s="129">
        <v>40</v>
      </c>
      <c r="K5" s="129">
        <v>185</v>
      </c>
      <c r="L5" s="129">
        <v>70</v>
      </c>
      <c r="M5" s="129">
        <v>30</v>
      </c>
      <c r="N5" s="129">
        <v>15</v>
      </c>
    </row>
    <row r="6" spans="1:14">
      <c r="A6" s="129" t="s">
        <v>188</v>
      </c>
      <c r="B6" s="129">
        <v>4657</v>
      </c>
      <c r="C6" s="129">
        <v>4412</v>
      </c>
      <c r="D6" s="129">
        <v>2756</v>
      </c>
      <c r="E6" s="129">
        <v>2511</v>
      </c>
      <c r="F6" s="129">
        <v>4707.3999999999996</v>
      </c>
      <c r="G6" s="129">
        <v>0.99</v>
      </c>
      <c r="H6" s="129">
        <v>1645</v>
      </c>
      <c r="I6" s="129">
        <v>1255</v>
      </c>
      <c r="J6" s="129">
        <v>70</v>
      </c>
      <c r="K6" s="129">
        <v>185</v>
      </c>
      <c r="L6" s="129">
        <v>100</v>
      </c>
      <c r="M6" s="129">
        <v>20</v>
      </c>
      <c r="N6" s="129">
        <v>15</v>
      </c>
    </row>
    <row r="7" spans="1:14">
      <c r="A7" s="129" t="s">
        <v>189</v>
      </c>
      <c r="B7" s="129">
        <v>2136</v>
      </c>
      <c r="C7" s="129">
        <v>2141</v>
      </c>
      <c r="D7" s="129">
        <v>1238</v>
      </c>
      <c r="E7" s="129">
        <v>1147</v>
      </c>
      <c r="F7" s="129">
        <v>2185.8000000000002</v>
      </c>
      <c r="G7" s="129">
        <v>0.98</v>
      </c>
      <c r="H7" s="129">
        <v>805</v>
      </c>
      <c r="I7" s="129">
        <v>590</v>
      </c>
      <c r="J7" s="129">
        <v>40</v>
      </c>
      <c r="K7" s="129">
        <v>70</v>
      </c>
      <c r="L7" s="129">
        <v>85</v>
      </c>
      <c r="M7" s="129">
        <v>10</v>
      </c>
      <c r="N7" s="129">
        <v>15</v>
      </c>
    </row>
    <row r="8" spans="1:14">
      <c r="A8" s="129" t="s">
        <v>190</v>
      </c>
      <c r="B8" s="129">
        <v>2685</v>
      </c>
      <c r="C8" s="129">
        <v>2629</v>
      </c>
      <c r="D8" s="129">
        <v>1937</v>
      </c>
      <c r="E8" s="129">
        <v>1529</v>
      </c>
      <c r="F8" s="129">
        <v>762.2</v>
      </c>
      <c r="G8" s="129">
        <v>3.52</v>
      </c>
      <c r="H8" s="129">
        <v>1050</v>
      </c>
      <c r="I8" s="129">
        <v>750</v>
      </c>
      <c r="J8" s="129">
        <v>35</v>
      </c>
      <c r="K8" s="129">
        <v>100</v>
      </c>
      <c r="L8" s="129">
        <v>120</v>
      </c>
      <c r="M8" s="129">
        <v>15</v>
      </c>
      <c r="N8" s="129">
        <v>25</v>
      </c>
    </row>
    <row r="9" spans="1:14">
      <c r="A9" s="129" t="s">
        <v>191</v>
      </c>
      <c r="B9" s="129">
        <v>2675</v>
      </c>
      <c r="C9" s="129">
        <v>2344</v>
      </c>
      <c r="D9" s="129">
        <v>1629</v>
      </c>
      <c r="E9" s="129">
        <v>1316</v>
      </c>
      <c r="F9" s="129">
        <v>1822.5</v>
      </c>
      <c r="G9" s="129">
        <v>1.47</v>
      </c>
      <c r="H9" s="129">
        <v>1210</v>
      </c>
      <c r="I9" s="129">
        <v>855</v>
      </c>
      <c r="J9" s="129">
        <v>65</v>
      </c>
      <c r="K9" s="129">
        <v>100</v>
      </c>
      <c r="L9" s="129">
        <v>150</v>
      </c>
      <c r="M9" s="129">
        <v>25</v>
      </c>
      <c r="N9" s="129">
        <v>15</v>
      </c>
    </row>
    <row r="10" spans="1:14">
      <c r="A10" s="129" t="s">
        <v>192</v>
      </c>
      <c r="B10" s="129">
        <v>3117</v>
      </c>
      <c r="C10" s="129">
        <v>3007</v>
      </c>
      <c r="D10" s="129">
        <v>1479</v>
      </c>
      <c r="E10" s="129">
        <v>1382</v>
      </c>
      <c r="F10" s="129">
        <v>1179</v>
      </c>
      <c r="G10" s="129">
        <v>2.64</v>
      </c>
      <c r="H10" s="129">
        <v>1190</v>
      </c>
      <c r="I10" s="129">
        <v>885</v>
      </c>
      <c r="J10" s="129">
        <v>105</v>
      </c>
      <c r="K10" s="129">
        <v>75</v>
      </c>
      <c r="L10" s="129">
        <v>90</v>
      </c>
      <c r="M10" s="129">
        <v>25</v>
      </c>
      <c r="N10" s="129">
        <v>15</v>
      </c>
    </row>
    <row r="11" spans="1:14">
      <c r="A11" s="129" t="s">
        <v>193</v>
      </c>
      <c r="B11" s="129">
        <v>4104</v>
      </c>
      <c r="C11" s="129">
        <v>4054</v>
      </c>
      <c r="D11" s="129">
        <v>1801</v>
      </c>
      <c r="E11" s="129">
        <v>1780</v>
      </c>
      <c r="F11" s="129">
        <v>1397.8</v>
      </c>
      <c r="G11" s="129">
        <v>2.94</v>
      </c>
      <c r="H11" s="129">
        <v>1910</v>
      </c>
      <c r="I11" s="129">
        <v>1600</v>
      </c>
      <c r="J11" s="129">
        <v>130</v>
      </c>
      <c r="K11" s="129">
        <v>70</v>
      </c>
      <c r="L11" s="129">
        <v>75</v>
      </c>
      <c r="M11" s="129">
        <v>25</v>
      </c>
      <c r="N11" s="129">
        <v>25</v>
      </c>
    </row>
    <row r="12" spans="1:14">
      <c r="A12" s="129" t="s">
        <v>194</v>
      </c>
      <c r="B12" s="129">
        <v>5677</v>
      </c>
      <c r="C12" s="129">
        <v>5756</v>
      </c>
      <c r="D12" s="129">
        <v>3573</v>
      </c>
      <c r="E12" s="129">
        <v>3404</v>
      </c>
      <c r="F12" s="129">
        <v>1848.3</v>
      </c>
      <c r="G12" s="129">
        <v>3.07</v>
      </c>
      <c r="H12" s="129">
        <v>1695</v>
      </c>
      <c r="I12" s="129">
        <v>1280</v>
      </c>
      <c r="J12" s="129">
        <v>90</v>
      </c>
      <c r="K12" s="129">
        <v>135</v>
      </c>
      <c r="L12" s="129">
        <v>145</v>
      </c>
      <c r="M12" s="129">
        <v>30</v>
      </c>
      <c r="N12" s="129">
        <v>25</v>
      </c>
    </row>
    <row r="13" spans="1:14">
      <c r="A13" s="129" t="s">
        <v>195</v>
      </c>
      <c r="B13" s="129">
        <v>3965</v>
      </c>
      <c r="C13" s="129">
        <v>3314</v>
      </c>
      <c r="D13" s="129">
        <v>1864</v>
      </c>
      <c r="E13" s="129">
        <v>1768</v>
      </c>
      <c r="F13" s="129">
        <v>2484.5</v>
      </c>
      <c r="G13" s="129">
        <v>1.6</v>
      </c>
      <c r="H13" s="129">
        <v>1240</v>
      </c>
      <c r="I13" s="129">
        <v>930</v>
      </c>
      <c r="J13" s="129">
        <v>45</v>
      </c>
      <c r="K13" s="129">
        <v>90</v>
      </c>
      <c r="L13" s="129">
        <v>130</v>
      </c>
      <c r="M13" s="129">
        <v>10</v>
      </c>
      <c r="N13" s="129">
        <v>30</v>
      </c>
    </row>
    <row r="14" spans="1:14">
      <c r="A14" s="129" t="s">
        <v>196</v>
      </c>
      <c r="B14" s="129">
        <v>1978</v>
      </c>
      <c r="C14" s="129">
        <v>1869</v>
      </c>
      <c r="D14" s="129">
        <v>1196</v>
      </c>
      <c r="E14" s="129">
        <v>1120</v>
      </c>
      <c r="F14" s="129">
        <v>2827.3</v>
      </c>
      <c r="G14" s="129">
        <v>0.7</v>
      </c>
      <c r="H14" s="129">
        <v>750</v>
      </c>
      <c r="I14" s="129">
        <v>585</v>
      </c>
      <c r="J14" s="129">
        <v>40</v>
      </c>
      <c r="K14" s="129">
        <v>45</v>
      </c>
      <c r="L14" s="129">
        <v>60</v>
      </c>
      <c r="M14" s="129">
        <v>10</v>
      </c>
      <c r="N14" s="129">
        <v>10</v>
      </c>
    </row>
    <row r="15" spans="1:14">
      <c r="A15" s="129" t="s">
        <v>197</v>
      </c>
      <c r="B15" s="129">
        <v>2222</v>
      </c>
      <c r="C15" s="129">
        <v>1873</v>
      </c>
      <c r="D15" s="129">
        <v>1392</v>
      </c>
      <c r="E15" s="129">
        <v>1203</v>
      </c>
      <c r="F15" s="129">
        <v>2476.9</v>
      </c>
      <c r="G15" s="129">
        <v>0.9</v>
      </c>
      <c r="H15" s="129">
        <v>770</v>
      </c>
      <c r="I15" s="129">
        <v>410</v>
      </c>
      <c r="J15" s="129">
        <v>40</v>
      </c>
      <c r="K15" s="129">
        <v>125</v>
      </c>
      <c r="L15" s="129">
        <v>185</v>
      </c>
      <c r="M15" s="129">
        <v>15</v>
      </c>
      <c r="N15" s="129">
        <v>0</v>
      </c>
    </row>
    <row r="16" spans="1:14">
      <c r="A16" s="129" t="s">
        <v>198</v>
      </c>
      <c r="B16" s="129">
        <v>1819</v>
      </c>
      <c r="C16" s="129">
        <v>1746</v>
      </c>
      <c r="D16" s="129">
        <v>1365</v>
      </c>
      <c r="E16" s="129">
        <v>1166</v>
      </c>
      <c r="F16" s="129">
        <v>3174.5</v>
      </c>
      <c r="G16" s="129">
        <v>0.56999999999999995</v>
      </c>
      <c r="H16" s="129">
        <v>620</v>
      </c>
      <c r="I16" s="129">
        <v>285</v>
      </c>
      <c r="J16" s="129">
        <v>45</v>
      </c>
      <c r="K16" s="129">
        <v>100</v>
      </c>
      <c r="L16" s="129">
        <v>155</v>
      </c>
      <c r="M16" s="129">
        <v>0</v>
      </c>
      <c r="N16" s="129">
        <v>30</v>
      </c>
    </row>
    <row r="17" spans="1:14">
      <c r="A17" s="129" t="s">
        <v>199</v>
      </c>
      <c r="B17" s="129">
        <v>3253</v>
      </c>
      <c r="C17" s="129">
        <v>3322</v>
      </c>
      <c r="D17" s="129">
        <v>1971</v>
      </c>
      <c r="E17" s="129">
        <v>1784</v>
      </c>
      <c r="F17" s="129">
        <v>4371.7</v>
      </c>
      <c r="G17" s="129">
        <v>0.74</v>
      </c>
      <c r="H17" s="129">
        <v>1045</v>
      </c>
      <c r="I17" s="129">
        <v>685</v>
      </c>
      <c r="J17" s="129">
        <v>80</v>
      </c>
      <c r="K17" s="129">
        <v>65</v>
      </c>
      <c r="L17" s="129">
        <v>185</v>
      </c>
      <c r="M17" s="129">
        <v>10</v>
      </c>
      <c r="N17" s="129">
        <v>20</v>
      </c>
    </row>
    <row r="18" spans="1:14">
      <c r="A18" s="129" t="s">
        <v>200</v>
      </c>
      <c r="B18" s="129">
        <v>2686</v>
      </c>
      <c r="C18" s="129">
        <v>2848</v>
      </c>
      <c r="D18" s="129">
        <v>1570</v>
      </c>
      <c r="E18" s="129">
        <v>1497</v>
      </c>
      <c r="F18" s="129">
        <v>2439.4</v>
      </c>
      <c r="G18" s="129">
        <v>1.1000000000000001</v>
      </c>
      <c r="H18" s="129">
        <v>875</v>
      </c>
      <c r="I18" s="129">
        <v>680</v>
      </c>
      <c r="J18" s="129">
        <v>35</v>
      </c>
      <c r="K18" s="129">
        <v>35</v>
      </c>
      <c r="L18" s="129">
        <v>100</v>
      </c>
      <c r="M18" s="129">
        <v>0</v>
      </c>
      <c r="N18" s="129">
        <v>15</v>
      </c>
    </row>
    <row r="19" spans="1:14">
      <c r="A19" s="129" t="s">
        <v>201</v>
      </c>
      <c r="B19" s="129">
        <v>6277</v>
      </c>
      <c r="C19" s="129">
        <v>5927</v>
      </c>
      <c r="D19" s="129">
        <v>3395</v>
      </c>
      <c r="E19" s="129">
        <v>3229</v>
      </c>
      <c r="F19" s="129">
        <v>4348.2</v>
      </c>
      <c r="G19" s="129">
        <v>1.44</v>
      </c>
      <c r="H19" s="129">
        <v>2450</v>
      </c>
      <c r="I19" s="129">
        <v>1845</v>
      </c>
      <c r="J19" s="129">
        <v>190</v>
      </c>
      <c r="K19" s="129">
        <v>200</v>
      </c>
      <c r="L19" s="129">
        <v>180</v>
      </c>
      <c r="M19" s="129">
        <v>0</v>
      </c>
      <c r="N19" s="129">
        <v>30</v>
      </c>
    </row>
    <row r="20" spans="1:14">
      <c r="A20" s="129" t="s">
        <v>202</v>
      </c>
      <c r="B20" s="129">
        <v>3986</v>
      </c>
      <c r="C20" s="129">
        <v>4014</v>
      </c>
      <c r="D20" s="129">
        <v>2355</v>
      </c>
      <c r="E20" s="129">
        <v>2170</v>
      </c>
      <c r="F20" s="129">
        <v>3872.2</v>
      </c>
      <c r="G20" s="129">
        <v>1.03</v>
      </c>
      <c r="H20" s="129">
        <v>1550</v>
      </c>
      <c r="I20" s="129">
        <v>1175</v>
      </c>
      <c r="J20" s="129">
        <v>115</v>
      </c>
      <c r="K20" s="129">
        <v>110</v>
      </c>
      <c r="L20" s="129">
        <v>125</v>
      </c>
      <c r="M20" s="129">
        <v>0</v>
      </c>
      <c r="N20" s="129">
        <v>30</v>
      </c>
    </row>
    <row r="21" spans="1:14">
      <c r="A21" s="129" t="s">
        <v>203</v>
      </c>
      <c r="B21" s="129">
        <v>2961</v>
      </c>
      <c r="C21" s="129">
        <v>2660</v>
      </c>
      <c r="D21" s="129">
        <v>1889</v>
      </c>
      <c r="E21" s="129">
        <v>1617</v>
      </c>
      <c r="F21" s="129">
        <v>1126.8</v>
      </c>
      <c r="G21" s="129">
        <v>2.63</v>
      </c>
      <c r="H21" s="129">
        <v>1130</v>
      </c>
      <c r="I21" s="129">
        <v>755</v>
      </c>
      <c r="J21" s="129">
        <v>80</v>
      </c>
      <c r="K21" s="129">
        <v>130</v>
      </c>
      <c r="L21" s="129">
        <v>130</v>
      </c>
      <c r="M21" s="129">
        <v>20</v>
      </c>
      <c r="N21" s="129">
        <v>10</v>
      </c>
    </row>
    <row r="22" spans="1:14">
      <c r="A22" s="129" t="s">
        <v>204</v>
      </c>
      <c r="B22" s="129">
        <v>5769</v>
      </c>
      <c r="C22" s="129">
        <v>5484</v>
      </c>
      <c r="D22" s="129">
        <v>2870</v>
      </c>
      <c r="E22" s="129">
        <v>2549</v>
      </c>
      <c r="F22" s="129">
        <v>2870.6</v>
      </c>
      <c r="G22" s="129">
        <v>2.0099999999999998</v>
      </c>
      <c r="H22" s="129">
        <v>1895</v>
      </c>
      <c r="I22" s="129">
        <v>1385</v>
      </c>
      <c r="J22" s="129">
        <v>115</v>
      </c>
      <c r="K22" s="129">
        <v>85</v>
      </c>
      <c r="L22" s="129">
        <v>220</v>
      </c>
      <c r="M22" s="129">
        <v>55</v>
      </c>
      <c r="N22" s="129">
        <v>30</v>
      </c>
    </row>
    <row r="23" spans="1:14">
      <c r="A23" s="129" t="s">
        <v>205</v>
      </c>
      <c r="B23" s="129">
        <v>7067</v>
      </c>
      <c r="C23" s="129">
        <v>5829</v>
      </c>
      <c r="D23" s="129">
        <v>3676</v>
      </c>
      <c r="E23" s="129">
        <v>3510</v>
      </c>
      <c r="F23" s="129">
        <v>341.3</v>
      </c>
      <c r="G23" s="129">
        <v>20.71</v>
      </c>
      <c r="H23" s="129">
        <v>2645</v>
      </c>
      <c r="I23" s="129">
        <v>2240</v>
      </c>
      <c r="J23" s="129">
        <v>85</v>
      </c>
      <c r="K23" s="129">
        <v>175</v>
      </c>
      <c r="L23" s="129">
        <v>80</v>
      </c>
      <c r="M23" s="129">
        <v>0</v>
      </c>
      <c r="N23" s="129">
        <v>60</v>
      </c>
    </row>
    <row r="24" spans="1:14">
      <c r="A24" s="129" t="s">
        <v>206</v>
      </c>
      <c r="B24" s="129">
        <v>7531</v>
      </c>
      <c r="C24" s="129">
        <v>6945</v>
      </c>
      <c r="D24" s="129">
        <v>3730</v>
      </c>
      <c r="E24" s="129">
        <v>3651</v>
      </c>
      <c r="F24" s="129">
        <v>1850.6</v>
      </c>
      <c r="G24" s="129">
        <v>4.07</v>
      </c>
      <c r="H24" s="129">
        <v>2655</v>
      </c>
      <c r="I24" s="129">
        <v>2220</v>
      </c>
      <c r="J24" s="129">
        <v>130</v>
      </c>
      <c r="K24" s="129">
        <v>130</v>
      </c>
      <c r="L24" s="129">
        <v>105</v>
      </c>
      <c r="M24" s="129">
        <v>40</v>
      </c>
      <c r="N24" s="129">
        <v>30</v>
      </c>
    </row>
    <row r="25" spans="1:14">
      <c r="A25" s="129" t="s">
        <v>207</v>
      </c>
      <c r="B25" s="129">
        <v>5826</v>
      </c>
      <c r="C25" s="129">
        <v>5284</v>
      </c>
      <c r="D25" s="129">
        <v>2980</v>
      </c>
      <c r="E25" s="129">
        <v>2588</v>
      </c>
      <c r="F25" s="129">
        <v>208.7</v>
      </c>
      <c r="G25" s="129">
        <v>27.91</v>
      </c>
      <c r="H25" s="129">
        <v>2180</v>
      </c>
      <c r="I25" s="129">
        <v>1695</v>
      </c>
      <c r="J25" s="129">
        <v>175</v>
      </c>
      <c r="K25" s="129">
        <v>60</v>
      </c>
      <c r="L25" s="129">
        <v>195</v>
      </c>
      <c r="M25" s="129">
        <v>20</v>
      </c>
      <c r="N25" s="129">
        <v>35</v>
      </c>
    </row>
    <row r="26" spans="1:14">
      <c r="A26" s="129" t="s">
        <v>208</v>
      </c>
      <c r="B26" s="129">
        <v>4308</v>
      </c>
      <c r="C26" s="129">
        <v>4179</v>
      </c>
      <c r="D26" s="129">
        <v>1869</v>
      </c>
      <c r="E26" s="129">
        <v>1769</v>
      </c>
      <c r="F26" s="129">
        <v>146.80000000000001</v>
      </c>
      <c r="G26" s="129">
        <v>29.34</v>
      </c>
      <c r="H26" s="129">
        <v>1915</v>
      </c>
      <c r="I26" s="129">
        <v>1815</v>
      </c>
      <c r="J26" s="129">
        <v>40</v>
      </c>
      <c r="K26" s="129">
        <v>0</v>
      </c>
      <c r="L26" s="129">
        <v>35</v>
      </c>
      <c r="M26" s="129">
        <v>0</v>
      </c>
      <c r="N26" s="129">
        <v>20</v>
      </c>
    </row>
    <row r="27" spans="1:14">
      <c r="A27" s="129" t="s">
        <v>209</v>
      </c>
      <c r="B27" s="129">
        <v>6886</v>
      </c>
      <c r="C27" s="129">
        <v>6447</v>
      </c>
      <c r="D27" s="129">
        <v>2693</v>
      </c>
      <c r="E27" s="129">
        <v>2598</v>
      </c>
      <c r="F27" s="129">
        <v>220</v>
      </c>
      <c r="G27" s="129">
        <v>31.3</v>
      </c>
      <c r="H27" s="129">
        <v>3135</v>
      </c>
      <c r="I27" s="129">
        <v>2765</v>
      </c>
      <c r="J27" s="129">
        <v>160</v>
      </c>
      <c r="K27" s="129">
        <v>70</v>
      </c>
      <c r="L27" s="129">
        <v>50</v>
      </c>
      <c r="M27" s="129">
        <v>35</v>
      </c>
      <c r="N27" s="129">
        <v>45</v>
      </c>
    </row>
    <row r="28" spans="1:14">
      <c r="A28" s="129" t="s">
        <v>210</v>
      </c>
      <c r="B28" s="129">
        <v>6536</v>
      </c>
      <c r="C28" s="129">
        <v>5748</v>
      </c>
      <c r="D28" s="129">
        <v>2760</v>
      </c>
      <c r="E28" s="129">
        <v>2708</v>
      </c>
      <c r="F28" s="129">
        <v>1039.3</v>
      </c>
      <c r="G28" s="129">
        <v>6.29</v>
      </c>
      <c r="H28" s="129">
        <v>2985</v>
      </c>
      <c r="I28" s="129">
        <v>2680</v>
      </c>
      <c r="J28" s="129">
        <v>110</v>
      </c>
      <c r="K28" s="129">
        <v>60</v>
      </c>
      <c r="L28" s="129">
        <v>70</v>
      </c>
      <c r="M28" s="129">
        <v>20</v>
      </c>
      <c r="N28" s="129">
        <v>45</v>
      </c>
    </row>
    <row r="29" spans="1:14">
      <c r="A29" s="129" t="s">
        <v>211</v>
      </c>
      <c r="B29" s="129">
        <v>6862</v>
      </c>
      <c r="C29" s="129">
        <v>6428</v>
      </c>
      <c r="D29" s="129">
        <v>3105</v>
      </c>
      <c r="E29" s="129">
        <v>3034</v>
      </c>
      <c r="F29" s="129">
        <v>1057.7</v>
      </c>
      <c r="G29" s="129">
        <v>6.49</v>
      </c>
      <c r="H29" s="129">
        <v>3035</v>
      </c>
      <c r="I29" s="129">
        <v>2680</v>
      </c>
      <c r="J29" s="129">
        <v>145</v>
      </c>
      <c r="K29" s="129">
        <v>85</v>
      </c>
      <c r="L29" s="129">
        <v>85</v>
      </c>
      <c r="M29" s="129">
        <v>15</v>
      </c>
      <c r="N29" s="129">
        <v>30</v>
      </c>
    </row>
    <row r="30" spans="1:14">
      <c r="A30" s="129" t="s">
        <v>212</v>
      </c>
      <c r="B30" s="129">
        <v>8011</v>
      </c>
      <c r="C30" s="129">
        <v>7150</v>
      </c>
      <c r="D30" s="129">
        <v>3374</v>
      </c>
      <c r="E30" s="129">
        <v>3317</v>
      </c>
      <c r="F30" s="129">
        <v>1982.3</v>
      </c>
      <c r="G30" s="129">
        <v>4.04</v>
      </c>
      <c r="H30" s="129">
        <v>3550</v>
      </c>
      <c r="I30" s="129">
        <v>3110</v>
      </c>
      <c r="J30" s="129">
        <v>180</v>
      </c>
      <c r="K30" s="129">
        <v>95</v>
      </c>
      <c r="L30" s="129">
        <v>75</v>
      </c>
      <c r="M30" s="129">
        <v>35</v>
      </c>
      <c r="N30" s="129">
        <v>50</v>
      </c>
    </row>
    <row r="31" spans="1:14">
      <c r="A31" s="129" t="s">
        <v>213</v>
      </c>
      <c r="B31" s="129">
        <v>8350</v>
      </c>
      <c r="C31" s="129">
        <v>7074</v>
      </c>
      <c r="D31" s="129">
        <v>4431</v>
      </c>
      <c r="E31" s="129">
        <v>3985</v>
      </c>
      <c r="F31" s="129">
        <v>906.1</v>
      </c>
      <c r="G31" s="129">
        <v>9.2200000000000006</v>
      </c>
      <c r="H31" s="129">
        <v>3655</v>
      </c>
      <c r="I31" s="129">
        <v>3005</v>
      </c>
      <c r="J31" s="129">
        <v>170</v>
      </c>
      <c r="K31" s="129">
        <v>305</v>
      </c>
      <c r="L31" s="129">
        <v>130</v>
      </c>
      <c r="M31" s="129">
        <v>20</v>
      </c>
      <c r="N31" s="129">
        <v>25</v>
      </c>
    </row>
    <row r="32" spans="1:14">
      <c r="A32" s="129" t="s">
        <v>214</v>
      </c>
      <c r="B32" s="129">
        <v>1110</v>
      </c>
      <c r="C32" s="129">
        <v>1129</v>
      </c>
      <c r="D32" s="129">
        <v>433</v>
      </c>
      <c r="E32" s="129">
        <v>418</v>
      </c>
      <c r="F32" s="129">
        <v>38.9</v>
      </c>
      <c r="G32" s="129">
        <v>28.54</v>
      </c>
      <c r="H32" s="129">
        <v>440</v>
      </c>
      <c r="I32" s="129">
        <v>400</v>
      </c>
      <c r="J32" s="129">
        <v>20</v>
      </c>
      <c r="K32" s="129">
        <v>0</v>
      </c>
      <c r="L32" s="129">
        <v>15</v>
      </c>
      <c r="M32" s="129">
        <v>0</v>
      </c>
      <c r="N32" s="129">
        <v>0</v>
      </c>
    </row>
    <row r="33" spans="1:14">
      <c r="A33" s="129" t="s">
        <v>215</v>
      </c>
      <c r="B33" s="129">
        <v>4686</v>
      </c>
      <c r="C33" s="129">
        <v>4784</v>
      </c>
      <c r="D33" s="129">
        <v>1893</v>
      </c>
      <c r="E33" s="129">
        <v>1878</v>
      </c>
      <c r="F33" s="129">
        <v>1026.3</v>
      </c>
      <c r="G33" s="129">
        <v>4.57</v>
      </c>
      <c r="H33" s="129">
        <v>1965</v>
      </c>
      <c r="I33" s="129">
        <v>1715</v>
      </c>
      <c r="J33" s="129">
        <v>85</v>
      </c>
      <c r="K33" s="129">
        <v>65</v>
      </c>
      <c r="L33" s="129">
        <v>45</v>
      </c>
      <c r="M33" s="129">
        <v>0</v>
      </c>
      <c r="N33" s="129">
        <v>55</v>
      </c>
    </row>
    <row r="34" spans="1:14">
      <c r="A34" s="129" t="s">
        <v>216</v>
      </c>
      <c r="B34" s="129">
        <v>3569</v>
      </c>
      <c r="C34" s="129">
        <v>3429</v>
      </c>
      <c r="D34" s="129">
        <v>1515</v>
      </c>
      <c r="E34" s="129">
        <v>1480</v>
      </c>
      <c r="F34" s="129">
        <v>1345</v>
      </c>
      <c r="G34" s="129">
        <v>2.65</v>
      </c>
      <c r="H34" s="129">
        <v>1630</v>
      </c>
      <c r="I34" s="129">
        <v>1485</v>
      </c>
      <c r="J34" s="129">
        <v>50</v>
      </c>
      <c r="K34" s="129">
        <v>30</v>
      </c>
      <c r="L34" s="129">
        <v>45</v>
      </c>
      <c r="M34" s="129">
        <v>15</v>
      </c>
      <c r="N34" s="129">
        <v>15</v>
      </c>
    </row>
    <row r="35" spans="1:14">
      <c r="A35" s="129" t="s">
        <v>217</v>
      </c>
      <c r="B35" s="129">
        <v>8980</v>
      </c>
      <c r="C35" s="129">
        <v>7464</v>
      </c>
      <c r="D35" s="129">
        <v>4023</v>
      </c>
      <c r="E35" s="129">
        <v>3832</v>
      </c>
      <c r="F35" s="129">
        <v>598.20000000000005</v>
      </c>
      <c r="G35" s="129">
        <v>15.01</v>
      </c>
      <c r="H35" s="129">
        <v>3890</v>
      </c>
      <c r="I35" s="129">
        <v>3455</v>
      </c>
      <c r="J35" s="129">
        <v>180</v>
      </c>
      <c r="K35" s="129">
        <v>100</v>
      </c>
      <c r="L35" s="129">
        <v>115</v>
      </c>
      <c r="M35" s="129">
        <v>10</v>
      </c>
      <c r="N35" s="129">
        <v>30</v>
      </c>
    </row>
    <row r="36" spans="1:14">
      <c r="A36" s="129" t="s">
        <v>218</v>
      </c>
      <c r="B36" s="129">
        <v>5071</v>
      </c>
      <c r="C36" s="129">
        <v>5004</v>
      </c>
      <c r="D36" s="129">
        <v>2231</v>
      </c>
      <c r="E36" s="129">
        <v>2135</v>
      </c>
      <c r="F36" s="129">
        <v>341.4</v>
      </c>
      <c r="G36" s="129">
        <v>14.86</v>
      </c>
      <c r="H36" s="129">
        <v>2045</v>
      </c>
      <c r="I36" s="129">
        <v>1805</v>
      </c>
      <c r="J36" s="129">
        <v>85</v>
      </c>
      <c r="K36" s="129">
        <v>75</v>
      </c>
      <c r="L36" s="129">
        <v>35</v>
      </c>
      <c r="M36" s="129">
        <v>15</v>
      </c>
      <c r="N36" s="129">
        <v>30</v>
      </c>
    </row>
    <row r="37" spans="1:14">
      <c r="A37" s="129" t="s">
        <v>219</v>
      </c>
      <c r="B37" s="129">
        <v>3014</v>
      </c>
      <c r="C37" s="129">
        <v>2955</v>
      </c>
      <c r="D37" s="129">
        <v>1283</v>
      </c>
      <c r="E37" s="129">
        <v>1221</v>
      </c>
      <c r="F37" s="129">
        <v>11.8</v>
      </c>
      <c r="G37" s="129">
        <v>255.12</v>
      </c>
      <c r="H37" s="129">
        <v>1275</v>
      </c>
      <c r="I37" s="129">
        <v>1205</v>
      </c>
      <c r="J37" s="129">
        <v>30</v>
      </c>
      <c r="K37" s="129">
        <v>0</v>
      </c>
      <c r="L37" s="129">
        <v>30</v>
      </c>
      <c r="M37" s="129">
        <v>0</v>
      </c>
      <c r="N37" s="129">
        <v>10</v>
      </c>
    </row>
    <row r="38" spans="1:14">
      <c r="A38" s="129" t="s">
        <v>220</v>
      </c>
      <c r="B38" s="129">
        <v>3368</v>
      </c>
      <c r="C38" s="129">
        <v>3158</v>
      </c>
      <c r="D38" s="129">
        <v>1364</v>
      </c>
      <c r="E38" s="129">
        <v>1310</v>
      </c>
      <c r="F38" s="129">
        <v>41.3</v>
      </c>
      <c r="G38" s="129">
        <v>81.64</v>
      </c>
      <c r="H38" s="129">
        <v>1530</v>
      </c>
      <c r="I38" s="129">
        <v>1415</v>
      </c>
      <c r="J38" s="129">
        <v>65</v>
      </c>
      <c r="K38" s="129">
        <v>10</v>
      </c>
      <c r="L38" s="129">
        <v>30</v>
      </c>
      <c r="M38" s="129">
        <v>0</v>
      </c>
      <c r="N38" s="129">
        <v>15</v>
      </c>
    </row>
    <row r="39" spans="1:14">
      <c r="A39" s="129" t="s">
        <v>221</v>
      </c>
      <c r="B39" s="129">
        <v>5293</v>
      </c>
      <c r="C39" s="129">
        <v>5402</v>
      </c>
      <c r="D39" s="129">
        <v>2085</v>
      </c>
      <c r="E39" s="129">
        <v>2048</v>
      </c>
      <c r="F39" s="129">
        <v>123.9</v>
      </c>
      <c r="G39" s="129">
        <v>42.73</v>
      </c>
      <c r="H39" s="129">
        <v>2535</v>
      </c>
      <c r="I39" s="129">
        <v>2270</v>
      </c>
      <c r="J39" s="129">
        <v>160</v>
      </c>
      <c r="K39" s="129">
        <v>25</v>
      </c>
      <c r="L39" s="129">
        <v>40</v>
      </c>
      <c r="M39" s="129">
        <v>15</v>
      </c>
      <c r="N39" s="129">
        <v>30</v>
      </c>
    </row>
    <row r="40" spans="1:14">
      <c r="A40" s="129" t="s">
        <v>222</v>
      </c>
      <c r="B40" s="129">
        <v>6937</v>
      </c>
      <c r="C40" s="129">
        <v>6279</v>
      </c>
      <c r="D40" s="129">
        <v>2666</v>
      </c>
      <c r="E40" s="129">
        <v>2628</v>
      </c>
      <c r="F40" s="129">
        <v>214.4</v>
      </c>
      <c r="G40" s="129">
        <v>32.36</v>
      </c>
      <c r="H40" s="129">
        <v>3175</v>
      </c>
      <c r="I40" s="129">
        <v>2910</v>
      </c>
      <c r="J40" s="129">
        <v>130</v>
      </c>
      <c r="K40" s="129">
        <v>45</v>
      </c>
      <c r="L40" s="129">
        <v>45</v>
      </c>
      <c r="M40" s="129">
        <v>15</v>
      </c>
      <c r="N40" s="129">
        <v>30</v>
      </c>
    </row>
    <row r="41" spans="1:14">
      <c r="A41" s="129" t="s">
        <v>223</v>
      </c>
      <c r="B41" s="129">
        <v>1795</v>
      </c>
      <c r="C41" s="129">
        <v>1609</v>
      </c>
      <c r="D41" s="129">
        <v>971</v>
      </c>
      <c r="E41" s="129">
        <v>796</v>
      </c>
      <c r="F41" s="129">
        <v>38.700000000000003</v>
      </c>
      <c r="G41" s="129">
        <v>46.41</v>
      </c>
      <c r="H41" s="129">
        <v>570</v>
      </c>
      <c r="I41" s="129">
        <v>475</v>
      </c>
      <c r="J41" s="129">
        <v>20</v>
      </c>
      <c r="K41" s="129">
        <v>0</v>
      </c>
      <c r="L41" s="129">
        <v>45</v>
      </c>
      <c r="M41" s="129">
        <v>0</v>
      </c>
      <c r="N41" s="129">
        <v>15</v>
      </c>
    </row>
    <row r="42" spans="1:14">
      <c r="A42" s="129" t="s">
        <v>224</v>
      </c>
      <c r="B42" s="129">
        <v>2928</v>
      </c>
      <c r="C42" s="129">
        <v>2777</v>
      </c>
      <c r="D42" s="129">
        <v>1200</v>
      </c>
      <c r="E42" s="129">
        <v>1145</v>
      </c>
      <c r="F42" s="129">
        <v>21.5</v>
      </c>
      <c r="G42" s="129">
        <v>136.22</v>
      </c>
      <c r="H42" s="129">
        <v>1220</v>
      </c>
      <c r="I42" s="129">
        <v>1080</v>
      </c>
      <c r="J42" s="129">
        <v>55</v>
      </c>
      <c r="K42" s="129">
        <v>0</v>
      </c>
      <c r="L42" s="129">
        <v>55</v>
      </c>
      <c r="M42" s="129">
        <v>0</v>
      </c>
      <c r="N42" s="129">
        <v>20</v>
      </c>
    </row>
    <row r="43" spans="1:14">
      <c r="A43" s="129" t="s">
        <v>225</v>
      </c>
      <c r="B43" s="129">
        <v>2649</v>
      </c>
      <c r="C43" s="129">
        <v>2475</v>
      </c>
      <c r="D43" s="129">
        <v>1129</v>
      </c>
      <c r="E43" s="129">
        <v>1068</v>
      </c>
      <c r="F43" s="129">
        <v>23.2</v>
      </c>
      <c r="G43" s="129">
        <v>114.39</v>
      </c>
      <c r="H43" s="129">
        <v>1125</v>
      </c>
      <c r="I43" s="129">
        <v>990</v>
      </c>
      <c r="J43" s="129">
        <v>45</v>
      </c>
      <c r="K43" s="129">
        <v>0</v>
      </c>
      <c r="L43" s="129">
        <v>55</v>
      </c>
      <c r="M43" s="129">
        <v>0</v>
      </c>
      <c r="N43" s="129">
        <v>25</v>
      </c>
    </row>
    <row r="44" spans="1:14">
      <c r="A44" s="129" t="s">
        <v>226</v>
      </c>
      <c r="B44" s="129">
        <v>6524</v>
      </c>
      <c r="C44" s="129">
        <v>6298</v>
      </c>
      <c r="D44" s="129">
        <v>2708</v>
      </c>
      <c r="E44" s="129">
        <v>2642</v>
      </c>
      <c r="F44" s="129">
        <v>94.9</v>
      </c>
      <c r="G44" s="129">
        <v>68.75</v>
      </c>
      <c r="H44" s="129">
        <v>2670</v>
      </c>
      <c r="I44" s="129">
        <v>2415</v>
      </c>
      <c r="J44" s="129">
        <v>80</v>
      </c>
      <c r="K44" s="129">
        <v>30</v>
      </c>
      <c r="L44" s="129">
        <v>115</v>
      </c>
      <c r="M44" s="129">
        <v>0</v>
      </c>
      <c r="N44" s="129">
        <v>15</v>
      </c>
    </row>
    <row r="45" spans="1:14">
      <c r="A45" s="129" t="s">
        <v>227</v>
      </c>
      <c r="B45" s="129">
        <v>4594</v>
      </c>
      <c r="C45" s="129">
        <v>4054</v>
      </c>
      <c r="D45" s="129">
        <v>2095</v>
      </c>
      <c r="E45" s="129">
        <v>1838</v>
      </c>
      <c r="F45" s="129">
        <v>65.400000000000006</v>
      </c>
      <c r="G45" s="129">
        <v>70.290000000000006</v>
      </c>
      <c r="H45" s="129">
        <v>1840</v>
      </c>
      <c r="I45" s="129">
        <v>1715</v>
      </c>
      <c r="J45" s="129">
        <v>75</v>
      </c>
      <c r="K45" s="129">
        <v>0</v>
      </c>
      <c r="L45" s="129">
        <v>20</v>
      </c>
      <c r="M45" s="129">
        <v>10</v>
      </c>
      <c r="N45" s="129">
        <v>20</v>
      </c>
    </row>
    <row r="46" spans="1:14">
      <c r="A46" s="129" t="s">
        <v>228</v>
      </c>
      <c r="B46" s="129">
        <v>6488</v>
      </c>
      <c r="C46" s="129">
        <v>5969</v>
      </c>
      <c r="D46" s="129">
        <v>3278</v>
      </c>
      <c r="E46" s="129">
        <v>2951</v>
      </c>
      <c r="F46" s="129">
        <v>156</v>
      </c>
      <c r="G46" s="129">
        <v>41.58</v>
      </c>
      <c r="H46" s="129">
        <v>2315</v>
      </c>
      <c r="I46" s="129">
        <v>2045</v>
      </c>
      <c r="J46" s="129">
        <v>130</v>
      </c>
      <c r="K46" s="129">
        <v>0</v>
      </c>
      <c r="L46" s="129">
        <v>100</v>
      </c>
      <c r="M46" s="129">
        <v>10</v>
      </c>
      <c r="N46" s="129">
        <v>35</v>
      </c>
    </row>
    <row r="47" spans="1:14">
      <c r="A47" s="129" t="s">
        <v>229</v>
      </c>
      <c r="B47" s="129">
        <v>6502</v>
      </c>
      <c r="C47" s="129">
        <v>6179</v>
      </c>
      <c r="D47" s="129">
        <v>3086</v>
      </c>
      <c r="E47" s="129">
        <v>2968</v>
      </c>
      <c r="F47" s="129">
        <v>377</v>
      </c>
      <c r="G47" s="129">
        <v>17.25</v>
      </c>
      <c r="H47" s="129">
        <v>2420</v>
      </c>
      <c r="I47" s="129">
        <v>2090</v>
      </c>
      <c r="J47" s="129">
        <v>95</v>
      </c>
      <c r="K47" s="129">
        <v>0</v>
      </c>
      <c r="L47" s="129">
        <v>160</v>
      </c>
      <c r="M47" s="129">
        <v>35</v>
      </c>
      <c r="N47" s="129">
        <v>40</v>
      </c>
    </row>
    <row r="48" spans="1:14">
      <c r="A48" s="129" t="s">
        <v>230</v>
      </c>
      <c r="B48" s="129">
        <v>6764</v>
      </c>
      <c r="C48" s="129">
        <v>6519</v>
      </c>
      <c r="D48" s="129">
        <v>3512</v>
      </c>
      <c r="E48" s="129">
        <v>3382</v>
      </c>
      <c r="F48" s="129">
        <v>2284.6999999999998</v>
      </c>
      <c r="G48" s="129">
        <v>2.96</v>
      </c>
      <c r="H48" s="129">
        <v>2130</v>
      </c>
      <c r="I48" s="129">
        <v>1630</v>
      </c>
      <c r="J48" s="129">
        <v>140</v>
      </c>
      <c r="K48" s="129">
        <v>0</v>
      </c>
      <c r="L48" s="129">
        <v>300</v>
      </c>
      <c r="M48" s="129">
        <v>25</v>
      </c>
      <c r="N48" s="129">
        <v>25</v>
      </c>
    </row>
    <row r="49" spans="1:14">
      <c r="A49" s="129" t="s">
        <v>231</v>
      </c>
      <c r="B49" s="129">
        <v>2679</v>
      </c>
      <c r="C49" s="129">
        <v>2463</v>
      </c>
      <c r="D49" s="129">
        <v>1843</v>
      </c>
      <c r="E49" s="129">
        <v>1250</v>
      </c>
      <c r="F49" s="129">
        <v>34.700000000000003</v>
      </c>
      <c r="G49" s="129">
        <v>77.27</v>
      </c>
      <c r="H49" s="129">
        <v>890</v>
      </c>
      <c r="I49" s="129">
        <v>815</v>
      </c>
      <c r="J49" s="129">
        <v>30</v>
      </c>
      <c r="K49" s="129">
        <v>10</v>
      </c>
      <c r="L49" s="129">
        <v>20</v>
      </c>
      <c r="M49" s="129">
        <v>0</v>
      </c>
      <c r="N49" s="129">
        <v>20</v>
      </c>
    </row>
    <row r="50" spans="1:14">
      <c r="A50" s="129" t="s">
        <v>232</v>
      </c>
      <c r="B50" s="129">
        <v>5879</v>
      </c>
      <c r="C50" s="129">
        <v>5539</v>
      </c>
      <c r="D50" s="129">
        <v>3290</v>
      </c>
      <c r="E50" s="129">
        <v>2888</v>
      </c>
      <c r="F50" s="129">
        <v>1128.7</v>
      </c>
      <c r="G50" s="129">
        <v>5.21</v>
      </c>
      <c r="H50" s="129">
        <v>2235</v>
      </c>
      <c r="I50" s="129">
        <v>1980</v>
      </c>
      <c r="J50" s="129">
        <v>110</v>
      </c>
      <c r="K50" s="129">
        <v>0</v>
      </c>
      <c r="L50" s="129">
        <v>100</v>
      </c>
      <c r="M50" s="129">
        <v>20</v>
      </c>
      <c r="N50" s="129">
        <v>30</v>
      </c>
    </row>
    <row r="51" spans="1:14">
      <c r="A51" s="129" t="s">
        <v>233</v>
      </c>
      <c r="B51" s="129">
        <v>1671</v>
      </c>
      <c r="C51" s="129">
        <v>1619</v>
      </c>
      <c r="D51" s="129">
        <v>723</v>
      </c>
      <c r="E51" s="129">
        <v>695</v>
      </c>
      <c r="F51" s="129">
        <v>18.2</v>
      </c>
      <c r="G51" s="129">
        <v>91.69</v>
      </c>
      <c r="H51" s="129">
        <v>765</v>
      </c>
      <c r="I51" s="129">
        <v>670</v>
      </c>
      <c r="J51" s="129">
        <v>45</v>
      </c>
      <c r="K51" s="129">
        <v>0</v>
      </c>
      <c r="L51" s="129">
        <v>45</v>
      </c>
      <c r="M51" s="129">
        <v>0</v>
      </c>
      <c r="N51" s="129">
        <v>10</v>
      </c>
    </row>
    <row r="52" spans="1:14">
      <c r="A52" s="129" t="s">
        <v>234</v>
      </c>
      <c r="B52" s="129">
        <v>5007</v>
      </c>
      <c r="C52" s="129">
        <v>4337</v>
      </c>
      <c r="D52" s="129">
        <v>3099</v>
      </c>
      <c r="E52" s="129">
        <v>2244</v>
      </c>
      <c r="F52" s="129">
        <v>36.799999999999997</v>
      </c>
      <c r="G52" s="129">
        <v>136.13999999999999</v>
      </c>
      <c r="H52" s="129">
        <v>1850</v>
      </c>
      <c r="I52" s="129">
        <v>1625</v>
      </c>
      <c r="J52" s="129">
        <v>130</v>
      </c>
      <c r="K52" s="129">
        <v>10</v>
      </c>
      <c r="L52" s="129">
        <v>45</v>
      </c>
      <c r="M52" s="129">
        <v>0</v>
      </c>
      <c r="N52" s="129">
        <v>45</v>
      </c>
    </row>
  </sheetData>
  <pageMargins left="0.7" right="0.7" top="0.75" bottom="0.75" header="0.3" footer="0.3"/>
  <ignoredErrors>
    <ignoredError sqref="A3:A52" numberStoredAsText="1"/>
  </ignoredErrors>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477"/>
  <sheetViews>
    <sheetView tabSelected="1" zoomScaleNormal="100" workbookViewId="0">
      <pane ySplit="1" topLeftCell="A2" activePane="bottomLeft" state="frozen"/>
      <selection activeCell="AQ1" sqref="AQ1"/>
      <selection pane="bottomLeft" activeCell="B1" sqref="B1"/>
    </sheetView>
  </sheetViews>
  <sheetFormatPr defaultColWidth="15.85546875" defaultRowHeight="12.75"/>
  <cols>
    <col min="1" max="1" width="15.85546875" style="80"/>
    <col min="2" max="2" width="15.42578125" style="80" bestFit="1" customWidth="1"/>
    <col min="3" max="3" width="17.28515625" style="139" bestFit="1" customWidth="1"/>
    <col min="4" max="4" width="19.42578125" style="84" bestFit="1" customWidth="1"/>
    <col min="5" max="5" width="17" style="77" bestFit="1" customWidth="1"/>
    <col min="6" max="6" width="20.140625" style="78" bestFit="1" customWidth="1"/>
    <col min="7" max="7" width="16.28515625" style="78" bestFit="1" customWidth="1"/>
    <col min="8" max="8" width="18.5703125" style="78" bestFit="1" customWidth="1"/>
    <col min="9" max="9" width="17.28515625" style="76" bestFit="1" customWidth="1"/>
    <col min="10" max="10" width="18" style="131" bestFit="1" customWidth="1"/>
    <col min="11" max="11" width="14.85546875" style="131" bestFit="1" customWidth="1"/>
    <col min="12" max="12" width="14.85546875" style="79" bestFit="1" customWidth="1"/>
    <col min="13" max="13" width="14.85546875" style="85" bestFit="1" customWidth="1"/>
    <col min="14" max="15" width="15.5703125" style="78" bestFit="1" customWidth="1"/>
    <col min="16" max="16" width="18.5703125" style="78" bestFit="1" customWidth="1"/>
    <col min="17" max="17" width="14" style="78" bestFit="1" customWidth="1"/>
    <col min="18" max="18" width="18.5703125" style="78" bestFit="1" customWidth="1"/>
    <col min="19" max="19" width="14" style="78" bestFit="1" customWidth="1"/>
    <col min="20" max="20" width="14" style="83" bestFit="1" customWidth="1"/>
    <col min="21" max="21" width="18.7109375" style="83" bestFit="1" customWidth="1"/>
    <col min="22" max="22" width="20.42578125" style="83" bestFit="1" customWidth="1"/>
    <col min="23" max="23" width="14" style="78" bestFit="1" customWidth="1"/>
    <col min="24" max="24" width="14" style="5" bestFit="1" customWidth="1"/>
    <col min="25" max="25" width="20.42578125" style="5" bestFit="1" customWidth="1"/>
    <col min="26" max="26" width="20.42578125" style="86" bestFit="1" customWidth="1"/>
    <col min="27" max="27" width="15.5703125" style="86" bestFit="1" customWidth="1"/>
    <col min="28" max="28" width="19.42578125" style="86" bestFit="1" customWidth="1"/>
    <col min="29" max="29" width="16.7109375" style="86" bestFit="1" customWidth="1"/>
    <col min="30" max="30" width="16.5703125" style="87" bestFit="1" customWidth="1"/>
    <col min="31" max="31" width="17" style="88" bestFit="1" customWidth="1"/>
    <col min="32" max="32" width="16.5703125" style="83" bestFit="1" customWidth="1"/>
    <col min="33" max="33" width="18.7109375" style="83" bestFit="1" customWidth="1"/>
    <col min="34" max="34" width="20.42578125" style="83" bestFit="1" customWidth="1"/>
    <col min="35" max="35" width="18.7109375" style="88" bestFit="1" customWidth="1"/>
    <col min="36" max="36" width="20.42578125" style="89" bestFit="1" customWidth="1"/>
    <col min="37" max="37" width="17.140625" style="89" bestFit="1" customWidth="1"/>
    <col min="38" max="38" width="20" style="81" bestFit="1" customWidth="1"/>
    <col min="39" max="39" width="17.140625" style="78" bestFit="1" customWidth="1"/>
    <col min="40" max="40" width="19.5703125" style="83" bestFit="1" customWidth="1"/>
    <col min="41" max="41" width="18.7109375" style="83" bestFit="1" customWidth="1"/>
    <col min="42" max="42" width="20.42578125" style="83" bestFit="1" customWidth="1"/>
    <col min="43" max="43" width="15.42578125" style="78" bestFit="1" customWidth="1"/>
    <col min="44" max="44" width="15.42578125" style="5" bestFit="1" customWidth="1"/>
    <col min="45" max="45" width="16" style="5" bestFit="1" customWidth="1"/>
    <col min="46" max="46" width="15.42578125" style="408" bestFit="1" customWidth="1"/>
    <col min="47" max="47" width="19.28515625" style="90" bestFit="1" customWidth="1"/>
    <col min="48" max="48" width="15.42578125" style="78" bestFit="1" customWidth="1"/>
    <col min="49" max="49" width="18.5703125" style="78" bestFit="1" customWidth="1"/>
    <col min="50" max="50" width="9.42578125" style="78" bestFit="1" customWidth="1"/>
    <col min="51" max="51" width="9.42578125" style="5" bestFit="1" customWidth="1"/>
    <col min="52" max="52" width="14.5703125" style="93" bestFit="1" customWidth="1"/>
    <col min="53" max="53" width="15.85546875" style="92"/>
    <col min="54" max="54" width="15.85546875" style="5"/>
    <col min="55" max="55" width="15.85546875" style="93"/>
    <col min="56" max="56" width="11.85546875" style="92" bestFit="1" customWidth="1"/>
    <col min="57" max="57" width="11.140625" style="78" bestFit="1" customWidth="1"/>
    <col min="58" max="58" width="15.85546875" style="78"/>
    <col min="59" max="59" width="15.85546875" style="5"/>
    <col min="60" max="60" width="15.85546875" style="93"/>
    <col min="61" max="61" width="15.85546875" style="92"/>
    <col min="62" max="62" width="15.85546875" style="78"/>
    <col min="63" max="63" width="15.85546875" style="76"/>
    <col min="64" max="65" width="15.85546875" style="80"/>
    <col min="66" max="66" width="15.85546875" style="76"/>
    <col min="67" max="67" width="15.85546875" style="409"/>
    <col min="68" max="16384" width="15.85546875" style="80"/>
  </cols>
  <sheetData>
    <row r="1" spans="1:81" s="3" customFormat="1" ht="78" customHeight="1" thickTop="1" thickBot="1">
      <c r="A1" s="209" t="s">
        <v>131</v>
      </c>
      <c r="B1" s="209" t="s">
        <v>174</v>
      </c>
      <c r="C1" s="210" t="s">
        <v>132</v>
      </c>
      <c r="D1" s="211" t="s">
        <v>133</v>
      </c>
      <c r="E1" s="212" t="s">
        <v>134</v>
      </c>
      <c r="F1" s="213" t="s">
        <v>135</v>
      </c>
      <c r="G1" s="213" t="s">
        <v>136</v>
      </c>
      <c r="H1" s="213" t="s">
        <v>137</v>
      </c>
      <c r="I1" s="210" t="s">
        <v>138</v>
      </c>
      <c r="J1" s="211" t="s">
        <v>235</v>
      </c>
      <c r="K1" s="214" t="s">
        <v>236</v>
      </c>
      <c r="L1" s="215" t="s">
        <v>139</v>
      </c>
      <c r="M1" s="216" t="s">
        <v>140</v>
      </c>
      <c r="N1" s="217" t="s">
        <v>237</v>
      </c>
      <c r="O1" s="216" t="s">
        <v>238</v>
      </c>
      <c r="P1" s="217" t="s">
        <v>243</v>
      </c>
      <c r="Q1" s="218" t="s">
        <v>38</v>
      </c>
      <c r="R1" s="218" t="s">
        <v>244</v>
      </c>
      <c r="S1" s="218" t="s">
        <v>141</v>
      </c>
      <c r="T1" s="218" t="s">
        <v>36</v>
      </c>
      <c r="U1" s="218" t="s">
        <v>245</v>
      </c>
      <c r="V1" s="218" t="s">
        <v>246</v>
      </c>
      <c r="W1" s="213" t="s">
        <v>142</v>
      </c>
      <c r="X1" s="218" t="s">
        <v>143</v>
      </c>
      <c r="Y1" s="218" t="s">
        <v>247</v>
      </c>
      <c r="Z1" s="219" t="s">
        <v>144</v>
      </c>
      <c r="AA1" s="220" t="s">
        <v>237</v>
      </c>
      <c r="AB1" s="219" t="s">
        <v>248</v>
      </c>
      <c r="AC1" s="213" t="s">
        <v>249</v>
      </c>
      <c r="AD1" s="218" t="s">
        <v>44</v>
      </c>
      <c r="AE1" s="218" t="s">
        <v>250</v>
      </c>
      <c r="AF1" s="218" t="s">
        <v>42</v>
      </c>
      <c r="AG1" s="218" t="s">
        <v>251</v>
      </c>
      <c r="AH1" s="218" t="s">
        <v>252</v>
      </c>
      <c r="AI1" s="213" t="s">
        <v>145</v>
      </c>
      <c r="AJ1" s="221" t="s">
        <v>146</v>
      </c>
      <c r="AK1" s="218" t="s">
        <v>253</v>
      </c>
      <c r="AL1" s="218" t="s">
        <v>47</v>
      </c>
      <c r="AM1" s="218" t="s">
        <v>254</v>
      </c>
      <c r="AN1" s="218" t="s">
        <v>147</v>
      </c>
      <c r="AO1" s="218" t="s">
        <v>255</v>
      </c>
      <c r="AP1" s="218" t="s">
        <v>256</v>
      </c>
      <c r="AQ1" s="213" t="s">
        <v>148</v>
      </c>
      <c r="AR1" s="212" t="s">
        <v>149</v>
      </c>
      <c r="AS1" s="212" t="s">
        <v>257</v>
      </c>
      <c r="AT1" s="222" t="s">
        <v>150</v>
      </c>
      <c r="AU1" s="223" t="s">
        <v>258</v>
      </c>
      <c r="AV1" s="213" t="s">
        <v>152</v>
      </c>
      <c r="AW1" s="213" t="s">
        <v>153</v>
      </c>
      <c r="AX1" s="213" t="s">
        <v>154</v>
      </c>
      <c r="AY1" s="212" t="s">
        <v>155</v>
      </c>
      <c r="AZ1" s="224" t="s">
        <v>156</v>
      </c>
      <c r="BA1" s="225" t="s">
        <v>157</v>
      </c>
      <c r="BB1" s="212" t="s">
        <v>158</v>
      </c>
      <c r="BC1" s="224" t="s">
        <v>159</v>
      </c>
      <c r="BD1" s="213" t="s">
        <v>160</v>
      </c>
      <c r="BE1" s="213" t="s">
        <v>161</v>
      </c>
      <c r="BF1" s="213" t="s">
        <v>162</v>
      </c>
      <c r="BG1" s="212" t="s">
        <v>163</v>
      </c>
      <c r="BH1" s="212" t="s">
        <v>164</v>
      </c>
      <c r="BI1" s="226" t="s">
        <v>165</v>
      </c>
      <c r="BJ1" s="219" t="s">
        <v>259</v>
      </c>
      <c r="BK1" s="209" t="s">
        <v>166</v>
      </c>
      <c r="BL1" s="209" t="s">
        <v>167</v>
      </c>
      <c r="BM1" s="212" t="s">
        <v>260</v>
      </c>
      <c r="BN1" s="209" t="s">
        <v>8</v>
      </c>
      <c r="BO1" s="213" t="s">
        <v>151</v>
      </c>
      <c r="BP1" s="225" t="s">
        <v>152</v>
      </c>
      <c r="BQ1" s="213" t="s">
        <v>153</v>
      </c>
      <c r="BR1" s="213" t="s">
        <v>154</v>
      </c>
      <c r="BS1" s="212" t="s">
        <v>155</v>
      </c>
      <c r="BT1" s="224" t="s">
        <v>156</v>
      </c>
      <c r="BU1" s="225" t="s">
        <v>157</v>
      </c>
      <c r="BV1" s="212" t="s">
        <v>158</v>
      </c>
      <c r="BW1" s="224" t="s">
        <v>159</v>
      </c>
      <c r="BX1" s="213" t="s">
        <v>160</v>
      </c>
      <c r="BY1" s="213" t="s">
        <v>161</v>
      </c>
      <c r="BZ1" s="213" t="s">
        <v>162</v>
      </c>
      <c r="CA1" s="212" t="s">
        <v>163</v>
      </c>
      <c r="CB1" s="212" t="s">
        <v>164</v>
      </c>
      <c r="CC1" s="226" t="s">
        <v>165</v>
      </c>
    </row>
    <row r="2" spans="1:81" s="381" customFormat="1" ht="15.75" thickTop="1">
      <c r="A2" s="373"/>
      <c r="B2" s="227">
        <v>4330000</v>
      </c>
      <c r="C2" s="228">
        <v>4330000</v>
      </c>
      <c r="D2" s="229"/>
      <c r="E2" s="230"/>
      <c r="F2" s="231"/>
      <c r="G2" s="231"/>
      <c r="H2" s="231"/>
      <c r="I2" s="232">
        <v>244330000</v>
      </c>
      <c r="J2" s="374">
        <v>1458.1</v>
      </c>
      <c r="K2" s="233">
        <v>145810</v>
      </c>
      <c r="L2" s="234">
        <v>1459.58</v>
      </c>
      <c r="M2" s="235">
        <v>145958</v>
      </c>
      <c r="N2" s="375">
        <v>4330000</v>
      </c>
      <c r="O2" s="376">
        <v>1</v>
      </c>
      <c r="P2" s="377">
        <v>227398</v>
      </c>
      <c r="Q2" s="236">
        <v>212105</v>
      </c>
      <c r="R2" s="237">
        <v>212105</v>
      </c>
      <c r="S2" s="236">
        <v>202261</v>
      </c>
      <c r="T2" s="238">
        <v>186952</v>
      </c>
      <c r="U2" s="239">
        <v>15293</v>
      </c>
      <c r="V2" s="240">
        <v>7.2101082011267997E-2</v>
      </c>
      <c r="W2" s="231">
        <v>25153</v>
      </c>
      <c r="X2" s="241">
        <v>0.13454255637810775</v>
      </c>
      <c r="Y2" s="378">
        <v>156</v>
      </c>
      <c r="Z2" s="242">
        <v>145.30000000000001</v>
      </c>
      <c r="AA2" s="379">
        <v>4330000</v>
      </c>
      <c r="AB2" s="379">
        <v>1</v>
      </c>
      <c r="AC2" s="377">
        <v>113325</v>
      </c>
      <c r="AD2" s="231">
        <v>106082</v>
      </c>
      <c r="AE2" s="237">
        <v>106082</v>
      </c>
      <c r="AF2" s="243">
        <v>89717</v>
      </c>
      <c r="AG2" s="239">
        <v>7243</v>
      </c>
      <c r="AH2" s="240">
        <v>6.8277370336155052E-2</v>
      </c>
      <c r="AI2" s="231">
        <v>16365</v>
      </c>
      <c r="AJ2" s="244">
        <v>0.18240690170201856</v>
      </c>
      <c r="AK2" s="377">
        <v>104650</v>
      </c>
      <c r="AL2" s="231">
        <v>95577</v>
      </c>
      <c r="AM2" s="237">
        <v>95577</v>
      </c>
      <c r="AN2" s="238">
        <v>82788</v>
      </c>
      <c r="AO2" s="245">
        <v>9073</v>
      </c>
      <c r="AP2" s="240">
        <v>9.4928696234449716E-2</v>
      </c>
      <c r="AQ2" s="231">
        <v>12789</v>
      </c>
      <c r="AR2" s="241">
        <v>0.15447890998695463</v>
      </c>
      <c r="AS2" s="229">
        <v>0.71771483437349981</v>
      </c>
      <c r="AT2" s="246">
        <v>0.65482536072020714</v>
      </c>
      <c r="AU2" s="377">
        <v>90220</v>
      </c>
      <c r="AV2" s="227">
        <v>75470</v>
      </c>
      <c r="AW2" s="227">
        <v>4440</v>
      </c>
      <c r="AX2" s="231">
        <v>79910</v>
      </c>
      <c r="AY2" s="247">
        <v>0.88572378630015514</v>
      </c>
      <c r="AZ2" s="248">
        <v>0.9992653067834214</v>
      </c>
      <c r="BA2" s="227">
        <v>3500</v>
      </c>
      <c r="BB2" s="247">
        <v>3.8794058966969629E-2</v>
      </c>
      <c r="BC2" s="248">
        <v>0.99984688059200066</v>
      </c>
      <c r="BD2" s="227">
        <v>4850</v>
      </c>
      <c r="BE2" s="227">
        <v>705</v>
      </c>
      <c r="BF2" s="231">
        <v>5555</v>
      </c>
      <c r="BG2" s="247">
        <v>6.1571713589004658E-2</v>
      </c>
      <c r="BH2" s="248">
        <v>0.99954080501630937</v>
      </c>
      <c r="BI2" s="380">
        <v>1255</v>
      </c>
      <c r="BJ2" s="227" t="s">
        <v>40</v>
      </c>
      <c r="BK2" s="249" t="s">
        <v>40</v>
      </c>
      <c r="BL2" s="250" t="s">
        <v>40</v>
      </c>
      <c r="BM2" s="251"/>
      <c r="BN2" s="252"/>
      <c r="BO2" s="253">
        <v>93465</v>
      </c>
      <c r="BP2" s="254">
        <v>79160</v>
      </c>
      <c r="BQ2" s="254">
        <v>3685</v>
      </c>
      <c r="BR2" s="255">
        <v>82845</v>
      </c>
      <c r="BS2" s="256">
        <v>0.88637457871930669</v>
      </c>
      <c r="BT2" s="257">
        <v>0.99999952471505482</v>
      </c>
      <c r="BU2" s="254">
        <v>3920</v>
      </c>
      <c r="BV2" s="256">
        <v>4.1940833467073238E-2</v>
      </c>
      <c r="BW2" s="257">
        <v>0.99999602935250087</v>
      </c>
      <c r="BX2" s="254">
        <v>5210</v>
      </c>
      <c r="BY2" s="254">
        <v>670</v>
      </c>
      <c r="BZ2" s="255">
        <v>5880</v>
      </c>
      <c r="CA2" s="256">
        <v>6.291125020060985E-2</v>
      </c>
      <c r="CB2" s="257">
        <v>1.0000039770566334</v>
      </c>
      <c r="CC2" s="254">
        <v>815</v>
      </c>
    </row>
    <row r="3" spans="1:81" ht="15">
      <c r="A3" s="382" t="s">
        <v>53</v>
      </c>
      <c r="B3" s="258" t="s">
        <v>185</v>
      </c>
      <c r="C3" s="259">
        <v>4330001</v>
      </c>
      <c r="D3" s="260"/>
      <c r="E3" s="261"/>
      <c r="F3" s="262"/>
      <c r="G3" s="262"/>
      <c r="H3" s="262"/>
      <c r="I3" s="263">
        <v>244330001</v>
      </c>
      <c r="J3" s="383">
        <v>3.19</v>
      </c>
      <c r="K3" s="264">
        <v>319</v>
      </c>
      <c r="L3" s="265">
        <v>3.2</v>
      </c>
      <c r="M3" s="266">
        <v>320</v>
      </c>
      <c r="N3" s="384">
        <v>4330001</v>
      </c>
      <c r="O3" s="382">
        <v>1</v>
      </c>
      <c r="P3" s="385">
        <v>5637</v>
      </c>
      <c r="Q3" s="262">
        <v>5498</v>
      </c>
      <c r="R3" s="267">
        <v>5498</v>
      </c>
      <c r="S3" s="262">
        <v>5119</v>
      </c>
      <c r="T3" s="268">
        <v>4758</v>
      </c>
      <c r="U3" s="269">
        <v>139</v>
      </c>
      <c r="V3" s="270">
        <v>2.5281920698435795E-2</v>
      </c>
      <c r="W3" s="271">
        <v>740</v>
      </c>
      <c r="X3" s="272">
        <v>0.1555275325767129</v>
      </c>
      <c r="Y3" s="386">
        <v>1768.1</v>
      </c>
      <c r="Z3" s="273">
        <v>1719.4</v>
      </c>
      <c r="AA3" s="382">
        <v>4330001</v>
      </c>
      <c r="AB3" s="382">
        <v>1</v>
      </c>
      <c r="AC3" s="385">
        <v>2918</v>
      </c>
      <c r="AD3" s="262">
        <v>2654</v>
      </c>
      <c r="AE3" s="267">
        <v>2654</v>
      </c>
      <c r="AF3" s="274">
        <v>2314</v>
      </c>
      <c r="AG3" s="269">
        <v>264</v>
      </c>
      <c r="AH3" s="270">
        <v>9.9472494348153737E-2</v>
      </c>
      <c r="AI3" s="262">
        <v>340</v>
      </c>
      <c r="AJ3" s="275">
        <v>0.14693171996542784</v>
      </c>
      <c r="AK3" s="385">
        <v>2756</v>
      </c>
      <c r="AL3" s="262">
        <v>2545</v>
      </c>
      <c r="AM3" s="267">
        <v>2545</v>
      </c>
      <c r="AN3" s="268">
        <v>2215</v>
      </c>
      <c r="AO3" s="276">
        <v>211</v>
      </c>
      <c r="AP3" s="270">
        <v>8.2907662082514738E-2</v>
      </c>
      <c r="AQ3" s="271">
        <v>330</v>
      </c>
      <c r="AR3" s="272">
        <v>0.1489841986455982</v>
      </c>
      <c r="AS3" s="277">
        <v>8.6394984326018811</v>
      </c>
      <c r="AT3" s="278">
        <v>7.953125</v>
      </c>
      <c r="AU3" s="385">
        <v>2050</v>
      </c>
      <c r="AV3" s="258">
        <v>1595</v>
      </c>
      <c r="AW3" s="258">
        <v>85</v>
      </c>
      <c r="AX3" s="271">
        <v>1680</v>
      </c>
      <c r="AY3" s="279">
        <v>0.81951219512195117</v>
      </c>
      <c r="AZ3" s="280">
        <v>0.92456600775287112</v>
      </c>
      <c r="BA3" s="258">
        <v>110</v>
      </c>
      <c r="BB3" s="279">
        <v>5.3658536585365853E-2</v>
      </c>
      <c r="BC3" s="281">
        <v>1.3829519738496354</v>
      </c>
      <c r="BD3" s="258">
        <v>225</v>
      </c>
      <c r="BE3" s="258">
        <v>10</v>
      </c>
      <c r="BF3" s="271">
        <v>235</v>
      </c>
      <c r="BG3" s="279">
        <v>0.11463414634146342</v>
      </c>
      <c r="BH3" s="281">
        <v>1.8609439341146659</v>
      </c>
      <c r="BI3" s="387">
        <v>30</v>
      </c>
      <c r="BJ3" s="258" t="s">
        <v>4</v>
      </c>
      <c r="BK3" s="282" t="s">
        <v>4</v>
      </c>
      <c r="BL3" s="283" t="s">
        <v>6</v>
      </c>
      <c r="BM3" s="284"/>
      <c r="BN3" s="285"/>
      <c r="BO3" s="286">
        <v>2175</v>
      </c>
      <c r="BP3" s="262">
        <v>1760</v>
      </c>
      <c r="BQ3" s="262">
        <v>135</v>
      </c>
      <c r="BR3" s="271">
        <v>1895</v>
      </c>
      <c r="BS3" s="279">
        <v>0.87126436781609196</v>
      </c>
      <c r="BT3" s="280">
        <v>0.98295232583961856</v>
      </c>
      <c r="BU3" s="262">
        <v>40</v>
      </c>
      <c r="BV3" s="279">
        <v>1.8390804597701149E-2</v>
      </c>
      <c r="BW3" s="281">
        <v>0.43849227719179679</v>
      </c>
      <c r="BX3" s="262">
        <v>200</v>
      </c>
      <c r="BY3" s="262">
        <v>30</v>
      </c>
      <c r="BZ3" s="271">
        <v>230</v>
      </c>
      <c r="CA3" s="279">
        <v>0.10574712643678161</v>
      </c>
      <c r="CB3" s="281">
        <v>1.6809004218146526</v>
      </c>
      <c r="CC3" s="262">
        <v>10</v>
      </c>
    </row>
    <row r="4" spans="1:81" ht="15">
      <c r="A4" s="388"/>
      <c r="B4" s="287" t="s">
        <v>186</v>
      </c>
      <c r="C4" s="288">
        <v>4330002</v>
      </c>
      <c r="D4" s="289"/>
      <c r="E4" s="290"/>
      <c r="F4" s="291"/>
      <c r="G4" s="291"/>
      <c r="H4" s="291"/>
      <c r="I4" s="292">
        <v>244330002</v>
      </c>
      <c r="J4" s="389">
        <v>0.87</v>
      </c>
      <c r="K4" s="293">
        <v>87</v>
      </c>
      <c r="L4" s="294">
        <v>0.87</v>
      </c>
      <c r="M4" s="295">
        <v>87</v>
      </c>
      <c r="N4" s="390">
        <v>4330002</v>
      </c>
      <c r="O4" s="388">
        <v>1</v>
      </c>
      <c r="P4" s="391">
        <v>1868</v>
      </c>
      <c r="Q4" s="291">
        <v>1632</v>
      </c>
      <c r="R4" s="296">
        <v>1632</v>
      </c>
      <c r="S4" s="291">
        <v>1532</v>
      </c>
      <c r="T4" s="297">
        <v>1574</v>
      </c>
      <c r="U4" s="298">
        <v>236</v>
      </c>
      <c r="V4" s="299">
        <v>0.14460784313725492</v>
      </c>
      <c r="W4" s="300">
        <v>58</v>
      </c>
      <c r="X4" s="301">
        <v>3.6848792884371026E-2</v>
      </c>
      <c r="Y4" s="392">
        <v>2140.5</v>
      </c>
      <c r="Z4" s="302">
        <v>1869.6</v>
      </c>
      <c r="AA4" s="388">
        <v>4330002</v>
      </c>
      <c r="AB4" s="388">
        <v>1</v>
      </c>
      <c r="AC4" s="391">
        <v>1169</v>
      </c>
      <c r="AD4" s="291">
        <v>1029</v>
      </c>
      <c r="AE4" s="296">
        <v>1029</v>
      </c>
      <c r="AF4" s="303">
        <v>863</v>
      </c>
      <c r="AG4" s="298">
        <v>140</v>
      </c>
      <c r="AH4" s="299">
        <v>0.1360544217687075</v>
      </c>
      <c r="AI4" s="291">
        <v>166</v>
      </c>
      <c r="AJ4" s="304">
        <v>0.19235225955967555</v>
      </c>
      <c r="AK4" s="391">
        <v>1063</v>
      </c>
      <c r="AL4" s="291">
        <v>860</v>
      </c>
      <c r="AM4" s="296">
        <v>860</v>
      </c>
      <c r="AN4" s="297">
        <v>787</v>
      </c>
      <c r="AO4" s="305">
        <v>203</v>
      </c>
      <c r="AP4" s="299">
        <v>0.23604651162790696</v>
      </c>
      <c r="AQ4" s="300">
        <v>73</v>
      </c>
      <c r="AR4" s="301">
        <v>9.2757306226175354E-2</v>
      </c>
      <c r="AS4" s="306">
        <v>12.218390804597702</v>
      </c>
      <c r="AT4" s="307">
        <v>9.8850574712643677</v>
      </c>
      <c r="AU4" s="391">
        <v>865</v>
      </c>
      <c r="AV4" s="287">
        <v>685</v>
      </c>
      <c r="AW4" s="287">
        <v>40</v>
      </c>
      <c r="AX4" s="300">
        <v>725</v>
      </c>
      <c r="AY4" s="308">
        <v>0.83815028901734101</v>
      </c>
      <c r="AZ4" s="309">
        <v>0.9455933312845477</v>
      </c>
      <c r="BA4" s="287">
        <v>60</v>
      </c>
      <c r="BB4" s="308">
        <v>6.9364161849710976E-2</v>
      </c>
      <c r="BC4" s="310">
        <v>1.7877361301471901</v>
      </c>
      <c r="BD4" s="287">
        <v>55</v>
      </c>
      <c r="BE4" s="287">
        <v>10</v>
      </c>
      <c r="BF4" s="300">
        <v>65</v>
      </c>
      <c r="BG4" s="308">
        <v>7.5144508670520235E-2</v>
      </c>
      <c r="BH4" s="310">
        <v>1.2198783875084453</v>
      </c>
      <c r="BI4" s="393">
        <v>10</v>
      </c>
      <c r="BJ4" s="287" t="s">
        <v>5</v>
      </c>
      <c r="BK4" s="311" t="s">
        <v>5</v>
      </c>
      <c r="BL4" s="312" t="s">
        <v>4</v>
      </c>
      <c r="BM4" s="284"/>
      <c r="BN4" s="285"/>
      <c r="BO4" s="313">
        <v>675</v>
      </c>
      <c r="BP4" s="291">
        <v>515</v>
      </c>
      <c r="BQ4" s="291">
        <v>35</v>
      </c>
      <c r="BR4" s="300">
        <v>550</v>
      </c>
      <c r="BS4" s="308">
        <v>0.81481481481481477</v>
      </c>
      <c r="BT4" s="309">
        <v>0.91926646714405835</v>
      </c>
      <c r="BU4" s="291">
        <v>60</v>
      </c>
      <c r="BV4" s="308">
        <v>8.8888888888888892E-2</v>
      </c>
      <c r="BW4" s="310">
        <v>2.1193793397603513</v>
      </c>
      <c r="BX4" s="291">
        <v>65</v>
      </c>
      <c r="BY4" s="291">
        <v>0</v>
      </c>
      <c r="BZ4" s="300">
        <v>65</v>
      </c>
      <c r="CA4" s="308">
        <v>9.6296296296296297E-2</v>
      </c>
      <c r="CB4" s="310">
        <v>1.5306750217974012</v>
      </c>
      <c r="CC4" s="291">
        <v>0</v>
      </c>
    </row>
    <row r="5" spans="1:81" ht="15">
      <c r="A5" s="382" t="s">
        <v>272</v>
      </c>
      <c r="B5" s="258" t="s">
        <v>187</v>
      </c>
      <c r="C5" s="259">
        <v>4330003</v>
      </c>
      <c r="D5" s="260"/>
      <c r="E5" s="261"/>
      <c r="F5" s="262"/>
      <c r="G5" s="262"/>
      <c r="H5" s="262"/>
      <c r="I5" s="263">
        <v>244330003</v>
      </c>
      <c r="J5" s="383">
        <v>0.72</v>
      </c>
      <c r="K5" s="264">
        <v>72</v>
      </c>
      <c r="L5" s="265">
        <v>0.73</v>
      </c>
      <c r="M5" s="266">
        <v>73</v>
      </c>
      <c r="N5" s="384">
        <v>4330003</v>
      </c>
      <c r="O5" s="382">
        <v>1</v>
      </c>
      <c r="P5" s="385">
        <v>3041</v>
      </c>
      <c r="Q5" s="262">
        <v>3049</v>
      </c>
      <c r="R5" s="267">
        <v>3049</v>
      </c>
      <c r="S5" s="262">
        <v>3379</v>
      </c>
      <c r="T5" s="268">
        <v>3677</v>
      </c>
      <c r="U5" s="269">
        <v>-8</v>
      </c>
      <c r="V5" s="270">
        <v>-2.6238110856018366E-3</v>
      </c>
      <c r="W5" s="271">
        <v>-628</v>
      </c>
      <c r="X5" s="272">
        <v>-0.1707914060375306</v>
      </c>
      <c r="Y5" s="386">
        <v>4217.8</v>
      </c>
      <c r="Z5" s="273">
        <v>4194.5</v>
      </c>
      <c r="AA5" s="382">
        <v>4330003</v>
      </c>
      <c r="AB5" s="382">
        <v>1</v>
      </c>
      <c r="AC5" s="385">
        <v>1913</v>
      </c>
      <c r="AD5" s="262">
        <v>1977</v>
      </c>
      <c r="AE5" s="267">
        <v>1977</v>
      </c>
      <c r="AF5" s="274">
        <v>1942</v>
      </c>
      <c r="AG5" s="269">
        <v>-64</v>
      </c>
      <c r="AH5" s="270">
        <v>-3.2372281234193223E-2</v>
      </c>
      <c r="AI5" s="262">
        <v>35</v>
      </c>
      <c r="AJ5" s="275">
        <v>1.8022657054582905E-2</v>
      </c>
      <c r="AK5" s="385">
        <v>1682</v>
      </c>
      <c r="AL5" s="262">
        <v>1687</v>
      </c>
      <c r="AM5" s="267">
        <v>1687</v>
      </c>
      <c r="AN5" s="268">
        <v>1801</v>
      </c>
      <c r="AO5" s="276">
        <v>-5</v>
      </c>
      <c r="AP5" s="270">
        <v>-2.9638411381149969E-3</v>
      </c>
      <c r="AQ5" s="271">
        <v>-114</v>
      </c>
      <c r="AR5" s="272">
        <v>-6.3298167684619655E-2</v>
      </c>
      <c r="AS5" s="277">
        <v>23.361111111111111</v>
      </c>
      <c r="AT5" s="278">
        <v>23.109589041095891</v>
      </c>
      <c r="AU5" s="385">
        <v>1200</v>
      </c>
      <c r="AV5" s="258">
        <v>855</v>
      </c>
      <c r="AW5" s="258">
        <v>40</v>
      </c>
      <c r="AX5" s="271">
        <v>895</v>
      </c>
      <c r="AY5" s="279">
        <v>0.74583333333333335</v>
      </c>
      <c r="AZ5" s="280">
        <v>0.84144220373243073</v>
      </c>
      <c r="BA5" s="258">
        <v>185</v>
      </c>
      <c r="BB5" s="279">
        <v>0.15416666666666667</v>
      </c>
      <c r="BC5" s="281">
        <v>3.9733676975945018</v>
      </c>
      <c r="BD5" s="258">
        <v>70</v>
      </c>
      <c r="BE5" s="258">
        <v>30</v>
      </c>
      <c r="BF5" s="271">
        <v>100</v>
      </c>
      <c r="BG5" s="279">
        <v>8.3333333333333329E-2</v>
      </c>
      <c r="BH5" s="281">
        <v>1.3528138528138527</v>
      </c>
      <c r="BI5" s="387">
        <v>15</v>
      </c>
      <c r="BJ5" s="258" t="s">
        <v>4</v>
      </c>
      <c r="BK5" s="282" t="s">
        <v>4</v>
      </c>
      <c r="BL5" s="314" t="s">
        <v>5</v>
      </c>
      <c r="BM5" s="284" t="s">
        <v>266</v>
      </c>
      <c r="BN5" s="285"/>
      <c r="BO5" s="286">
        <v>1170</v>
      </c>
      <c r="BP5" s="262">
        <v>870</v>
      </c>
      <c r="BQ5" s="262">
        <v>50</v>
      </c>
      <c r="BR5" s="271">
        <v>920</v>
      </c>
      <c r="BS5" s="279">
        <v>0.78632478632478631</v>
      </c>
      <c r="BT5" s="280">
        <v>0.88712428297818224</v>
      </c>
      <c r="BU5" s="262">
        <v>85</v>
      </c>
      <c r="BV5" s="279">
        <v>7.2649572649572655E-2</v>
      </c>
      <c r="BW5" s="281">
        <v>1.7321850373041334</v>
      </c>
      <c r="BX5" s="262">
        <v>135</v>
      </c>
      <c r="BY5" s="262">
        <v>15</v>
      </c>
      <c r="BZ5" s="271">
        <v>150</v>
      </c>
      <c r="CA5" s="279">
        <v>0.12820512820512819</v>
      </c>
      <c r="CB5" s="281">
        <v>2.0378809461799716</v>
      </c>
      <c r="CC5" s="262">
        <v>15</v>
      </c>
    </row>
    <row r="6" spans="1:81" ht="15">
      <c r="A6" s="388"/>
      <c r="B6" s="287" t="s">
        <v>188</v>
      </c>
      <c r="C6" s="288">
        <v>4330004</v>
      </c>
      <c r="D6" s="289"/>
      <c r="E6" s="290"/>
      <c r="F6" s="291"/>
      <c r="G6" s="291"/>
      <c r="H6" s="291"/>
      <c r="I6" s="292">
        <v>244330004</v>
      </c>
      <c r="J6" s="389">
        <v>0.99</v>
      </c>
      <c r="K6" s="293">
        <v>99</v>
      </c>
      <c r="L6" s="294">
        <v>0.98</v>
      </c>
      <c r="M6" s="295">
        <v>98</v>
      </c>
      <c r="N6" s="390">
        <v>4330004</v>
      </c>
      <c r="O6" s="388">
        <v>1</v>
      </c>
      <c r="P6" s="391">
        <v>4657</v>
      </c>
      <c r="Q6" s="291">
        <v>4412</v>
      </c>
      <c r="R6" s="296">
        <v>4412</v>
      </c>
      <c r="S6" s="291">
        <v>4502</v>
      </c>
      <c r="T6" s="297">
        <v>4728</v>
      </c>
      <c r="U6" s="298">
        <v>245</v>
      </c>
      <c r="V6" s="299">
        <v>5.5530371713508615E-2</v>
      </c>
      <c r="W6" s="300">
        <v>-316</v>
      </c>
      <c r="X6" s="301">
        <v>-6.6835871404399325E-2</v>
      </c>
      <c r="Y6" s="392">
        <v>4707.3999999999996</v>
      </c>
      <c r="Z6" s="302">
        <v>4513.1000000000004</v>
      </c>
      <c r="AA6" s="388">
        <v>4330004</v>
      </c>
      <c r="AB6" s="388">
        <v>1</v>
      </c>
      <c r="AC6" s="391">
        <v>2756</v>
      </c>
      <c r="AD6" s="291">
        <v>2746</v>
      </c>
      <c r="AE6" s="296">
        <v>2746</v>
      </c>
      <c r="AF6" s="303">
        <v>2497</v>
      </c>
      <c r="AG6" s="298">
        <v>10</v>
      </c>
      <c r="AH6" s="299">
        <v>3.6416605972323379E-3</v>
      </c>
      <c r="AI6" s="291">
        <v>249</v>
      </c>
      <c r="AJ6" s="304">
        <v>9.971966359631558E-2</v>
      </c>
      <c r="AK6" s="391">
        <v>2511</v>
      </c>
      <c r="AL6" s="291">
        <v>2303</v>
      </c>
      <c r="AM6" s="296">
        <v>2303</v>
      </c>
      <c r="AN6" s="297">
        <v>2328</v>
      </c>
      <c r="AO6" s="305">
        <v>208</v>
      </c>
      <c r="AP6" s="299">
        <v>9.0316977854971781E-2</v>
      </c>
      <c r="AQ6" s="300">
        <v>-25</v>
      </c>
      <c r="AR6" s="301">
        <v>-1.0738831615120275E-2</v>
      </c>
      <c r="AS6" s="306">
        <v>25.363636363636363</v>
      </c>
      <c r="AT6" s="307">
        <v>23.5</v>
      </c>
      <c r="AU6" s="391">
        <v>1645</v>
      </c>
      <c r="AV6" s="287">
        <v>1255</v>
      </c>
      <c r="AW6" s="287">
        <v>70</v>
      </c>
      <c r="AX6" s="300">
        <v>1325</v>
      </c>
      <c r="AY6" s="308">
        <v>0.80547112462006076</v>
      </c>
      <c r="AZ6" s="309">
        <v>0.90872500309695192</v>
      </c>
      <c r="BA6" s="287">
        <v>185</v>
      </c>
      <c r="BB6" s="308">
        <v>0.11246200607902736</v>
      </c>
      <c r="BC6" s="310">
        <v>2.8985053113151378</v>
      </c>
      <c r="BD6" s="287">
        <v>100</v>
      </c>
      <c r="BE6" s="287">
        <v>20</v>
      </c>
      <c r="BF6" s="300">
        <v>120</v>
      </c>
      <c r="BG6" s="308">
        <v>7.29483282674772E-2</v>
      </c>
      <c r="BH6" s="310">
        <v>1.1842261082382661</v>
      </c>
      <c r="BI6" s="393">
        <v>15</v>
      </c>
      <c r="BJ6" s="287" t="s">
        <v>5</v>
      </c>
      <c r="BK6" s="311" t="s">
        <v>5</v>
      </c>
      <c r="BL6" s="314" t="s">
        <v>5</v>
      </c>
      <c r="BM6" s="284"/>
      <c r="BN6" s="285"/>
      <c r="BO6" s="313">
        <v>1600</v>
      </c>
      <c r="BP6" s="291">
        <v>1235</v>
      </c>
      <c r="BQ6" s="291">
        <v>35</v>
      </c>
      <c r="BR6" s="300">
        <v>1270</v>
      </c>
      <c r="BS6" s="308">
        <v>0.79374999999999996</v>
      </c>
      <c r="BT6" s="309">
        <v>0.89550133972641366</v>
      </c>
      <c r="BU6" s="291">
        <v>200</v>
      </c>
      <c r="BV6" s="308">
        <v>0.125</v>
      </c>
      <c r="BW6" s="310">
        <v>2.9803771965379937</v>
      </c>
      <c r="BX6" s="291">
        <v>120</v>
      </c>
      <c r="BY6" s="291">
        <v>10</v>
      </c>
      <c r="BZ6" s="300">
        <v>130</v>
      </c>
      <c r="CA6" s="308">
        <v>8.1250000000000003E-2</v>
      </c>
      <c r="CB6" s="310">
        <v>1.2915070496415573</v>
      </c>
      <c r="CC6" s="291">
        <v>0</v>
      </c>
    </row>
    <row r="7" spans="1:81" ht="15">
      <c r="A7" s="382"/>
      <c r="B7" s="258" t="s">
        <v>189</v>
      </c>
      <c r="C7" s="259">
        <v>4330005</v>
      </c>
      <c r="D7" s="260"/>
      <c r="E7" s="261"/>
      <c r="F7" s="262"/>
      <c r="G7" s="262"/>
      <c r="H7" s="262"/>
      <c r="I7" s="263">
        <v>244330005</v>
      </c>
      <c r="J7" s="383">
        <v>0.98</v>
      </c>
      <c r="K7" s="264">
        <v>98</v>
      </c>
      <c r="L7" s="265">
        <v>0.98</v>
      </c>
      <c r="M7" s="266">
        <v>98</v>
      </c>
      <c r="N7" s="384">
        <v>4330005</v>
      </c>
      <c r="O7" s="382">
        <v>1</v>
      </c>
      <c r="P7" s="385">
        <v>2136</v>
      </c>
      <c r="Q7" s="262">
        <v>2141</v>
      </c>
      <c r="R7" s="267">
        <v>2141</v>
      </c>
      <c r="S7" s="262">
        <v>2121</v>
      </c>
      <c r="T7" s="268">
        <v>2168</v>
      </c>
      <c r="U7" s="269">
        <v>-5</v>
      </c>
      <c r="V7" s="270">
        <v>-2.3353573096683792E-3</v>
      </c>
      <c r="W7" s="271">
        <v>-27</v>
      </c>
      <c r="X7" s="272">
        <v>-1.2453874538745387E-2</v>
      </c>
      <c r="Y7" s="386">
        <v>2185.8000000000002</v>
      </c>
      <c r="Z7" s="273">
        <v>2177.6</v>
      </c>
      <c r="AA7" s="382">
        <v>4330005</v>
      </c>
      <c r="AB7" s="382">
        <v>1</v>
      </c>
      <c r="AC7" s="385">
        <v>1238</v>
      </c>
      <c r="AD7" s="262">
        <v>1245</v>
      </c>
      <c r="AE7" s="267">
        <v>1245</v>
      </c>
      <c r="AF7" s="274">
        <v>1322</v>
      </c>
      <c r="AG7" s="269">
        <v>-7</v>
      </c>
      <c r="AH7" s="270">
        <v>-5.6224899598393578E-3</v>
      </c>
      <c r="AI7" s="262">
        <v>-77</v>
      </c>
      <c r="AJ7" s="275">
        <v>-5.8245083207261725E-2</v>
      </c>
      <c r="AK7" s="385">
        <v>1147</v>
      </c>
      <c r="AL7" s="262">
        <v>1133</v>
      </c>
      <c r="AM7" s="267">
        <v>1133</v>
      </c>
      <c r="AN7" s="268">
        <v>1237</v>
      </c>
      <c r="AO7" s="276">
        <v>14</v>
      </c>
      <c r="AP7" s="270">
        <v>1.2356575463371581E-2</v>
      </c>
      <c r="AQ7" s="271">
        <v>-104</v>
      </c>
      <c r="AR7" s="272">
        <v>-8.4074373484236062E-2</v>
      </c>
      <c r="AS7" s="277">
        <v>11.704081632653061</v>
      </c>
      <c r="AT7" s="278">
        <v>11.561224489795919</v>
      </c>
      <c r="AU7" s="385">
        <v>805</v>
      </c>
      <c r="AV7" s="258">
        <v>590</v>
      </c>
      <c r="AW7" s="258">
        <v>40</v>
      </c>
      <c r="AX7" s="271">
        <v>630</v>
      </c>
      <c r="AY7" s="279">
        <v>0.78260869565217395</v>
      </c>
      <c r="AZ7" s="280">
        <v>0.88293182417393756</v>
      </c>
      <c r="BA7" s="258">
        <v>70</v>
      </c>
      <c r="BB7" s="279">
        <v>8.6956521739130432E-2</v>
      </c>
      <c r="BC7" s="281">
        <v>2.2411474675033616</v>
      </c>
      <c r="BD7" s="258">
        <v>85</v>
      </c>
      <c r="BE7" s="258">
        <v>10</v>
      </c>
      <c r="BF7" s="271">
        <v>95</v>
      </c>
      <c r="BG7" s="279">
        <v>0.11801242236024845</v>
      </c>
      <c r="BH7" s="281">
        <v>1.9157860772767605</v>
      </c>
      <c r="BI7" s="387">
        <v>15</v>
      </c>
      <c r="BJ7" s="258" t="s">
        <v>4</v>
      </c>
      <c r="BK7" s="282" t="s">
        <v>4</v>
      </c>
      <c r="BL7" s="312" t="s">
        <v>4</v>
      </c>
      <c r="BM7" s="284"/>
      <c r="BN7" s="285"/>
      <c r="BO7" s="286">
        <v>965</v>
      </c>
      <c r="BP7" s="262">
        <v>675</v>
      </c>
      <c r="BQ7" s="262">
        <v>55</v>
      </c>
      <c r="BR7" s="271">
        <v>730</v>
      </c>
      <c r="BS7" s="279">
        <v>0.75647668393782386</v>
      </c>
      <c r="BT7" s="280">
        <v>0.8534499325204612</v>
      </c>
      <c r="BU7" s="262">
        <v>90</v>
      </c>
      <c r="BV7" s="279">
        <v>9.3264248704663211E-2</v>
      </c>
      <c r="BW7" s="281">
        <v>2.2237011207330108</v>
      </c>
      <c r="BX7" s="262">
        <v>120</v>
      </c>
      <c r="BY7" s="262">
        <v>20</v>
      </c>
      <c r="BZ7" s="271">
        <v>140</v>
      </c>
      <c r="CA7" s="279">
        <v>0.14507772020725387</v>
      </c>
      <c r="CB7" s="281">
        <v>2.3060787494596156</v>
      </c>
      <c r="CC7" s="262">
        <v>10</v>
      </c>
    </row>
    <row r="8" spans="1:81" ht="15">
      <c r="A8" s="382" t="s">
        <v>275</v>
      </c>
      <c r="B8" s="258" t="s">
        <v>190</v>
      </c>
      <c r="C8" s="259">
        <v>4330006</v>
      </c>
      <c r="D8" s="260"/>
      <c r="E8" s="261"/>
      <c r="F8" s="262"/>
      <c r="G8" s="262"/>
      <c r="H8" s="262"/>
      <c r="I8" s="263">
        <v>244330006</v>
      </c>
      <c r="J8" s="383">
        <v>3.52</v>
      </c>
      <c r="K8" s="264">
        <v>352</v>
      </c>
      <c r="L8" s="265">
        <v>3.52</v>
      </c>
      <c r="M8" s="266">
        <v>352</v>
      </c>
      <c r="N8" s="384">
        <v>4330006</v>
      </c>
      <c r="O8" s="382">
        <v>1</v>
      </c>
      <c r="P8" s="385">
        <v>2685</v>
      </c>
      <c r="Q8" s="262">
        <v>2629</v>
      </c>
      <c r="R8" s="267">
        <v>2629</v>
      </c>
      <c r="S8" s="262">
        <v>2693</v>
      </c>
      <c r="T8" s="268">
        <v>2827</v>
      </c>
      <c r="U8" s="269">
        <v>56</v>
      </c>
      <c r="V8" s="270">
        <v>2.1300874857360211E-2</v>
      </c>
      <c r="W8" s="271">
        <v>-198</v>
      </c>
      <c r="X8" s="272">
        <v>-7.0038910505836577E-2</v>
      </c>
      <c r="Y8" s="386">
        <v>762.2</v>
      </c>
      <c r="Z8" s="273">
        <v>746.1</v>
      </c>
      <c r="AA8" s="382">
        <v>4330006</v>
      </c>
      <c r="AB8" s="382">
        <v>1</v>
      </c>
      <c r="AC8" s="385">
        <v>1937</v>
      </c>
      <c r="AD8" s="262">
        <v>1934</v>
      </c>
      <c r="AE8" s="267">
        <v>1934</v>
      </c>
      <c r="AF8" s="274">
        <v>1739</v>
      </c>
      <c r="AG8" s="269">
        <v>3</v>
      </c>
      <c r="AH8" s="270">
        <v>1.5511892450879006E-3</v>
      </c>
      <c r="AI8" s="262">
        <v>195</v>
      </c>
      <c r="AJ8" s="275">
        <v>0.11213341000575043</v>
      </c>
      <c r="AK8" s="385">
        <v>1529</v>
      </c>
      <c r="AL8" s="262">
        <v>1432</v>
      </c>
      <c r="AM8" s="267">
        <v>1432</v>
      </c>
      <c r="AN8" s="268">
        <v>1388</v>
      </c>
      <c r="AO8" s="276">
        <v>97</v>
      </c>
      <c r="AP8" s="270">
        <v>6.773743016759777E-2</v>
      </c>
      <c r="AQ8" s="271">
        <v>44</v>
      </c>
      <c r="AR8" s="272">
        <v>3.1700288184438041E-2</v>
      </c>
      <c r="AS8" s="277">
        <v>4.34375</v>
      </c>
      <c r="AT8" s="278">
        <v>4.0681818181818183</v>
      </c>
      <c r="AU8" s="385">
        <v>1050</v>
      </c>
      <c r="AV8" s="258">
        <v>750</v>
      </c>
      <c r="AW8" s="258">
        <v>35</v>
      </c>
      <c r="AX8" s="271">
        <v>785</v>
      </c>
      <c r="AY8" s="279">
        <v>0.74761904761904763</v>
      </c>
      <c r="AZ8" s="280">
        <v>0.84345682991854198</v>
      </c>
      <c r="BA8" s="258">
        <v>100</v>
      </c>
      <c r="BB8" s="279">
        <v>9.5238095238095233E-2</v>
      </c>
      <c r="BC8" s="281">
        <v>2.4545900834560626</v>
      </c>
      <c r="BD8" s="258">
        <v>120</v>
      </c>
      <c r="BE8" s="258">
        <v>15</v>
      </c>
      <c r="BF8" s="271">
        <v>135</v>
      </c>
      <c r="BG8" s="279">
        <v>0.12857142857142856</v>
      </c>
      <c r="BH8" s="281">
        <v>2.087198515769944</v>
      </c>
      <c r="BI8" s="387">
        <v>25</v>
      </c>
      <c r="BJ8" s="258" t="s">
        <v>4</v>
      </c>
      <c r="BK8" s="282" t="s">
        <v>4</v>
      </c>
      <c r="BL8" s="312" t="s">
        <v>4</v>
      </c>
      <c r="BM8" s="284"/>
      <c r="BN8" s="285"/>
      <c r="BO8" s="286">
        <v>970</v>
      </c>
      <c r="BP8" s="262">
        <v>670</v>
      </c>
      <c r="BQ8" s="262">
        <v>45</v>
      </c>
      <c r="BR8" s="271">
        <v>715</v>
      </c>
      <c r="BS8" s="279">
        <v>0.73711340206185572</v>
      </c>
      <c r="BT8" s="280">
        <v>0.83160445867929</v>
      </c>
      <c r="BU8" s="262">
        <v>95</v>
      </c>
      <c r="BV8" s="279">
        <v>9.7938144329896906E-2</v>
      </c>
      <c r="BW8" s="281">
        <v>2.3351408962565725</v>
      </c>
      <c r="BX8" s="262">
        <v>150</v>
      </c>
      <c r="BY8" s="262">
        <v>10</v>
      </c>
      <c r="BZ8" s="271">
        <v>160</v>
      </c>
      <c r="CA8" s="279">
        <v>0.16494845360824742</v>
      </c>
      <c r="CB8" s="281">
        <v>2.6219334235387679</v>
      </c>
      <c r="CC8" s="262">
        <v>10</v>
      </c>
    </row>
    <row r="9" spans="1:81" ht="15">
      <c r="A9" s="382"/>
      <c r="B9" s="258" t="s">
        <v>191</v>
      </c>
      <c r="C9" s="259">
        <v>4330007</v>
      </c>
      <c r="D9" s="260"/>
      <c r="E9" s="261"/>
      <c r="F9" s="262"/>
      <c r="G9" s="262"/>
      <c r="H9" s="262"/>
      <c r="I9" s="263">
        <v>244330007</v>
      </c>
      <c r="J9" s="383">
        <v>1.47</v>
      </c>
      <c r="K9" s="264">
        <v>147</v>
      </c>
      <c r="L9" s="265">
        <v>1.47</v>
      </c>
      <c r="M9" s="266">
        <v>147</v>
      </c>
      <c r="N9" s="384">
        <v>4330007</v>
      </c>
      <c r="O9" s="382">
        <v>1</v>
      </c>
      <c r="P9" s="385">
        <v>2675</v>
      </c>
      <c r="Q9" s="262">
        <v>2344</v>
      </c>
      <c r="R9" s="267">
        <v>2344</v>
      </c>
      <c r="S9" s="262">
        <v>2504</v>
      </c>
      <c r="T9" s="268">
        <v>2573</v>
      </c>
      <c r="U9" s="269">
        <v>331</v>
      </c>
      <c r="V9" s="270">
        <v>0.14121160409556313</v>
      </c>
      <c r="W9" s="271">
        <v>-229</v>
      </c>
      <c r="X9" s="272">
        <v>-8.9001165954139136E-2</v>
      </c>
      <c r="Y9" s="386">
        <v>1822.5</v>
      </c>
      <c r="Z9" s="273">
        <v>1597.7</v>
      </c>
      <c r="AA9" s="382">
        <v>4330007</v>
      </c>
      <c r="AB9" s="382">
        <v>1</v>
      </c>
      <c r="AC9" s="385">
        <v>1629</v>
      </c>
      <c r="AD9" s="262">
        <v>1592</v>
      </c>
      <c r="AE9" s="267">
        <v>1592</v>
      </c>
      <c r="AF9" s="274">
        <v>1564</v>
      </c>
      <c r="AG9" s="269">
        <v>37</v>
      </c>
      <c r="AH9" s="270">
        <v>2.3241206030150754E-2</v>
      </c>
      <c r="AI9" s="262">
        <v>28</v>
      </c>
      <c r="AJ9" s="275">
        <v>1.7902813299232736E-2</v>
      </c>
      <c r="AK9" s="385">
        <v>1316</v>
      </c>
      <c r="AL9" s="262">
        <v>1128</v>
      </c>
      <c r="AM9" s="267">
        <v>1128</v>
      </c>
      <c r="AN9" s="268">
        <v>1230</v>
      </c>
      <c r="AO9" s="276">
        <v>188</v>
      </c>
      <c r="AP9" s="270">
        <v>0.16666666666666666</v>
      </c>
      <c r="AQ9" s="271">
        <v>-102</v>
      </c>
      <c r="AR9" s="272">
        <v>-8.2926829268292687E-2</v>
      </c>
      <c r="AS9" s="277">
        <v>8.9523809523809526</v>
      </c>
      <c r="AT9" s="278">
        <v>7.6734693877551017</v>
      </c>
      <c r="AU9" s="385">
        <v>1210</v>
      </c>
      <c r="AV9" s="258">
        <v>855</v>
      </c>
      <c r="AW9" s="258">
        <v>65</v>
      </c>
      <c r="AX9" s="271">
        <v>920</v>
      </c>
      <c r="AY9" s="279">
        <v>0.76033057851239672</v>
      </c>
      <c r="AZ9" s="280">
        <v>0.85779786040039119</v>
      </c>
      <c r="BA9" s="258">
        <v>100</v>
      </c>
      <c r="BB9" s="279">
        <v>8.2644628099173556E-2</v>
      </c>
      <c r="BC9" s="281">
        <v>2.13001618812303</v>
      </c>
      <c r="BD9" s="258">
        <v>150</v>
      </c>
      <c r="BE9" s="258">
        <v>25</v>
      </c>
      <c r="BF9" s="271">
        <v>175</v>
      </c>
      <c r="BG9" s="279">
        <v>0.14462809917355371</v>
      </c>
      <c r="BH9" s="281">
        <v>2.3478587528174302</v>
      </c>
      <c r="BI9" s="387">
        <v>15</v>
      </c>
      <c r="BJ9" s="258" t="s">
        <v>4</v>
      </c>
      <c r="BK9" s="282" t="s">
        <v>4</v>
      </c>
      <c r="BL9" s="312" t="s">
        <v>4</v>
      </c>
      <c r="BM9" s="284"/>
      <c r="BN9" s="285"/>
      <c r="BO9" s="286">
        <v>970</v>
      </c>
      <c r="BP9" s="262">
        <v>665</v>
      </c>
      <c r="BQ9" s="262">
        <v>40</v>
      </c>
      <c r="BR9" s="271">
        <v>705</v>
      </c>
      <c r="BS9" s="279">
        <v>0.72680412371134018</v>
      </c>
      <c r="BT9" s="280">
        <v>0.81997362708936983</v>
      </c>
      <c r="BU9" s="262">
        <v>120</v>
      </c>
      <c r="BV9" s="279">
        <v>0.12371134020618557</v>
      </c>
      <c r="BW9" s="281">
        <v>2.9496516584293548</v>
      </c>
      <c r="BX9" s="262">
        <v>135</v>
      </c>
      <c r="BY9" s="262">
        <v>10</v>
      </c>
      <c r="BZ9" s="271">
        <v>145</v>
      </c>
      <c r="CA9" s="279">
        <v>0.14948453608247422</v>
      </c>
      <c r="CB9" s="281">
        <v>2.3761271650820084</v>
      </c>
      <c r="CC9" s="262">
        <v>0</v>
      </c>
    </row>
    <row r="10" spans="1:81" ht="15">
      <c r="A10" s="388"/>
      <c r="B10" s="287" t="s">
        <v>192</v>
      </c>
      <c r="C10" s="288">
        <v>4330008</v>
      </c>
      <c r="D10" s="289"/>
      <c r="E10" s="290"/>
      <c r="F10" s="291"/>
      <c r="G10" s="291"/>
      <c r="H10" s="291"/>
      <c r="I10" s="292">
        <v>244330008</v>
      </c>
      <c r="J10" s="389">
        <v>2.64</v>
      </c>
      <c r="K10" s="293">
        <v>264</v>
      </c>
      <c r="L10" s="294">
        <v>2.64</v>
      </c>
      <c r="M10" s="295">
        <v>264</v>
      </c>
      <c r="N10" s="390">
        <v>4330008</v>
      </c>
      <c r="O10" s="388">
        <v>1</v>
      </c>
      <c r="P10" s="391">
        <v>3117</v>
      </c>
      <c r="Q10" s="291">
        <v>3007</v>
      </c>
      <c r="R10" s="296">
        <v>3007</v>
      </c>
      <c r="S10" s="291">
        <v>3094</v>
      </c>
      <c r="T10" s="297">
        <v>3107</v>
      </c>
      <c r="U10" s="298">
        <v>110</v>
      </c>
      <c r="V10" s="299">
        <v>3.6581310276022613E-2</v>
      </c>
      <c r="W10" s="300">
        <v>-100</v>
      </c>
      <c r="X10" s="301">
        <v>-3.2185387833923398E-2</v>
      </c>
      <c r="Y10" s="392">
        <v>1179</v>
      </c>
      <c r="Z10" s="302">
        <v>1139.5</v>
      </c>
      <c r="AA10" s="388">
        <v>4330008</v>
      </c>
      <c r="AB10" s="388">
        <v>1</v>
      </c>
      <c r="AC10" s="391">
        <v>1479</v>
      </c>
      <c r="AD10" s="291">
        <v>1437</v>
      </c>
      <c r="AE10" s="296">
        <v>1437</v>
      </c>
      <c r="AF10" s="303">
        <v>1421</v>
      </c>
      <c r="AG10" s="298">
        <v>42</v>
      </c>
      <c r="AH10" s="299">
        <v>2.9227557411273485E-2</v>
      </c>
      <c r="AI10" s="291">
        <v>16</v>
      </c>
      <c r="AJ10" s="304">
        <v>1.1259676284306826E-2</v>
      </c>
      <c r="AK10" s="391">
        <v>1382</v>
      </c>
      <c r="AL10" s="291">
        <v>1300</v>
      </c>
      <c r="AM10" s="296">
        <v>1300</v>
      </c>
      <c r="AN10" s="297">
        <v>1287</v>
      </c>
      <c r="AO10" s="305">
        <v>82</v>
      </c>
      <c r="AP10" s="299">
        <v>6.3076923076923072E-2</v>
      </c>
      <c r="AQ10" s="300">
        <v>13</v>
      </c>
      <c r="AR10" s="301">
        <v>1.0101010101010102E-2</v>
      </c>
      <c r="AS10" s="306">
        <v>5.2348484848484844</v>
      </c>
      <c r="AT10" s="307">
        <v>4.9242424242424239</v>
      </c>
      <c r="AU10" s="391">
        <v>1190</v>
      </c>
      <c r="AV10" s="287">
        <v>885</v>
      </c>
      <c r="AW10" s="287">
        <v>105</v>
      </c>
      <c r="AX10" s="300">
        <v>990</v>
      </c>
      <c r="AY10" s="308">
        <v>0.83193277310924374</v>
      </c>
      <c r="AZ10" s="309">
        <v>0.93857878788237903</v>
      </c>
      <c r="BA10" s="287">
        <v>75</v>
      </c>
      <c r="BB10" s="308">
        <v>6.3025210084033612E-2</v>
      </c>
      <c r="BC10" s="310">
        <v>1.6243610846400416</v>
      </c>
      <c r="BD10" s="287">
        <v>90</v>
      </c>
      <c r="BE10" s="287">
        <v>25</v>
      </c>
      <c r="BF10" s="300">
        <v>115</v>
      </c>
      <c r="BG10" s="308">
        <v>9.6638655462184878E-2</v>
      </c>
      <c r="BH10" s="310">
        <v>1.5688093419185856</v>
      </c>
      <c r="BI10" s="393">
        <v>15</v>
      </c>
      <c r="BJ10" s="287" t="s">
        <v>5</v>
      </c>
      <c r="BK10" s="311" t="s">
        <v>5</v>
      </c>
      <c r="BL10" s="314" t="s">
        <v>5</v>
      </c>
      <c r="BM10" s="284"/>
      <c r="BN10" s="285"/>
      <c r="BO10" s="313">
        <v>1230</v>
      </c>
      <c r="BP10" s="291">
        <v>950</v>
      </c>
      <c r="BQ10" s="291">
        <v>35</v>
      </c>
      <c r="BR10" s="300">
        <v>985</v>
      </c>
      <c r="BS10" s="308">
        <v>0.80081300813008127</v>
      </c>
      <c r="BT10" s="309">
        <v>0.90346975956009734</v>
      </c>
      <c r="BU10" s="291">
        <v>110</v>
      </c>
      <c r="BV10" s="308">
        <v>8.943089430894309E-2</v>
      </c>
      <c r="BW10" s="310">
        <v>2.1323023845149875</v>
      </c>
      <c r="BX10" s="291">
        <v>90</v>
      </c>
      <c r="BY10" s="291">
        <v>25</v>
      </c>
      <c r="BZ10" s="300">
        <v>115</v>
      </c>
      <c r="CA10" s="308">
        <v>9.3495934959349589E-2</v>
      </c>
      <c r="CB10" s="310">
        <v>1.4861619583117356</v>
      </c>
      <c r="CC10" s="291">
        <v>15</v>
      </c>
    </row>
    <row r="11" spans="1:81" ht="15">
      <c r="A11" s="394"/>
      <c r="B11" s="315" t="s">
        <v>193</v>
      </c>
      <c r="C11" s="316">
        <v>4330009.01</v>
      </c>
      <c r="D11" s="317">
        <v>4330009</v>
      </c>
      <c r="E11" s="395">
        <v>0.29191750399999999</v>
      </c>
      <c r="F11" s="318">
        <v>7903</v>
      </c>
      <c r="G11" s="318">
        <v>4420</v>
      </c>
      <c r="H11" s="318">
        <v>4239</v>
      </c>
      <c r="I11" s="319"/>
      <c r="J11" s="396">
        <v>2.94</v>
      </c>
      <c r="K11" s="320">
        <v>294</v>
      </c>
      <c r="L11" s="321">
        <v>2.94</v>
      </c>
      <c r="M11" s="322">
        <v>294</v>
      </c>
      <c r="N11" s="397">
        <v>4330009.01</v>
      </c>
      <c r="O11" s="394">
        <v>1</v>
      </c>
      <c r="P11" s="398">
        <v>4104</v>
      </c>
      <c r="Q11" s="323">
        <v>4054</v>
      </c>
      <c r="R11" s="324">
        <v>4054</v>
      </c>
      <c r="S11" s="323">
        <v>3289</v>
      </c>
      <c r="T11" s="325">
        <v>2307.0240341119998</v>
      </c>
      <c r="U11" s="326">
        <v>50</v>
      </c>
      <c r="V11" s="327">
        <v>1.23334977799704E-2</v>
      </c>
      <c r="W11" s="328">
        <v>1746.9759658880002</v>
      </c>
      <c r="X11" s="329">
        <v>0.75724220470049486</v>
      </c>
      <c r="Y11" s="399">
        <v>1397.8</v>
      </c>
      <c r="Z11" s="330">
        <v>1379.4</v>
      </c>
      <c r="AA11" s="394">
        <v>4330009.01</v>
      </c>
      <c r="AB11" s="394">
        <v>1</v>
      </c>
      <c r="AC11" s="398">
        <v>1801</v>
      </c>
      <c r="AD11" s="323">
        <v>1729</v>
      </c>
      <c r="AE11" s="324">
        <v>1729</v>
      </c>
      <c r="AF11" s="331">
        <v>1290.27536768</v>
      </c>
      <c r="AG11" s="326">
        <v>72</v>
      </c>
      <c r="AH11" s="327">
        <v>4.1642567958357433E-2</v>
      </c>
      <c r="AI11" s="323">
        <v>438.72463231999996</v>
      </c>
      <c r="AJ11" s="332">
        <v>0.34002403154363531</v>
      </c>
      <c r="AK11" s="398">
        <v>1780</v>
      </c>
      <c r="AL11" s="323">
        <v>1715</v>
      </c>
      <c r="AM11" s="324">
        <v>1715</v>
      </c>
      <c r="AN11" s="325">
        <v>1237.4382994559999</v>
      </c>
      <c r="AO11" s="333">
        <v>65</v>
      </c>
      <c r="AP11" s="327">
        <v>3.7900874635568516E-2</v>
      </c>
      <c r="AQ11" s="328">
        <v>477.56170054400013</v>
      </c>
      <c r="AR11" s="329">
        <v>0.38592768686240342</v>
      </c>
      <c r="AS11" s="334">
        <v>6.0544217687074831</v>
      </c>
      <c r="AT11" s="335">
        <v>5.833333333333333</v>
      </c>
      <c r="AU11" s="398">
        <v>1910</v>
      </c>
      <c r="AV11" s="315">
        <v>1600</v>
      </c>
      <c r="AW11" s="315">
        <v>130</v>
      </c>
      <c r="AX11" s="328">
        <v>1730</v>
      </c>
      <c r="AY11" s="336">
        <v>0.90575916230366493</v>
      </c>
      <c r="AZ11" s="337">
        <v>1.0218690309447638</v>
      </c>
      <c r="BA11" s="315">
        <v>70</v>
      </c>
      <c r="BB11" s="336">
        <v>3.6649214659685861E-2</v>
      </c>
      <c r="BC11" s="338">
        <v>0.94456738813623353</v>
      </c>
      <c r="BD11" s="315">
        <v>75</v>
      </c>
      <c r="BE11" s="315">
        <v>25</v>
      </c>
      <c r="BF11" s="328">
        <v>100</v>
      </c>
      <c r="BG11" s="336">
        <v>5.2356020942408377E-2</v>
      </c>
      <c r="BH11" s="338">
        <v>0.84993540490922692</v>
      </c>
      <c r="BI11" s="400">
        <v>25</v>
      </c>
      <c r="BJ11" s="315" t="s">
        <v>6</v>
      </c>
      <c r="BK11" s="339" t="s">
        <v>6</v>
      </c>
      <c r="BL11" s="314" t="s">
        <v>5</v>
      </c>
      <c r="BM11" s="284"/>
      <c r="BN11" s="285" t="s">
        <v>50</v>
      </c>
      <c r="BO11" s="340">
        <v>2145</v>
      </c>
      <c r="BP11" s="323">
        <v>1920</v>
      </c>
      <c r="BQ11" s="323">
        <v>90</v>
      </c>
      <c r="BR11" s="328">
        <v>2010</v>
      </c>
      <c r="BS11" s="336">
        <v>0.93706293706293708</v>
      </c>
      <c r="BT11" s="337">
        <v>1.0571856573830907</v>
      </c>
      <c r="BU11" s="323">
        <v>45</v>
      </c>
      <c r="BV11" s="336">
        <v>2.097902097902098E-2</v>
      </c>
      <c r="BW11" s="338">
        <v>0.50020316585253044</v>
      </c>
      <c r="BX11" s="323">
        <v>35</v>
      </c>
      <c r="BY11" s="323">
        <v>40</v>
      </c>
      <c r="BZ11" s="328">
        <v>75</v>
      </c>
      <c r="CA11" s="336">
        <v>3.4965034965034968E-2</v>
      </c>
      <c r="CB11" s="338">
        <v>0.5557857125945378</v>
      </c>
      <c r="CC11" s="323">
        <v>10</v>
      </c>
    </row>
    <row r="12" spans="1:81" ht="15">
      <c r="A12" s="394" t="s">
        <v>339</v>
      </c>
      <c r="B12" s="315" t="s">
        <v>194</v>
      </c>
      <c r="C12" s="316">
        <v>4330009.0199999996</v>
      </c>
      <c r="D12" s="317">
        <v>4330009</v>
      </c>
      <c r="E12" s="395">
        <v>0.70808249599999995</v>
      </c>
      <c r="F12" s="318">
        <v>7903</v>
      </c>
      <c r="G12" s="318">
        <v>4420</v>
      </c>
      <c r="H12" s="318">
        <v>4239</v>
      </c>
      <c r="I12" s="319"/>
      <c r="J12" s="396">
        <v>3.07</v>
      </c>
      <c r="K12" s="320">
        <v>307</v>
      </c>
      <c r="L12" s="321">
        <v>3.07</v>
      </c>
      <c r="M12" s="322">
        <v>307</v>
      </c>
      <c r="N12" s="397">
        <v>4330009.0199999996</v>
      </c>
      <c r="O12" s="394">
        <v>1</v>
      </c>
      <c r="P12" s="398">
        <v>5677</v>
      </c>
      <c r="Q12" s="323">
        <v>5756</v>
      </c>
      <c r="R12" s="324">
        <v>5756</v>
      </c>
      <c r="S12" s="323">
        <v>5847</v>
      </c>
      <c r="T12" s="325">
        <v>5595.9759658879993</v>
      </c>
      <c r="U12" s="326">
        <v>-79</v>
      </c>
      <c r="V12" s="327">
        <v>-1.3724808895066018E-2</v>
      </c>
      <c r="W12" s="328">
        <v>160.02403411200066</v>
      </c>
      <c r="X12" s="329">
        <v>2.8596269013211745E-2</v>
      </c>
      <c r="Y12" s="399">
        <v>1848.3</v>
      </c>
      <c r="Z12" s="330">
        <v>1876</v>
      </c>
      <c r="AA12" s="394">
        <v>4330009.0199999996</v>
      </c>
      <c r="AB12" s="394">
        <v>1</v>
      </c>
      <c r="AC12" s="398">
        <v>3573</v>
      </c>
      <c r="AD12" s="323">
        <v>3388</v>
      </c>
      <c r="AE12" s="324">
        <v>3388</v>
      </c>
      <c r="AF12" s="331">
        <v>3129.7246323199997</v>
      </c>
      <c r="AG12" s="326">
        <v>185</v>
      </c>
      <c r="AH12" s="327">
        <v>5.4604486422668241E-2</v>
      </c>
      <c r="AI12" s="323">
        <v>258.27536768000027</v>
      </c>
      <c r="AJ12" s="332">
        <v>8.2523352058786761E-2</v>
      </c>
      <c r="AK12" s="398">
        <v>3404</v>
      </c>
      <c r="AL12" s="323">
        <v>3228</v>
      </c>
      <c r="AM12" s="324">
        <v>3228</v>
      </c>
      <c r="AN12" s="325">
        <v>3001.5617005439999</v>
      </c>
      <c r="AO12" s="333">
        <v>176</v>
      </c>
      <c r="AP12" s="327">
        <v>5.4522924411400248E-2</v>
      </c>
      <c r="AQ12" s="328">
        <v>226.4382994560001</v>
      </c>
      <c r="AR12" s="329">
        <v>7.5440161504912812E-2</v>
      </c>
      <c r="AS12" s="334">
        <v>11.087947882736156</v>
      </c>
      <c r="AT12" s="335">
        <v>10.514657980456025</v>
      </c>
      <c r="AU12" s="398">
        <v>1695</v>
      </c>
      <c r="AV12" s="315">
        <v>1280</v>
      </c>
      <c r="AW12" s="315">
        <v>90</v>
      </c>
      <c r="AX12" s="328">
        <v>1370</v>
      </c>
      <c r="AY12" s="336">
        <v>0.80825958702064893</v>
      </c>
      <c r="AZ12" s="337">
        <v>0.91187092034483019</v>
      </c>
      <c r="BA12" s="315">
        <v>135</v>
      </c>
      <c r="BB12" s="336">
        <v>7.9646017699115043E-2</v>
      </c>
      <c r="BC12" s="338">
        <v>2.0527324149256452</v>
      </c>
      <c r="BD12" s="315">
        <v>145</v>
      </c>
      <c r="BE12" s="315">
        <v>30</v>
      </c>
      <c r="BF12" s="328">
        <v>175</v>
      </c>
      <c r="BG12" s="336">
        <v>0.10324483775811209</v>
      </c>
      <c r="BH12" s="338">
        <v>1.6760525610083132</v>
      </c>
      <c r="BI12" s="400">
        <v>25</v>
      </c>
      <c r="BJ12" s="315" t="s">
        <v>6</v>
      </c>
      <c r="BK12" s="339" t="s">
        <v>6</v>
      </c>
      <c r="BL12" s="314" t="s">
        <v>5</v>
      </c>
      <c r="BM12" s="284" t="s">
        <v>264</v>
      </c>
      <c r="BN12" s="285" t="s">
        <v>50</v>
      </c>
      <c r="BO12" s="340">
        <v>1935</v>
      </c>
      <c r="BP12" s="323">
        <v>1575</v>
      </c>
      <c r="BQ12" s="323">
        <v>40</v>
      </c>
      <c r="BR12" s="328">
        <v>1615</v>
      </c>
      <c r="BS12" s="336">
        <v>0.83462532299741599</v>
      </c>
      <c r="BT12" s="337">
        <v>0.94161649752916765</v>
      </c>
      <c r="BU12" s="323">
        <v>110</v>
      </c>
      <c r="BV12" s="336">
        <v>5.6847545219638244E-2</v>
      </c>
      <c r="BW12" s="338">
        <v>1.3554170196141782</v>
      </c>
      <c r="BX12" s="323">
        <v>170</v>
      </c>
      <c r="BY12" s="323">
        <v>25</v>
      </c>
      <c r="BZ12" s="328">
        <v>195</v>
      </c>
      <c r="CA12" s="336">
        <v>0.10077519379844961</v>
      </c>
      <c r="CB12" s="338">
        <v>1.6018692088577453</v>
      </c>
      <c r="CC12" s="323">
        <v>10</v>
      </c>
    </row>
    <row r="13" spans="1:81" ht="15">
      <c r="A13" s="388" t="s">
        <v>276</v>
      </c>
      <c r="B13" s="287" t="s">
        <v>195</v>
      </c>
      <c r="C13" s="288">
        <v>4330010</v>
      </c>
      <c r="D13" s="289"/>
      <c r="E13" s="290"/>
      <c r="F13" s="291"/>
      <c r="G13" s="291"/>
      <c r="H13" s="291"/>
      <c r="I13" s="292">
        <v>244330010</v>
      </c>
      <c r="J13" s="389">
        <v>1.6</v>
      </c>
      <c r="K13" s="293">
        <v>160</v>
      </c>
      <c r="L13" s="294">
        <v>1.59</v>
      </c>
      <c r="M13" s="295">
        <v>159</v>
      </c>
      <c r="N13" s="390">
        <v>4330010</v>
      </c>
      <c r="O13" s="388">
        <v>1</v>
      </c>
      <c r="P13" s="391">
        <v>3965</v>
      </c>
      <c r="Q13" s="291">
        <v>3314</v>
      </c>
      <c r="R13" s="296">
        <v>3314</v>
      </c>
      <c r="S13" s="291">
        <v>3115</v>
      </c>
      <c r="T13" s="297">
        <v>3321</v>
      </c>
      <c r="U13" s="298">
        <v>651</v>
      </c>
      <c r="V13" s="299">
        <v>0.1964393482196741</v>
      </c>
      <c r="W13" s="300">
        <v>-7</v>
      </c>
      <c r="X13" s="301">
        <v>-2.1077988557663355E-3</v>
      </c>
      <c r="Y13" s="392">
        <v>2484.5</v>
      </c>
      <c r="Z13" s="302">
        <v>2078.3000000000002</v>
      </c>
      <c r="AA13" s="388">
        <v>4330010</v>
      </c>
      <c r="AB13" s="388">
        <v>1</v>
      </c>
      <c r="AC13" s="391">
        <v>1864</v>
      </c>
      <c r="AD13" s="291">
        <v>1762</v>
      </c>
      <c r="AE13" s="296">
        <v>1762</v>
      </c>
      <c r="AF13" s="303">
        <v>1541</v>
      </c>
      <c r="AG13" s="298">
        <v>102</v>
      </c>
      <c r="AH13" s="299">
        <v>5.7888762769580021E-2</v>
      </c>
      <c r="AI13" s="291">
        <v>221</v>
      </c>
      <c r="AJ13" s="304">
        <v>0.14341336794289422</v>
      </c>
      <c r="AK13" s="391">
        <v>1768</v>
      </c>
      <c r="AL13" s="291">
        <v>1682</v>
      </c>
      <c r="AM13" s="296">
        <v>1682</v>
      </c>
      <c r="AN13" s="297">
        <v>1501</v>
      </c>
      <c r="AO13" s="305">
        <v>86</v>
      </c>
      <c r="AP13" s="299">
        <v>5.1129607609988109E-2</v>
      </c>
      <c r="AQ13" s="300">
        <v>181</v>
      </c>
      <c r="AR13" s="301">
        <v>0.12058627581612258</v>
      </c>
      <c r="AS13" s="306">
        <v>11.05</v>
      </c>
      <c r="AT13" s="307">
        <v>10.578616352201259</v>
      </c>
      <c r="AU13" s="391">
        <v>1240</v>
      </c>
      <c r="AV13" s="287">
        <v>930</v>
      </c>
      <c r="AW13" s="287">
        <v>45</v>
      </c>
      <c r="AX13" s="300">
        <v>975</v>
      </c>
      <c r="AY13" s="308">
        <v>0.78629032258064513</v>
      </c>
      <c r="AZ13" s="309">
        <v>0.88708540130378799</v>
      </c>
      <c r="BA13" s="287">
        <v>90</v>
      </c>
      <c r="BB13" s="308">
        <v>7.2580645161290328E-2</v>
      </c>
      <c r="BC13" s="310">
        <v>1.8706351845693383</v>
      </c>
      <c r="BD13" s="287">
        <v>130</v>
      </c>
      <c r="BE13" s="287">
        <v>10</v>
      </c>
      <c r="BF13" s="300">
        <v>140</v>
      </c>
      <c r="BG13" s="308">
        <v>0.11290322580645161</v>
      </c>
      <c r="BH13" s="310">
        <v>1.8328445747800586</v>
      </c>
      <c r="BI13" s="393">
        <v>30</v>
      </c>
      <c r="BJ13" s="287" t="s">
        <v>5</v>
      </c>
      <c r="BK13" s="311" t="s">
        <v>5</v>
      </c>
      <c r="BL13" s="312" t="s">
        <v>4</v>
      </c>
      <c r="BM13" s="284" t="s">
        <v>263</v>
      </c>
      <c r="BN13" s="285"/>
      <c r="BO13" s="313">
        <v>1245</v>
      </c>
      <c r="BP13" s="291">
        <v>960</v>
      </c>
      <c r="BQ13" s="291">
        <v>35</v>
      </c>
      <c r="BR13" s="300">
        <v>995</v>
      </c>
      <c r="BS13" s="308">
        <v>0.79919678714859432</v>
      </c>
      <c r="BT13" s="309">
        <v>0.90164635413746363</v>
      </c>
      <c r="BU13" s="291">
        <v>110</v>
      </c>
      <c r="BV13" s="308">
        <v>8.8353413654618476E-2</v>
      </c>
      <c r="BW13" s="310">
        <v>2.106611994340108</v>
      </c>
      <c r="BX13" s="291">
        <v>100</v>
      </c>
      <c r="BY13" s="291">
        <v>15</v>
      </c>
      <c r="BZ13" s="300">
        <v>115</v>
      </c>
      <c r="CA13" s="308">
        <v>9.2369477911646583E-2</v>
      </c>
      <c r="CB13" s="310">
        <v>1.4682563925489436</v>
      </c>
      <c r="CC13" s="291">
        <v>20</v>
      </c>
    </row>
    <row r="14" spans="1:81" ht="15">
      <c r="A14" s="382"/>
      <c r="B14" s="258" t="s">
        <v>196</v>
      </c>
      <c r="C14" s="259">
        <v>4330011</v>
      </c>
      <c r="D14" s="260"/>
      <c r="E14" s="261"/>
      <c r="F14" s="262"/>
      <c r="G14" s="262"/>
      <c r="H14" s="262"/>
      <c r="I14" s="263">
        <v>244330011</v>
      </c>
      <c r="J14" s="383">
        <v>0.7</v>
      </c>
      <c r="K14" s="264">
        <v>70</v>
      </c>
      <c r="L14" s="265">
        <v>0.7</v>
      </c>
      <c r="M14" s="266">
        <v>70</v>
      </c>
      <c r="N14" s="384">
        <v>4330011</v>
      </c>
      <c r="O14" s="382">
        <v>1</v>
      </c>
      <c r="P14" s="385">
        <v>1978</v>
      </c>
      <c r="Q14" s="262">
        <v>1869</v>
      </c>
      <c r="R14" s="267">
        <v>1869</v>
      </c>
      <c r="S14" s="262">
        <v>1872</v>
      </c>
      <c r="T14" s="268">
        <v>1852</v>
      </c>
      <c r="U14" s="269">
        <v>109</v>
      </c>
      <c r="V14" s="270">
        <v>5.8319957196361689E-2</v>
      </c>
      <c r="W14" s="271">
        <v>17</v>
      </c>
      <c r="X14" s="272">
        <v>9.1792656587473005E-3</v>
      </c>
      <c r="Y14" s="386">
        <v>2827.3</v>
      </c>
      <c r="Z14" s="273">
        <v>2674.6</v>
      </c>
      <c r="AA14" s="382">
        <v>4330011</v>
      </c>
      <c r="AB14" s="382">
        <v>1</v>
      </c>
      <c r="AC14" s="385">
        <v>1196</v>
      </c>
      <c r="AD14" s="262">
        <v>1177</v>
      </c>
      <c r="AE14" s="267">
        <v>1177</v>
      </c>
      <c r="AF14" s="274">
        <v>1089</v>
      </c>
      <c r="AG14" s="269">
        <v>19</v>
      </c>
      <c r="AH14" s="270">
        <v>1.6142735768903994E-2</v>
      </c>
      <c r="AI14" s="262">
        <v>88</v>
      </c>
      <c r="AJ14" s="275">
        <v>8.0808080808080815E-2</v>
      </c>
      <c r="AK14" s="385">
        <v>1120</v>
      </c>
      <c r="AL14" s="262">
        <v>1095</v>
      </c>
      <c r="AM14" s="267">
        <v>1095</v>
      </c>
      <c r="AN14" s="268">
        <v>983</v>
      </c>
      <c r="AO14" s="276">
        <v>25</v>
      </c>
      <c r="AP14" s="270">
        <v>2.2831050228310501E-2</v>
      </c>
      <c r="AQ14" s="271">
        <v>112</v>
      </c>
      <c r="AR14" s="272">
        <v>0.11393692777212615</v>
      </c>
      <c r="AS14" s="277">
        <v>16</v>
      </c>
      <c r="AT14" s="278">
        <v>15.642857142857142</v>
      </c>
      <c r="AU14" s="385">
        <v>750</v>
      </c>
      <c r="AV14" s="258">
        <v>585</v>
      </c>
      <c r="AW14" s="258">
        <v>40</v>
      </c>
      <c r="AX14" s="271">
        <v>625</v>
      </c>
      <c r="AY14" s="279">
        <v>0.83333333333333337</v>
      </c>
      <c r="AZ14" s="280">
        <v>0.94015888685187798</v>
      </c>
      <c r="BA14" s="258">
        <v>45</v>
      </c>
      <c r="BB14" s="279">
        <v>0.06</v>
      </c>
      <c r="BC14" s="281">
        <v>1.5463917525773194</v>
      </c>
      <c r="BD14" s="258">
        <v>60</v>
      </c>
      <c r="BE14" s="258">
        <v>10</v>
      </c>
      <c r="BF14" s="271">
        <v>70</v>
      </c>
      <c r="BG14" s="279">
        <v>9.3333333333333338E-2</v>
      </c>
      <c r="BH14" s="281">
        <v>1.5151515151515151</v>
      </c>
      <c r="BI14" s="387">
        <v>10</v>
      </c>
      <c r="BJ14" s="258" t="s">
        <v>4</v>
      </c>
      <c r="BK14" s="282" t="s">
        <v>4</v>
      </c>
      <c r="BL14" s="312" t="s">
        <v>4</v>
      </c>
      <c r="BM14" s="284"/>
      <c r="BN14" s="285"/>
      <c r="BO14" s="286">
        <v>900</v>
      </c>
      <c r="BP14" s="262">
        <v>660</v>
      </c>
      <c r="BQ14" s="262">
        <v>30</v>
      </c>
      <c r="BR14" s="271">
        <v>690</v>
      </c>
      <c r="BS14" s="279">
        <v>0.76666666666666672</v>
      </c>
      <c r="BT14" s="280">
        <v>0.8649461759037278</v>
      </c>
      <c r="BU14" s="262">
        <v>70</v>
      </c>
      <c r="BV14" s="279">
        <v>7.7777777777777779E-2</v>
      </c>
      <c r="BW14" s="281">
        <v>1.8544569222903073</v>
      </c>
      <c r="BX14" s="262">
        <v>120</v>
      </c>
      <c r="BY14" s="262">
        <v>10</v>
      </c>
      <c r="BZ14" s="271">
        <v>130</v>
      </c>
      <c r="CA14" s="279">
        <v>0.14444444444444443</v>
      </c>
      <c r="CB14" s="281">
        <v>2.2960125326961016</v>
      </c>
      <c r="CC14" s="262">
        <v>0</v>
      </c>
    </row>
    <row r="15" spans="1:81" ht="15">
      <c r="A15" s="382"/>
      <c r="B15" s="258" t="s">
        <v>197</v>
      </c>
      <c r="C15" s="259">
        <v>4330012</v>
      </c>
      <c r="D15" s="260"/>
      <c r="E15" s="261"/>
      <c r="F15" s="262"/>
      <c r="G15" s="262"/>
      <c r="H15" s="262"/>
      <c r="I15" s="263">
        <v>244330012</v>
      </c>
      <c r="J15" s="383">
        <v>0.9</v>
      </c>
      <c r="K15" s="264">
        <v>90</v>
      </c>
      <c r="L15" s="265">
        <v>0.9</v>
      </c>
      <c r="M15" s="266">
        <v>90</v>
      </c>
      <c r="N15" s="384">
        <v>4330012</v>
      </c>
      <c r="O15" s="382">
        <v>1</v>
      </c>
      <c r="P15" s="385">
        <v>2222</v>
      </c>
      <c r="Q15" s="262">
        <v>1873</v>
      </c>
      <c r="R15" s="267">
        <v>1873</v>
      </c>
      <c r="S15" s="262">
        <v>2037</v>
      </c>
      <c r="T15" s="268">
        <v>2094</v>
      </c>
      <c r="U15" s="269">
        <v>349</v>
      </c>
      <c r="V15" s="270">
        <v>0.18633208756006406</v>
      </c>
      <c r="W15" s="271">
        <v>-221</v>
      </c>
      <c r="X15" s="272">
        <v>-0.10553963705826171</v>
      </c>
      <c r="Y15" s="386">
        <v>2476.9</v>
      </c>
      <c r="Z15" s="273">
        <v>2085.3000000000002</v>
      </c>
      <c r="AA15" s="382">
        <v>4330012</v>
      </c>
      <c r="AB15" s="382">
        <v>1</v>
      </c>
      <c r="AC15" s="385">
        <v>1392</v>
      </c>
      <c r="AD15" s="262">
        <v>1322</v>
      </c>
      <c r="AE15" s="267">
        <v>1322</v>
      </c>
      <c r="AF15" s="274">
        <v>1385</v>
      </c>
      <c r="AG15" s="269">
        <v>70</v>
      </c>
      <c r="AH15" s="270">
        <v>5.2950075642965201E-2</v>
      </c>
      <c r="AI15" s="262">
        <v>-63</v>
      </c>
      <c r="AJ15" s="275">
        <v>-4.5487364620938629E-2</v>
      </c>
      <c r="AK15" s="385">
        <v>1203</v>
      </c>
      <c r="AL15" s="262">
        <v>1026</v>
      </c>
      <c r="AM15" s="267">
        <v>1026</v>
      </c>
      <c r="AN15" s="268">
        <v>1278</v>
      </c>
      <c r="AO15" s="276">
        <v>177</v>
      </c>
      <c r="AP15" s="270">
        <v>0.17251461988304093</v>
      </c>
      <c r="AQ15" s="271">
        <v>-252</v>
      </c>
      <c r="AR15" s="272">
        <v>-0.19718309859154928</v>
      </c>
      <c r="AS15" s="277">
        <v>13.366666666666667</v>
      </c>
      <c r="AT15" s="278">
        <v>11.4</v>
      </c>
      <c r="AU15" s="385">
        <v>770</v>
      </c>
      <c r="AV15" s="258">
        <v>410</v>
      </c>
      <c r="AW15" s="258">
        <v>40</v>
      </c>
      <c r="AX15" s="271">
        <v>450</v>
      </c>
      <c r="AY15" s="279">
        <v>0.58441558441558439</v>
      </c>
      <c r="AZ15" s="280">
        <v>0.65933220636365464</v>
      </c>
      <c r="BA15" s="258">
        <v>125</v>
      </c>
      <c r="BB15" s="279">
        <v>0.16233766233766234</v>
      </c>
      <c r="BC15" s="281">
        <v>4.1839603695273793</v>
      </c>
      <c r="BD15" s="258">
        <v>185</v>
      </c>
      <c r="BE15" s="258">
        <v>15</v>
      </c>
      <c r="BF15" s="271">
        <v>200</v>
      </c>
      <c r="BG15" s="279">
        <v>0.25974025974025972</v>
      </c>
      <c r="BH15" s="281">
        <v>4.2165626581210995</v>
      </c>
      <c r="BI15" s="387">
        <v>0</v>
      </c>
      <c r="BJ15" s="258" t="s">
        <v>4</v>
      </c>
      <c r="BK15" s="282" t="s">
        <v>4</v>
      </c>
      <c r="BL15" s="312" t="s">
        <v>4</v>
      </c>
      <c r="BM15" s="284"/>
      <c r="BN15" s="285"/>
      <c r="BO15" s="286">
        <v>805</v>
      </c>
      <c r="BP15" s="262">
        <v>440</v>
      </c>
      <c r="BQ15" s="262">
        <v>15</v>
      </c>
      <c r="BR15" s="271">
        <v>455</v>
      </c>
      <c r="BS15" s="279">
        <v>0.56521739130434778</v>
      </c>
      <c r="BT15" s="280">
        <v>0.63767298412562157</v>
      </c>
      <c r="BU15" s="262">
        <v>125</v>
      </c>
      <c r="BV15" s="279">
        <v>0.15527950310559005</v>
      </c>
      <c r="BW15" s="281">
        <v>3.7023319211652095</v>
      </c>
      <c r="BX15" s="262">
        <v>175</v>
      </c>
      <c r="BY15" s="262">
        <v>45</v>
      </c>
      <c r="BZ15" s="271">
        <v>220</v>
      </c>
      <c r="CA15" s="279">
        <v>0.27329192546583853</v>
      </c>
      <c r="CB15" s="281">
        <v>4.3441039796830214</v>
      </c>
      <c r="CC15" s="262">
        <v>0</v>
      </c>
    </row>
    <row r="16" spans="1:81" ht="15">
      <c r="A16" s="382" t="s">
        <v>277</v>
      </c>
      <c r="B16" s="258" t="s">
        <v>198</v>
      </c>
      <c r="C16" s="259">
        <v>4330013</v>
      </c>
      <c r="D16" s="260"/>
      <c r="E16" s="261"/>
      <c r="F16" s="262"/>
      <c r="G16" s="262"/>
      <c r="H16" s="262"/>
      <c r="I16" s="263">
        <v>244330013</v>
      </c>
      <c r="J16" s="383">
        <v>0.56999999999999995</v>
      </c>
      <c r="K16" s="264">
        <v>56.999999999999993</v>
      </c>
      <c r="L16" s="265">
        <v>0.56000000000000005</v>
      </c>
      <c r="M16" s="266">
        <v>56.000000000000007</v>
      </c>
      <c r="N16" s="384">
        <v>4330013</v>
      </c>
      <c r="O16" s="382">
        <v>1</v>
      </c>
      <c r="P16" s="385">
        <v>1819</v>
      </c>
      <c r="Q16" s="262">
        <v>1746</v>
      </c>
      <c r="R16" s="267">
        <v>1746</v>
      </c>
      <c r="S16" s="262">
        <v>1899</v>
      </c>
      <c r="T16" s="268">
        <v>2011</v>
      </c>
      <c r="U16" s="269">
        <v>73</v>
      </c>
      <c r="V16" s="270">
        <v>4.1809851088201601E-2</v>
      </c>
      <c r="W16" s="271">
        <v>-265</v>
      </c>
      <c r="X16" s="272">
        <v>-0.13177523620089507</v>
      </c>
      <c r="Y16" s="386">
        <v>3174.5</v>
      </c>
      <c r="Z16" s="273">
        <v>3094.6</v>
      </c>
      <c r="AA16" s="382">
        <v>4330013</v>
      </c>
      <c r="AB16" s="382">
        <v>1</v>
      </c>
      <c r="AC16" s="385">
        <v>1365</v>
      </c>
      <c r="AD16" s="262">
        <v>1348</v>
      </c>
      <c r="AE16" s="267">
        <v>1348</v>
      </c>
      <c r="AF16" s="274">
        <v>1343</v>
      </c>
      <c r="AG16" s="269">
        <v>17</v>
      </c>
      <c r="AH16" s="270">
        <v>1.2611275964391691E-2</v>
      </c>
      <c r="AI16" s="262">
        <v>5</v>
      </c>
      <c r="AJ16" s="275">
        <v>3.7230081906180195E-3</v>
      </c>
      <c r="AK16" s="385">
        <v>1166</v>
      </c>
      <c r="AL16" s="262">
        <v>1112</v>
      </c>
      <c r="AM16" s="267">
        <v>1112</v>
      </c>
      <c r="AN16" s="268">
        <v>1185</v>
      </c>
      <c r="AO16" s="276">
        <v>54</v>
      </c>
      <c r="AP16" s="270">
        <v>4.8561151079136694E-2</v>
      </c>
      <c r="AQ16" s="271">
        <v>-73</v>
      </c>
      <c r="AR16" s="272">
        <v>-6.160337552742616E-2</v>
      </c>
      <c r="AS16" s="277">
        <v>20.456140350877195</v>
      </c>
      <c r="AT16" s="278">
        <v>19.857142857142854</v>
      </c>
      <c r="AU16" s="385">
        <v>620</v>
      </c>
      <c r="AV16" s="258">
        <v>285</v>
      </c>
      <c r="AW16" s="258">
        <v>45</v>
      </c>
      <c r="AX16" s="271">
        <v>330</v>
      </c>
      <c r="AY16" s="279">
        <v>0.532258064516129</v>
      </c>
      <c r="AZ16" s="280">
        <v>0.6004885793441026</v>
      </c>
      <c r="BA16" s="258">
        <v>100</v>
      </c>
      <c r="BB16" s="279">
        <v>0.16129032258064516</v>
      </c>
      <c r="BC16" s="281">
        <v>4.1569670768207514</v>
      </c>
      <c r="BD16" s="258">
        <v>155</v>
      </c>
      <c r="BE16" s="258">
        <v>0</v>
      </c>
      <c r="BF16" s="271">
        <v>155</v>
      </c>
      <c r="BG16" s="279">
        <v>0.25</v>
      </c>
      <c r="BH16" s="281">
        <v>4.0584415584415581</v>
      </c>
      <c r="BI16" s="387">
        <v>30</v>
      </c>
      <c r="BJ16" s="258" t="s">
        <v>4</v>
      </c>
      <c r="BK16" s="282" t="s">
        <v>4</v>
      </c>
      <c r="BL16" s="312" t="s">
        <v>4</v>
      </c>
      <c r="BM16" s="284"/>
      <c r="BN16" s="285"/>
      <c r="BO16" s="286">
        <v>665</v>
      </c>
      <c r="BP16" s="262">
        <v>300</v>
      </c>
      <c r="BQ16" s="262">
        <v>25</v>
      </c>
      <c r="BR16" s="271">
        <v>325</v>
      </c>
      <c r="BS16" s="279">
        <v>0.48872180451127817</v>
      </c>
      <c r="BT16" s="280">
        <v>0.55137137725147722</v>
      </c>
      <c r="BU16" s="262">
        <v>145</v>
      </c>
      <c r="BV16" s="279">
        <v>0.21804511278195488</v>
      </c>
      <c r="BW16" s="281">
        <v>5.1988534556151471</v>
      </c>
      <c r="BX16" s="262">
        <v>175</v>
      </c>
      <c r="BY16" s="262">
        <v>15</v>
      </c>
      <c r="BZ16" s="271">
        <v>190</v>
      </c>
      <c r="CA16" s="279">
        <v>0.2857142857142857</v>
      </c>
      <c r="CB16" s="281">
        <v>4.5415632514867941</v>
      </c>
      <c r="CC16" s="262">
        <v>0</v>
      </c>
    </row>
    <row r="17" spans="1:81" ht="15">
      <c r="A17" s="382"/>
      <c r="B17" s="258" t="s">
        <v>199</v>
      </c>
      <c r="C17" s="259">
        <v>4330014</v>
      </c>
      <c r="D17" s="260"/>
      <c r="E17" s="261"/>
      <c r="F17" s="262"/>
      <c r="G17" s="262"/>
      <c r="H17" s="262"/>
      <c r="I17" s="263">
        <v>244330014</v>
      </c>
      <c r="J17" s="383">
        <v>0.74</v>
      </c>
      <c r="K17" s="264">
        <v>74</v>
      </c>
      <c r="L17" s="265">
        <v>0.74</v>
      </c>
      <c r="M17" s="266">
        <v>74</v>
      </c>
      <c r="N17" s="384">
        <v>4330014</v>
      </c>
      <c r="O17" s="382">
        <v>1</v>
      </c>
      <c r="P17" s="385">
        <v>3253</v>
      </c>
      <c r="Q17" s="262">
        <v>3322</v>
      </c>
      <c r="R17" s="267">
        <v>3322</v>
      </c>
      <c r="S17" s="262">
        <v>3360</v>
      </c>
      <c r="T17" s="268">
        <v>3399</v>
      </c>
      <c r="U17" s="269">
        <v>-69</v>
      </c>
      <c r="V17" s="270">
        <v>-2.0770620108368453E-2</v>
      </c>
      <c r="W17" s="271">
        <v>-77</v>
      </c>
      <c r="X17" s="272">
        <v>-2.2653721682847898E-2</v>
      </c>
      <c r="Y17" s="386">
        <v>4371.7</v>
      </c>
      <c r="Z17" s="273">
        <v>4465.7</v>
      </c>
      <c r="AA17" s="382">
        <v>4330014</v>
      </c>
      <c r="AB17" s="382">
        <v>1</v>
      </c>
      <c r="AC17" s="385">
        <v>1971</v>
      </c>
      <c r="AD17" s="262">
        <v>1969</v>
      </c>
      <c r="AE17" s="267">
        <v>1969</v>
      </c>
      <c r="AF17" s="274">
        <v>1867</v>
      </c>
      <c r="AG17" s="269">
        <v>2</v>
      </c>
      <c r="AH17" s="270">
        <v>1.015744032503809E-3</v>
      </c>
      <c r="AI17" s="262">
        <v>102</v>
      </c>
      <c r="AJ17" s="275">
        <v>5.4633101231922873E-2</v>
      </c>
      <c r="AK17" s="385">
        <v>1784</v>
      </c>
      <c r="AL17" s="262">
        <v>1790</v>
      </c>
      <c r="AM17" s="267">
        <v>1790</v>
      </c>
      <c r="AN17" s="268">
        <v>1750</v>
      </c>
      <c r="AO17" s="276">
        <v>-6</v>
      </c>
      <c r="AP17" s="270">
        <v>-3.3519553072625698E-3</v>
      </c>
      <c r="AQ17" s="271">
        <v>40</v>
      </c>
      <c r="AR17" s="272">
        <v>2.2857142857142857E-2</v>
      </c>
      <c r="AS17" s="277">
        <v>24.108108108108109</v>
      </c>
      <c r="AT17" s="278">
        <v>24.189189189189189</v>
      </c>
      <c r="AU17" s="385">
        <v>1045</v>
      </c>
      <c r="AV17" s="258">
        <v>685</v>
      </c>
      <c r="AW17" s="258">
        <v>80</v>
      </c>
      <c r="AX17" s="271">
        <v>765</v>
      </c>
      <c r="AY17" s="279">
        <v>0.73205741626794263</v>
      </c>
      <c r="AZ17" s="280">
        <v>0.82590034270815693</v>
      </c>
      <c r="BA17" s="258">
        <v>65</v>
      </c>
      <c r="BB17" s="279">
        <v>6.2200956937799042E-2</v>
      </c>
      <c r="BC17" s="281">
        <v>1.6031174468504907</v>
      </c>
      <c r="BD17" s="258">
        <v>185</v>
      </c>
      <c r="BE17" s="258">
        <v>10</v>
      </c>
      <c r="BF17" s="271">
        <v>195</v>
      </c>
      <c r="BG17" s="279">
        <v>0.18660287081339713</v>
      </c>
      <c r="BH17" s="281">
        <v>3.0292673833343691</v>
      </c>
      <c r="BI17" s="387">
        <v>20</v>
      </c>
      <c r="BJ17" s="258" t="s">
        <v>4</v>
      </c>
      <c r="BK17" s="282" t="s">
        <v>4</v>
      </c>
      <c r="BL17" s="312" t="s">
        <v>4</v>
      </c>
      <c r="BM17" s="284"/>
      <c r="BN17" s="285"/>
      <c r="BO17" s="286">
        <v>1130</v>
      </c>
      <c r="BP17" s="262">
        <v>765</v>
      </c>
      <c r="BQ17" s="262">
        <v>45</v>
      </c>
      <c r="BR17" s="271">
        <v>810</v>
      </c>
      <c r="BS17" s="279">
        <v>0.7168141592920354</v>
      </c>
      <c r="BT17" s="280">
        <v>0.80870304249559766</v>
      </c>
      <c r="BU17" s="262">
        <v>100</v>
      </c>
      <c r="BV17" s="279">
        <v>8.8495575221238937E-2</v>
      </c>
      <c r="BW17" s="281">
        <v>2.110001555071146</v>
      </c>
      <c r="BX17" s="262">
        <v>190</v>
      </c>
      <c r="BY17" s="262">
        <v>15</v>
      </c>
      <c r="BZ17" s="271">
        <v>205</v>
      </c>
      <c r="CA17" s="279">
        <v>0.18141592920353983</v>
      </c>
      <c r="CB17" s="281">
        <v>2.8836917105679425</v>
      </c>
      <c r="CC17" s="262">
        <v>20</v>
      </c>
    </row>
    <row r="18" spans="1:81" ht="15">
      <c r="A18" s="394" t="s">
        <v>56</v>
      </c>
      <c r="B18" s="315" t="s">
        <v>200</v>
      </c>
      <c r="C18" s="316">
        <v>4330015.01</v>
      </c>
      <c r="D18" s="317"/>
      <c r="E18" s="341"/>
      <c r="F18" s="323"/>
      <c r="G18" s="323"/>
      <c r="H18" s="323"/>
      <c r="I18" s="319">
        <v>244330015.00999999</v>
      </c>
      <c r="J18" s="396">
        <v>1.1000000000000001</v>
      </c>
      <c r="K18" s="320">
        <v>110.00000000000001</v>
      </c>
      <c r="L18" s="321">
        <v>1.1000000000000001</v>
      </c>
      <c r="M18" s="322">
        <v>110.00000000000001</v>
      </c>
      <c r="N18" s="397">
        <v>4330015.01</v>
      </c>
      <c r="O18" s="394">
        <v>1</v>
      </c>
      <c r="P18" s="398">
        <v>2686</v>
      </c>
      <c r="Q18" s="323">
        <v>2848</v>
      </c>
      <c r="R18" s="324">
        <v>2848</v>
      </c>
      <c r="S18" s="323">
        <v>2821</v>
      </c>
      <c r="T18" s="325">
        <v>3029</v>
      </c>
      <c r="U18" s="326">
        <v>-162</v>
      </c>
      <c r="V18" s="327">
        <v>-5.6882022471910113E-2</v>
      </c>
      <c r="W18" s="328">
        <v>-181</v>
      </c>
      <c r="X18" s="329">
        <v>-5.9755694948827993E-2</v>
      </c>
      <c r="Y18" s="399">
        <v>2439.4</v>
      </c>
      <c r="Z18" s="330">
        <v>2587</v>
      </c>
      <c r="AA18" s="394">
        <v>4330015.01</v>
      </c>
      <c r="AB18" s="394">
        <v>1</v>
      </c>
      <c r="AC18" s="398">
        <v>1570</v>
      </c>
      <c r="AD18" s="323">
        <v>1542</v>
      </c>
      <c r="AE18" s="324">
        <v>1542</v>
      </c>
      <c r="AF18" s="331">
        <v>1496</v>
      </c>
      <c r="AG18" s="326">
        <v>28</v>
      </c>
      <c r="AH18" s="327">
        <v>1.8158236057068743E-2</v>
      </c>
      <c r="AI18" s="323">
        <v>46</v>
      </c>
      <c r="AJ18" s="332">
        <v>3.074866310160428E-2</v>
      </c>
      <c r="AK18" s="398">
        <v>1497</v>
      </c>
      <c r="AL18" s="323">
        <v>1442</v>
      </c>
      <c r="AM18" s="324">
        <v>1442</v>
      </c>
      <c r="AN18" s="325">
        <v>1451</v>
      </c>
      <c r="AO18" s="333">
        <v>55</v>
      </c>
      <c r="AP18" s="327">
        <v>3.8141470180305129E-2</v>
      </c>
      <c r="AQ18" s="328">
        <v>-9</v>
      </c>
      <c r="AR18" s="329">
        <v>-6.202618883528601E-3</v>
      </c>
      <c r="AS18" s="334">
        <v>13.609090909090908</v>
      </c>
      <c r="AT18" s="335">
        <v>13.109090909090908</v>
      </c>
      <c r="AU18" s="398">
        <v>875</v>
      </c>
      <c r="AV18" s="315">
        <v>680</v>
      </c>
      <c r="AW18" s="315">
        <v>35</v>
      </c>
      <c r="AX18" s="328">
        <v>715</v>
      </c>
      <c r="AY18" s="336">
        <v>0.81714285714285717</v>
      </c>
      <c r="AZ18" s="337">
        <v>0.92189294276447009</v>
      </c>
      <c r="BA18" s="315">
        <v>35</v>
      </c>
      <c r="BB18" s="336">
        <v>0.04</v>
      </c>
      <c r="BC18" s="338">
        <v>1.0309278350515463</v>
      </c>
      <c r="BD18" s="315">
        <v>100</v>
      </c>
      <c r="BE18" s="315">
        <v>0</v>
      </c>
      <c r="BF18" s="328">
        <v>100</v>
      </c>
      <c r="BG18" s="336">
        <v>0.11428571428571428</v>
      </c>
      <c r="BH18" s="338">
        <v>1.8552875695732838</v>
      </c>
      <c r="BI18" s="400">
        <v>15</v>
      </c>
      <c r="BJ18" s="315" t="s">
        <v>6</v>
      </c>
      <c r="BK18" s="339" t="s">
        <v>6</v>
      </c>
      <c r="BL18" s="283" t="s">
        <v>6</v>
      </c>
      <c r="BM18" s="284" t="s">
        <v>264</v>
      </c>
      <c r="BN18" s="285"/>
      <c r="BO18" s="340">
        <v>1095</v>
      </c>
      <c r="BP18" s="323">
        <v>870</v>
      </c>
      <c r="BQ18" s="323">
        <v>30</v>
      </c>
      <c r="BR18" s="328">
        <v>900</v>
      </c>
      <c r="BS18" s="336">
        <v>0.82191780821917804</v>
      </c>
      <c r="BT18" s="337">
        <v>0.92727999799089322</v>
      </c>
      <c r="BU18" s="323">
        <v>70</v>
      </c>
      <c r="BV18" s="336">
        <v>6.3926940639269403E-2</v>
      </c>
      <c r="BW18" s="338">
        <v>1.5242111690057321</v>
      </c>
      <c r="BX18" s="323">
        <v>110</v>
      </c>
      <c r="BY18" s="323">
        <v>0</v>
      </c>
      <c r="BZ18" s="328">
        <v>110</v>
      </c>
      <c r="CA18" s="336">
        <v>0.1004566210045662</v>
      </c>
      <c r="CB18" s="338">
        <v>1.59680534413006</v>
      </c>
      <c r="CC18" s="323">
        <v>15</v>
      </c>
    </row>
    <row r="19" spans="1:81" ht="15">
      <c r="A19" s="388"/>
      <c r="B19" s="287" t="s">
        <v>201</v>
      </c>
      <c r="C19" s="288">
        <v>4330015.0199999996</v>
      </c>
      <c r="D19" s="289"/>
      <c r="E19" s="290"/>
      <c r="F19" s="291"/>
      <c r="G19" s="291"/>
      <c r="H19" s="291"/>
      <c r="I19" s="292">
        <v>244330015.02000001</v>
      </c>
      <c r="J19" s="389">
        <v>1.44</v>
      </c>
      <c r="K19" s="293">
        <v>144</v>
      </c>
      <c r="L19" s="294">
        <v>1.44</v>
      </c>
      <c r="M19" s="295">
        <v>144</v>
      </c>
      <c r="N19" s="390">
        <v>4330015.0199999996</v>
      </c>
      <c r="O19" s="388">
        <v>1</v>
      </c>
      <c r="P19" s="391">
        <v>6277</v>
      </c>
      <c r="Q19" s="291">
        <v>5927</v>
      </c>
      <c r="R19" s="296">
        <v>5927</v>
      </c>
      <c r="S19" s="291">
        <v>6064</v>
      </c>
      <c r="T19" s="297">
        <v>5521</v>
      </c>
      <c r="U19" s="298">
        <v>350</v>
      </c>
      <c r="V19" s="299">
        <v>5.9051796861818794E-2</v>
      </c>
      <c r="W19" s="300">
        <v>406</v>
      </c>
      <c r="X19" s="301">
        <v>7.3537402644448469E-2</v>
      </c>
      <c r="Y19" s="392">
        <v>4348.2</v>
      </c>
      <c r="Z19" s="302">
        <v>4105.1000000000004</v>
      </c>
      <c r="AA19" s="388">
        <v>4330015.0199999996</v>
      </c>
      <c r="AB19" s="388">
        <v>1</v>
      </c>
      <c r="AC19" s="391">
        <v>3395</v>
      </c>
      <c r="AD19" s="291">
        <v>3208</v>
      </c>
      <c r="AE19" s="296">
        <v>3208</v>
      </c>
      <c r="AF19" s="303">
        <v>3300</v>
      </c>
      <c r="AG19" s="298">
        <v>187</v>
      </c>
      <c r="AH19" s="299">
        <v>5.8291770573566083E-2</v>
      </c>
      <c r="AI19" s="291">
        <v>-92</v>
      </c>
      <c r="AJ19" s="304">
        <v>-2.7878787878787878E-2</v>
      </c>
      <c r="AK19" s="391">
        <v>3229</v>
      </c>
      <c r="AL19" s="291">
        <v>2901</v>
      </c>
      <c r="AM19" s="296">
        <v>2901</v>
      </c>
      <c r="AN19" s="297">
        <v>3036</v>
      </c>
      <c r="AO19" s="305">
        <v>328</v>
      </c>
      <c r="AP19" s="299">
        <v>0.11306446053085142</v>
      </c>
      <c r="AQ19" s="300">
        <v>-135</v>
      </c>
      <c r="AR19" s="301">
        <v>-4.4466403162055336E-2</v>
      </c>
      <c r="AS19" s="306">
        <v>22.423611111111111</v>
      </c>
      <c r="AT19" s="307">
        <v>20.145833333333332</v>
      </c>
      <c r="AU19" s="391">
        <v>2450</v>
      </c>
      <c r="AV19" s="287">
        <v>1845</v>
      </c>
      <c r="AW19" s="287">
        <v>190</v>
      </c>
      <c r="AX19" s="300">
        <v>2035</v>
      </c>
      <c r="AY19" s="308">
        <v>0.83061224489795915</v>
      </c>
      <c r="AZ19" s="309">
        <v>0.9370889802825656</v>
      </c>
      <c r="BA19" s="287">
        <v>200</v>
      </c>
      <c r="BB19" s="308">
        <v>8.1632653061224483E-2</v>
      </c>
      <c r="BC19" s="310">
        <v>2.1039343572480536</v>
      </c>
      <c r="BD19" s="287">
        <v>180</v>
      </c>
      <c r="BE19" s="287">
        <v>0</v>
      </c>
      <c r="BF19" s="300">
        <v>180</v>
      </c>
      <c r="BG19" s="308">
        <v>7.3469387755102047E-2</v>
      </c>
      <c r="BH19" s="310">
        <v>1.192684866154254</v>
      </c>
      <c r="BI19" s="393">
        <v>30</v>
      </c>
      <c r="BJ19" s="287" t="s">
        <v>5</v>
      </c>
      <c r="BK19" s="311" t="s">
        <v>5</v>
      </c>
      <c r="BL19" s="314" t="s">
        <v>5</v>
      </c>
      <c r="BM19" s="284"/>
      <c r="BN19" s="285"/>
      <c r="BO19" s="313">
        <v>2020</v>
      </c>
      <c r="BP19" s="291">
        <v>1575</v>
      </c>
      <c r="BQ19" s="291">
        <v>80</v>
      </c>
      <c r="BR19" s="300">
        <v>1655</v>
      </c>
      <c r="BS19" s="308">
        <v>0.81930693069306926</v>
      </c>
      <c r="BT19" s="309">
        <v>0.92433443034050966</v>
      </c>
      <c r="BU19" s="291">
        <v>225</v>
      </c>
      <c r="BV19" s="308">
        <v>0.11138613861386139</v>
      </c>
      <c r="BW19" s="310">
        <v>2.6557816602813809</v>
      </c>
      <c r="BX19" s="291">
        <v>125</v>
      </c>
      <c r="BY19" s="291">
        <v>0</v>
      </c>
      <c r="BZ19" s="300">
        <v>125</v>
      </c>
      <c r="CA19" s="308">
        <v>6.1881188118811881E-2</v>
      </c>
      <c r="CB19" s="310">
        <v>0.98363065471558053</v>
      </c>
      <c r="CC19" s="291">
        <v>15</v>
      </c>
    </row>
    <row r="20" spans="1:81" ht="15">
      <c r="A20" s="382"/>
      <c r="B20" s="258" t="s">
        <v>202</v>
      </c>
      <c r="C20" s="259">
        <v>4330016</v>
      </c>
      <c r="D20" s="260"/>
      <c r="E20" s="261"/>
      <c r="F20" s="262"/>
      <c r="G20" s="262"/>
      <c r="H20" s="262"/>
      <c r="I20" s="263">
        <v>244330016</v>
      </c>
      <c r="J20" s="383">
        <v>1.03</v>
      </c>
      <c r="K20" s="264">
        <v>103</v>
      </c>
      <c r="L20" s="265">
        <v>1.03</v>
      </c>
      <c r="M20" s="266">
        <v>103</v>
      </c>
      <c r="N20" s="384">
        <v>4330016</v>
      </c>
      <c r="O20" s="382">
        <v>1</v>
      </c>
      <c r="P20" s="385">
        <v>3986</v>
      </c>
      <c r="Q20" s="262">
        <v>4014</v>
      </c>
      <c r="R20" s="267">
        <v>4014</v>
      </c>
      <c r="S20" s="262">
        <v>4026</v>
      </c>
      <c r="T20" s="268">
        <v>4224</v>
      </c>
      <c r="U20" s="269">
        <v>-28</v>
      </c>
      <c r="V20" s="270">
        <v>-6.9755854509217742E-3</v>
      </c>
      <c r="W20" s="271">
        <v>-210</v>
      </c>
      <c r="X20" s="272">
        <v>-4.9715909090909088E-2</v>
      </c>
      <c r="Y20" s="386">
        <v>3872.2</v>
      </c>
      <c r="Z20" s="273">
        <v>3899</v>
      </c>
      <c r="AA20" s="382">
        <v>4330016</v>
      </c>
      <c r="AB20" s="382">
        <v>1</v>
      </c>
      <c r="AC20" s="385">
        <v>2355</v>
      </c>
      <c r="AD20" s="262">
        <v>2376</v>
      </c>
      <c r="AE20" s="267">
        <v>2376</v>
      </c>
      <c r="AF20" s="274">
        <v>2309</v>
      </c>
      <c r="AG20" s="269">
        <v>-21</v>
      </c>
      <c r="AH20" s="270">
        <v>-8.8383838383838381E-3</v>
      </c>
      <c r="AI20" s="262">
        <v>67</v>
      </c>
      <c r="AJ20" s="275">
        <v>2.9016890428757037E-2</v>
      </c>
      <c r="AK20" s="385">
        <v>2170</v>
      </c>
      <c r="AL20" s="262">
        <v>2192</v>
      </c>
      <c r="AM20" s="267">
        <v>2192</v>
      </c>
      <c r="AN20" s="268">
        <v>2117</v>
      </c>
      <c r="AO20" s="276">
        <v>-22</v>
      </c>
      <c r="AP20" s="270">
        <v>-1.0036496350364963E-2</v>
      </c>
      <c r="AQ20" s="271">
        <v>75</v>
      </c>
      <c r="AR20" s="272">
        <v>3.542749173358526E-2</v>
      </c>
      <c r="AS20" s="277">
        <v>21.067961165048544</v>
      </c>
      <c r="AT20" s="278">
        <v>21.281553398058254</v>
      </c>
      <c r="AU20" s="385">
        <v>1550</v>
      </c>
      <c r="AV20" s="258">
        <v>1175</v>
      </c>
      <c r="AW20" s="258">
        <v>115</v>
      </c>
      <c r="AX20" s="271">
        <v>1290</v>
      </c>
      <c r="AY20" s="279">
        <v>0.83225806451612905</v>
      </c>
      <c r="AZ20" s="280">
        <v>0.93894577861077877</v>
      </c>
      <c r="BA20" s="258">
        <v>110</v>
      </c>
      <c r="BB20" s="279">
        <v>7.0967741935483872E-2</v>
      </c>
      <c r="BC20" s="281">
        <v>1.8290655138011307</v>
      </c>
      <c r="BD20" s="258">
        <v>125</v>
      </c>
      <c r="BE20" s="258">
        <v>0</v>
      </c>
      <c r="BF20" s="271">
        <v>125</v>
      </c>
      <c r="BG20" s="279">
        <v>8.0645161290322578E-2</v>
      </c>
      <c r="BH20" s="281">
        <v>1.3091746962714703</v>
      </c>
      <c r="BI20" s="387">
        <v>30</v>
      </c>
      <c r="BJ20" s="258" t="s">
        <v>4</v>
      </c>
      <c r="BK20" s="282" t="s">
        <v>4</v>
      </c>
      <c r="BL20" s="314" t="s">
        <v>5</v>
      </c>
      <c r="BM20" s="284" t="s">
        <v>266</v>
      </c>
      <c r="BN20" s="285"/>
      <c r="BO20" s="286">
        <v>1780</v>
      </c>
      <c r="BP20" s="262">
        <v>1370</v>
      </c>
      <c r="BQ20" s="262">
        <v>80</v>
      </c>
      <c r="BR20" s="271">
        <v>1450</v>
      </c>
      <c r="BS20" s="279">
        <v>0.8146067415730337</v>
      </c>
      <c r="BT20" s="280">
        <v>0.91903172085520657</v>
      </c>
      <c r="BU20" s="262">
        <v>105</v>
      </c>
      <c r="BV20" s="279">
        <v>5.8988764044943819E-2</v>
      </c>
      <c r="BW20" s="281">
        <v>1.406470137692087</v>
      </c>
      <c r="BX20" s="262">
        <v>200</v>
      </c>
      <c r="BY20" s="262">
        <v>10</v>
      </c>
      <c r="BZ20" s="271">
        <v>210</v>
      </c>
      <c r="CA20" s="279">
        <v>0.11797752808988764</v>
      </c>
      <c r="CB20" s="281">
        <v>1.8753084212599966</v>
      </c>
      <c r="CC20" s="262">
        <v>15</v>
      </c>
    </row>
    <row r="21" spans="1:81" ht="15">
      <c r="A21" s="382"/>
      <c r="B21" s="258" t="s">
        <v>203</v>
      </c>
      <c r="C21" s="259">
        <v>4330017</v>
      </c>
      <c r="D21" s="260"/>
      <c r="E21" s="261"/>
      <c r="F21" s="262"/>
      <c r="G21" s="262"/>
      <c r="H21" s="262"/>
      <c r="I21" s="263">
        <v>244330017</v>
      </c>
      <c r="J21" s="383">
        <v>2.63</v>
      </c>
      <c r="K21" s="264">
        <v>263</v>
      </c>
      <c r="L21" s="265">
        <v>2.63</v>
      </c>
      <c r="M21" s="266">
        <v>263</v>
      </c>
      <c r="N21" s="384">
        <v>4330017</v>
      </c>
      <c r="O21" s="382">
        <v>1</v>
      </c>
      <c r="P21" s="385">
        <v>2961</v>
      </c>
      <c r="Q21" s="262">
        <v>2660</v>
      </c>
      <c r="R21" s="267">
        <v>2660</v>
      </c>
      <c r="S21" s="262">
        <v>2743</v>
      </c>
      <c r="T21" s="268">
        <v>2927</v>
      </c>
      <c r="U21" s="269">
        <v>301</v>
      </c>
      <c r="V21" s="270">
        <v>0.11315789473684211</v>
      </c>
      <c r="W21" s="271">
        <v>-267</v>
      </c>
      <c r="X21" s="272">
        <v>-9.1219678852066957E-2</v>
      </c>
      <c r="Y21" s="386">
        <v>1126.8</v>
      </c>
      <c r="Z21" s="273">
        <v>1010.3</v>
      </c>
      <c r="AA21" s="382">
        <v>4330017</v>
      </c>
      <c r="AB21" s="382">
        <v>1</v>
      </c>
      <c r="AC21" s="385">
        <v>1889</v>
      </c>
      <c r="AD21" s="262">
        <v>1832</v>
      </c>
      <c r="AE21" s="267">
        <v>1832</v>
      </c>
      <c r="AF21" s="274">
        <v>1734</v>
      </c>
      <c r="AG21" s="269">
        <v>57</v>
      </c>
      <c r="AH21" s="270">
        <v>3.111353711790393E-2</v>
      </c>
      <c r="AI21" s="262">
        <v>98</v>
      </c>
      <c r="AJ21" s="275">
        <v>5.6516724336793542E-2</v>
      </c>
      <c r="AK21" s="385">
        <v>1617</v>
      </c>
      <c r="AL21" s="262">
        <v>1433</v>
      </c>
      <c r="AM21" s="267">
        <v>1433</v>
      </c>
      <c r="AN21" s="268">
        <v>1535</v>
      </c>
      <c r="AO21" s="276">
        <v>184</v>
      </c>
      <c r="AP21" s="270">
        <v>0.1284019539427774</v>
      </c>
      <c r="AQ21" s="271">
        <v>-102</v>
      </c>
      <c r="AR21" s="272">
        <v>-6.6449511400651459E-2</v>
      </c>
      <c r="AS21" s="277">
        <v>6.1482889733840302</v>
      </c>
      <c r="AT21" s="278">
        <v>5.4486692015209126</v>
      </c>
      <c r="AU21" s="385">
        <v>1130</v>
      </c>
      <c r="AV21" s="258">
        <v>755</v>
      </c>
      <c r="AW21" s="258">
        <v>80</v>
      </c>
      <c r="AX21" s="271">
        <v>835</v>
      </c>
      <c r="AY21" s="279">
        <v>0.73893805309734517</v>
      </c>
      <c r="AZ21" s="280">
        <v>0.83366301294299272</v>
      </c>
      <c r="BA21" s="258">
        <v>130</v>
      </c>
      <c r="BB21" s="279">
        <v>0.11504424778761062</v>
      </c>
      <c r="BC21" s="281">
        <v>2.9650579326703768</v>
      </c>
      <c r="BD21" s="258">
        <v>130</v>
      </c>
      <c r="BE21" s="258">
        <v>20</v>
      </c>
      <c r="BF21" s="271">
        <v>150</v>
      </c>
      <c r="BG21" s="279">
        <v>0.13274336283185842</v>
      </c>
      <c r="BH21" s="281">
        <v>2.1549247212964029</v>
      </c>
      <c r="BI21" s="387">
        <v>10</v>
      </c>
      <c r="BJ21" s="258" t="s">
        <v>4</v>
      </c>
      <c r="BK21" s="282" t="s">
        <v>4</v>
      </c>
      <c r="BL21" s="312" t="s">
        <v>4</v>
      </c>
      <c r="BM21" s="284"/>
      <c r="BN21" s="285"/>
      <c r="BO21" s="286">
        <v>1055</v>
      </c>
      <c r="BP21" s="262">
        <v>730</v>
      </c>
      <c r="BQ21" s="262">
        <v>50</v>
      </c>
      <c r="BR21" s="271">
        <v>780</v>
      </c>
      <c r="BS21" s="279">
        <v>0.73933649289099523</v>
      </c>
      <c r="BT21" s="280">
        <v>0.83411252899844335</v>
      </c>
      <c r="BU21" s="262">
        <v>135</v>
      </c>
      <c r="BV21" s="279">
        <v>0.12796208530805686</v>
      </c>
      <c r="BW21" s="281">
        <v>3.0510022485886572</v>
      </c>
      <c r="BX21" s="262">
        <v>130</v>
      </c>
      <c r="BY21" s="262">
        <v>0</v>
      </c>
      <c r="BZ21" s="271">
        <v>130</v>
      </c>
      <c r="CA21" s="279">
        <v>0.12322274881516587</v>
      </c>
      <c r="CB21" s="281">
        <v>1.9586836771815086</v>
      </c>
      <c r="CC21" s="262">
        <v>0</v>
      </c>
    </row>
    <row r="22" spans="1:81" ht="15">
      <c r="A22" s="382"/>
      <c r="B22" s="258" t="s">
        <v>204</v>
      </c>
      <c r="C22" s="259">
        <v>4330018</v>
      </c>
      <c r="D22" s="260"/>
      <c r="E22" s="261"/>
      <c r="F22" s="262"/>
      <c r="G22" s="262"/>
      <c r="H22" s="262"/>
      <c r="I22" s="263">
        <v>244330018</v>
      </c>
      <c r="J22" s="383">
        <v>2.0099999999999998</v>
      </c>
      <c r="K22" s="264">
        <v>200.99999999999997</v>
      </c>
      <c r="L22" s="265">
        <v>2.0099999999999998</v>
      </c>
      <c r="M22" s="266">
        <v>200.99999999999997</v>
      </c>
      <c r="N22" s="384">
        <v>4330018</v>
      </c>
      <c r="O22" s="382">
        <v>1</v>
      </c>
      <c r="P22" s="385">
        <v>5769</v>
      </c>
      <c r="Q22" s="262">
        <v>5484</v>
      </c>
      <c r="R22" s="267">
        <v>5484</v>
      </c>
      <c r="S22" s="262">
        <v>5557</v>
      </c>
      <c r="T22" s="268">
        <v>5610</v>
      </c>
      <c r="U22" s="269">
        <v>285</v>
      </c>
      <c r="V22" s="270">
        <v>5.1969365426695842E-2</v>
      </c>
      <c r="W22" s="271">
        <v>-126</v>
      </c>
      <c r="X22" s="272">
        <v>-2.2459893048128343E-2</v>
      </c>
      <c r="Y22" s="386">
        <v>2870.6</v>
      </c>
      <c r="Z22" s="273">
        <v>2723.2</v>
      </c>
      <c r="AA22" s="382">
        <v>4330018</v>
      </c>
      <c r="AB22" s="382">
        <v>1</v>
      </c>
      <c r="AC22" s="385">
        <v>2870</v>
      </c>
      <c r="AD22" s="262">
        <v>2523</v>
      </c>
      <c r="AE22" s="267">
        <v>2523</v>
      </c>
      <c r="AF22" s="274">
        <v>2555</v>
      </c>
      <c r="AG22" s="269">
        <v>347</v>
      </c>
      <c r="AH22" s="270">
        <v>0.13753468093539437</v>
      </c>
      <c r="AI22" s="262">
        <v>-32</v>
      </c>
      <c r="AJ22" s="275">
        <v>-1.2524461839530333E-2</v>
      </c>
      <c r="AK22" s="385">
        <v>2549</v>
      </c>
      <c r="AL22" s="262">
        <v>2399</v>
      </c>
      <c r="AM22" s="267">
        <v>2399</v>
      </c>
      <c r="AN22" s="268">
        <v>2447</v>
      </c>
      <c r="AO22" s="276">
        <v>150</v>
      </c>
      <c r="AP22" s="270">
        <v>6.2526052521884118E-2</v>
      </c>
      <c r="AQ22" s="271">
        <v>-48</v>
      </c>
      <c r="AR22" s="272">
        <v>-1.9615856150388231E-2</v>
      </c>
      <c r="AS22" s="277">
        <v>12.681592039800996</v>
      </c>
      <c r="AT22" s="278">
        <v>11.93532338308458</v>
      </c>
      <c r="AU22" s="385">
        <v>1895</v>
      </c>
      <c r="AV22" s="258">
        <v>1385</v>
      </c>
      <c r="AW22" s="258">
        <v>115</v>
      </c>
      <c r="AX22" s="271">
        <v>1500</v>
      </c>
      <c r="AY22" s="279">
        <v>0.79155672823218992</v>
      </c>
      <c r="AZ22" s="280">
        <v>0.89302691099386822</v>
      </c>
      <c r="BA22" s="258">
        <v>85</v>
      </c>
      <c r="BB22" s="279">
        <v>4.4854881266490766E-2</v>
      </c>
      <c r="BC22" s="281">
        <v>1.1560536408889373</v>
      </c>
      <c r="BD22" s="258">
        <v>220</v>
      </c>
      <c r="BE22" s="258">
        <v>55</v>
      </c>
      <c r="BF22" s="271">
        <v>275</v>
      </c>
      <c r="BG22" s="279">
        <v>0.14511873350923482</v>
      </c>
      <c r="BH22" s="281">
        <v>2.3558235959291367</v>
      </c>
      <c r="BI22" s="387">
        <v>30</v>
      </c>
      <c r="BJ22" s="258" t="s">
        <v>4</v>
      </c>
      <c r="BK22" s="282" t="s">
        <v>4</v>
      </c>
      <c r="BL22" s="283" t="s">
        <v>6</v>
      </c>
      <c r="BM22" s="284"/>
      <c r="BN22" s="285"/>
      <c r="BO22" s="286">
        <v>2210</v>
      </c>
      <c r="BP22" s="262">
        <v>1600</v>
      </c>
      <c r="BQ22" s="262">
        <v>155</v>
      </c>
      <c r="BR22" s="271">
        <v>1755</v>
      </c>
      <c r="BS22" s="279">
        <v>0.79411764705882348</v>
      </c>
      <c r="BT22" s="280">
        <v>0.89591611570590712</v>
      </c>
      <c r="BU22" s="262">
        <v>185</v>
      </c>
      <c r="BV22" s="279">
        <v>8.3710407239818999E-2</v>
      </c>
      <c r="BW22" s="281">
        <v>1.9959087108037243</v>
      </c>
      <c r="BX22" s="262">
        <v>180</v>
      </c>
      <c r="BY22" s="262">
        <v>55</v>
      </c>
      <c r="BZ22" s="271">
        <v>235</v>
      </c>
      <c r="CA22" s="279">
        <v>0.10633484162895927</v>
      </c>
      <c r="CB22" s="281">
        <v>1.6902424318316238</v>
      </c>
      <c r="CC22" s="262">
        <v>30</v>
      </c>
    </row>
    <row r="23" spans="1:81" ht="15">
      <c r="A23" s="394" t="s">
        <v>273</v>
      </c>
      <c r="B23" s="315" t="s">
        <v>205</v>
      </c>
      <c r="C23" s="316">
        <v>4330019.01</v>
      </c>
      <c r="D23" s="317"/>
      <c r="E23" s="341"/>
      <c r="F23" s="323"/>
      <c r="G23" s="323"/>
      <c r="H23" s="323"/>
      <c r="I23" s="319">
        <v>244330019.00999999</v>
      </c>
      <c r="J23" s="396">
        <v>20.71</v>
      </c>
      <c r="K23" s="320">
        <v>2071</v>
      </c>
      <c r="L23" s="321">
        <v>20.75</v>
      </c>
      <c r="M23" s="322">
        <v>2075</v>
      </c>
      <c r="N23" s="397">
        <v>4330019.01</v>
      </c>
      <c r="O23" s="394">
        <v>1</v>
      </c>
      <c r="P23" s="398">
        <v>7067</v>
      </c>
      <c r="Q23" s="323">
        <v>5829</v>
      </c>
      <c r="R23" s="324">
        <v>5829</v>
      </c>
      <c r="S23" s="323">
        <v>5433</v>
      </c>
      <c r="T23" s="325">
        <v>5212</v>
      </c>
      <c r="U23" s="326">
        <v>1238</v>
      </c>
      <c r="V23" s="327">
        <v>0.21238634414136215</v>
      </c>
      <c r="W23" s="328">
        <v>617</v>
      </c>
      <c r="X23" s="329">
        <v>0.11838066001534919</v>
      </c>
      <c r="Y23" s="399">
        <v>341.3</v>
      </c>
      <c r="Z23" s="330">
        <v>280.89999999999998</v>
      </c>
      <c r="AA23" s="394">
        <v>4330019.01</v>
      </c>
      <c r="AB23" s="394">
        <v>1</v>
      </c>
      <c r="AC23" s="398">
        <v>3676</v>
      </c>
      <c r="AD23" s="323">
        <v>3091</v>
      </c>
      <c r="AE23" s="324">
        <v>3091</v>
      </c>
      <c r="AF23" s="331">
        <v>2536</v>
      </c>
      <c r="AG23" s="326">
        <v>585</v>
      </c>
      <c r="AH23" s="327">
        <v>0.18925913943707537</v>
      </c>
      <c r="AI23" s="323">
        <v>555</v>
      </c>
      <c r="AJ23" s="332">
        <v>0.21884858044164038</v>
      </c>
      <c r="AK23" s="398">
        <v>3510</v>
      </c>
      <c r="AL23" s="323">
        <v>2836</v>
      </c>
      <c r="AM23" s="324">
        <v>2836</v>
      </c>
      <c r="AN23" s="325">
        <v>2430</v>
      </c>
      <c r="AO23" s="333">
        <v>674</v>
      </c>
      <c r="AP23" s="327">
        <v>0.23765867418899858</v>
      </c>
      <c r="AQ23" s="328">
        <v>406</v>
      </c>
      <c r="AR23" s="329">
        <v>0.16707818930041152</v>
      </c>
      <c r="AS23" s="334">
        <v>1.6948334138097538</v>
      </c>
      <c r="AT23" s="335">
        <v>1.3667469879518073</v>
      </c>
      <c r="AU23" s="398">
        <v>2645</v>
      </c>
      <c r="AV23" s="315">
        <v>2240</v>
      </c>
      <c r="AW23" s="315">
        <v>85</v>
      </c>
      <c r="AX23" s="328">
        <v>2325</v>
      </c>
      <c r="AY23" s="336">
        <v>0.87901701323251413</v>
      </c>
      <c r="AZ23" s="337">
        <v>0.9916987880214515</v>
      </c>
      <c r="BA23" s="315">
        <v>175</v>
      </c>
      <c r="BB23" s="336">
        <v>6.6162570888468802E-2</v>
      </c>
      <c r="BC23" s="338">
        <v>1.7052208991873403</v>
      </c>
      <c r="BD23" s="315">
        <v>80</v>
      </c>
      <c r="BE23" s="315">
        <v>0</v>
      </c>
      <c r="BF23" s="328">
        <v>80</v>
      </c>
      <c r="BG23" s="336">
        <v>3.0245746691871456E-2</v>
      </c>
      <c r="BH23" s="338">
        <v>0.49100238136154961</v>
      </c>
      <c r="BI23" s="400">
        <v>60</v>
      </c>
      <c r="BJ23" s="315" t="s">
        <v>6</v>
      </c>
      <c r="BK23" s="339" t="s">
        <v>6</v>
      </c>
      <c r="BL23" s="283" t="s">
        <v>6</v>
      </c>
      <c r="BM23" s="284" t="s">
        <v>267</v>
      </c>
      <c r="BN23" s="285"/>
      <c r="BO23" s="340">
        <v>2490</v>
      </c>
      <c r="BP23" s="323">
        <v>2055</v>
      </c>
      <c r="BQ23" s="323">
        <v>115</v>
      </c>
      <c r="BR23" s="328">
        <v>2170</v>
      </c>
      <c r="BS23" s="336">
        <v>0.87148594377510036</v>
      </c>
      <c r="BT23" s="337">
        <v>0.98320230576798795</v>
      </c>
      <c r="BU23" s="323">
        <v>190</v>
      </c>
      <c r="BV23" s="336">
        <v>7.6305220883534142E-2</v>
      </c>
      <c r="BW23" s="338">
        <v>1.8193467223846389</v>
      </c>
      <c r="BX23" s="323">
        <v>95</v>
      </c>
      <c r="BY23" s="323">
        <v>10</v>
      </c>
      <c r="BZ23" s="328">
        <v>105</v>
      </c>
      <c r="CA23" s="336">
        <v>4.2168674698795178E-2</v>
      </c>
      <c r="CB23" s="338">
        <v>0.67029096181582204</v>
      </c>
      <c r="CC23" s="323">
        <v>25</v>
      </c>
    </row>
    <row r="24" spans="1:81" ht="15">
      <c r="A24" s="394"/>
      <c r="B24" s="315" t="s">
        <v>206</v>
      </c>
      <c r="C24" s="316">
        <v>4330019.0199999996</v>
      </c>
      <c r="D24" s="317"/>
      <c r="E24" s="341"/>
      <c r="F24" s="323"/>
      <c r="G24" s="323"/>
      <c r="H24" s="323"/>
      <c r="I24" s="319">
        <v>244330019.02000001</v>
      </c>
      <c r="J24" s="396">
        <v>4.07</v>
      </c>
      <c r="K24" s="320">
        <v>407</v>
      </c>
      <c r="L24" s="321">
        <v>4.07</v>
      </c>
      <c r="M24" s="322">
        <v>407</v>
      </c>
      <c r="N24" s="397">
        <v>4330019.0199999996</v>
      </c>
      <c r="O24" s="394">
        <v>1</v>
      </c>
      <c r="P24" s="398">
        <v>7531</v>
      </c>
      <c r="Q24" s="323">
        <v>6945</v>
      </c>
      <c r="R24" s="324">
        <v>6945</v>
      </c>
      <c r="S24" s="323">
        <v>6908</v>
      </c>
      <c r="T24" s="325">
        <v>6725</v>
      </c>
      <c r="U24" s="326">
        <v>586</v>
      </c>
      <c r="V24" s="327">
        <v>8.4377249820014405E-2</v>
      </c>
      <c r="W24" s="328">
        <v>220</v>
      </c>
      <c r="X24" s="329">
        <v>3.2713754646840149E-2</v>
      </c>
      <c r="Y24" s="399">
        <v>1850.6</v>
      </c>
      <c r="Z24" s="330">
        <v>1705</v>
      </c>
      <c r="AA24" s="394">
        <v>4330019.0199999996</v>
      </c>
      <c r="AB24" s="394">
        <v>1</v>
      </c>
      <c r="AC24" s="398">
        <v>3730</v>
      </c>
      <c r="AD24" s="323">
        <v>3491</v>
      </c>
      <c r="AE24" s="324">
        <v>3491</v>
      </c>
      <c r="AF24" s="331">
        <v>3162</v>
      </c>
      <c r="AG24" s="326">
        <v>239</v>
      </c>
      <c r="AH24" s="327">
        <v>6.8461758808364359E-2</v>
      </c>
      <c r="AI24" s="323">
        <v>329</v>
      </c>
      <c r="AJ24" s="332">
        <v>0.10404807084123972</v>
      </c>
      <c r="AK24" s="398">
        <v>3651</v>
      </c>
      <c r="AL24" s="323">
        <v>3262</v>
      </c>
      <c r="AM24" s="324">
        <v>3262</v>
      </c>
      <c r="AN24" s="325">
        <v>3045</v>
      </c>
      <c r="AO24" s="333">
        <v>389</v>
      </c>
      <c r="AP24" s="327">
        <v>0.11925199264255058</v>
      </c>
      <c r="AQ24" s="328">
        <v>217</v>
      </c>
      <c r="AR24" s="329">
        <v>7.1264367816091953E-2</v>
      </c>
      <c r="AS24" s="334">
        <v>8.9705159705159705</v>
      </c>
      <c r="AT24" s="335">
        <v>8.0147420147420139</v>
      </c>
      <c r="AU24" s="398">
        <v>2655</v>
      </c>
      <c r="AV24" s="315">
        <v>2220</v>
      </c>
      <c r="AW24" s="315">
        <v>130</v>
      </c>
      <c r="AX24" s="328">
        <v>2350</v>
      </c>
      <c r="AY24" s="336">
        <v>0.88512241054613938</v>
      </c>
      <c r="AZ24" s="337">
        <v>0.99858684027205113</v>
      </c>
      <c r="BA24" s="315">
        <v>130</v>
      </c>
      <c r="BB24" s="336">
        <v>4.8964218455743877E-2</v>
      </c>
      <c r="BC24" s="338">
        <v>1.2619643931892752</v>
      </c>
      <c r="BD24" s="315">
        <v>105</v>
      </c>
      <c r="BE24" s="315">
        <v>40</v>
      </c>
      <c r="BF24" s="328">
        <v>145</v>
      </c>
      <c r="BG24" s="336">
        <v>5.4613935969868174E-2</v>
      </c>
      <c r="BH24" s="338">
        <v>0.88658986964071707</v>
      </c>
      <c r="BI24" s="400">
        <v>30</v>
      </c>
      <c r="BJ24" s="315" t="s">
        <v>6</v>
      </c>
      <c r="BK24" s="339" t="s">
        <v>6</v>
      </c>
      <c r="BL24" s="283" t="s">
        <v>6</v>
      </c>
      <c r="BM24" s="284"/>
      <c r="BN24" s="285"/>
      <c r="BO24" s="340">
        <v>2925</v>
      </c>
      <c r="BP24" s="323">
        <v>2450</v>
      </c>
      <c r="BQ24" s="323">
        <v>150</v>
      </c>
      <c r="BR24" s="328">
        <v>2600</v>
      </c>
      <c r="BS24" s="336">
        <v>0.88888888888888884</v>
      </c>
      <c r="BT24" s="337">
        <v>1.0028361459753363</v>
      </c>
      <c r="BU24" s="323">
        <v>190</v>
      </c>
      <c r="BV24" s="336">
        <v>6.4957264957264962E-2</v>
      </c>
      <c r="BW24" s="338">
        <v>1.5487772098248722</v>
      </c>
      <c r="BX24" s="323">
        <v>80</v>
      </c>
      <c r="BY24" s="323">
        <v>35</v>
      </c>
      <c r="BZ24" s="328">
        <v>115</v>
      </c>
      <c r="CA24" s="336">
        <v>3.9316239316239315E-2</v>
      </c>
      <c r="CB24" s="338">
        <v>0.62495015682852473</v>
      </c>
      <c r="CC24" s="323">
        <v>15</v>
      </c>
    </row>
    <row r="25" spans="1:81" ht="15">
      <c r="A25" s="394" t="s">
        <v>278</v>
      </c>
      <c r="B25" s="315" t="s">
        <v>207</v>
      </c>
      <c r="C25" s="316">
        <v>4330100</v>
      </c>
      <c r="D25" s="317"/>
      <c r="E25" s="341"/>
      <c r="F25" s="323"/>
      <c r="G25" s="323"/>
      <c r="H25" s="323"/>
      <c r="I25" s="319">
        <v>244330100</v>
      </c>
      <c r="J25" s="396">
        <v>27.91</v>
      </c>
      <c r="K25" s="320">
        <v>2791</v>
      </c>
      <c r="L25" s="321">
        <v>27.92</v>
      </c>
      <c r="M25" s="322">
        <v>2792</v>
      </c>
      <c r="N25" s="397">
        <v>4330100</v>
      </c>
      <c r="O25" s="394">
        <v>1</v>
      </c>
      <c r="P25" s="398">
        <v>5826</v>
      </c>
      <c r="Q25" s="323">
        <v>5284</v>
      </c>
      <c r="R25" s="324">
        <v>5284</v>
      </c>
      <c r="S25" s="323">
        <v>5178</v>
      </c>
      <c r="T25" s="325">
        <v>5541</v>
      </c>
      <c r="U25" s="326">
        <v>542</v>
      </c>
      <c r="V25" s="327">
        <v>0.10257380772142316</v>
      </c>
      <c r="W25" s="328">
        <v>-257</v>
      </c>
      <c r="X25" s="329">
        <v>-4.6381519581303016E-2</v>
      </c>
      <c r="Y25" s="399">
        <v>208.7</v>
      </c>
      <c r="Z25" s="330">
        <v>189.2</v>
      </c>
      <c r="AA25" s="394">
        <v>4330100</v>
      </c>
      <c r="AB25" s="394">
        <v>1</v>
      </c>
      <c r="AC25" s="398">
        <v>2980</v>
      </c>
      <c r="AD25" s="323">
        <v>2964</v>
      </c>
      <c r="AE25" s="324">
        <v>2964</v>
      </c>
      <c r="AF25" s="331">
        <v>2754</v>
      </c>
      <c r="AG25" s="326">
        <v>16</v>
      </c>
      <c r="AH25" s="327">
        <v>5.3981106612685558E-3</v>
      </c>
      <c r="AI25" s="323">
        <v>210</v>
      </c>
      <c r="AJ25" s="332">
        <v>7.6252723311546838E-2</v>
      </c>
      <c r="AK25" s="398">
        <v>2588</v>
      </c>
      <c r="AL25" s="323">
        <v>2353</v>
      </c>
      <c r="AM25" s="324">
        <v>2353</v>
      </c>
      <c r="AN25" s="325">
        <v>2339</v>
      </c>
      <c r="AO25" s="333">
        <v>235</v>
      </c>
      <c r="AP25" s="327">
        <v>9.9872503187420317E-2</v>
      </c>
      <c r="AQ25" s="328">
        <v>14</v>
      </c>
      <c r="AR25" s="329">
        <v>5.9854638734501923E-3</v>
      </c>
      <c r="AS25" s="334">
        <v>0.92726621282694377</v>
      </c>
      <c r="AT25" s="335">
        <v>0.8427650429799427</v>
      </c>
      <c r="AU25" s="398">
        <v>2180</v>
      </c>
      <c r="AV25" s="315">
        <v>1695</v>
      </c>
      <c r="AW25" s="315">
        <v>175</v>
      </c>
      <c r="AX25" s="328">
        <v>1870</v>
      </c>
      <c r="AY25" s="336">
        <v>0.85779816513761464</v>
      </c>
      <c r="AZ25" s="337">
        <v>0.96775988169523575</v>
      </c>
      <c r="BA25" s="315">
        <v>60</v>
      </c>
      <c r="BB25" s="336">
        <v>2.7522935779816515E-2</v>
      </c>
      <c r="BC25" s="338">
        <v>0.70935401494372463</v>
      </c>
      <c r="BD25" s="315">
        <v>195</v>
      </c>
      <c r="BE25" s="315">
        <v>20</v>
      </c>
      <c r="BF25" s="328">
        <v>215</v>
      </c>
      <c r="BG25" s="336">
        <v>9.862385321100918E-2</v>
      </c>
      <c r="BH25" s="338">
        <v>1.6010365781007982</v>
      </c>
      <c r="BI25" s="400">
        <v>35</v>
      </c>
      <c r="BJ25" s="315" t="s">
        <v>6</v>
      </c>
      <c r="BK25" s="339" t="s">
        <v>6</v>
      </c>
      <c r="BL25" s="283" t="s">
        <v>6</v>
      </c>
      <c r="BM25" s="284" t="s">
        <v>264</v>
      </c>
      <c r="BN25" s="285"/>
      <c r="BO25" s="340">
        <v>2150</v>
      </c>
      <c r="BP25" s="323">
        <v>1715</v>
      </c>
      <c r="BQ25" s="323">
        <v>150</v>
      </c>
      <c r="BR25" s="328">
        <v>1865</v>
      </c>
      <c r="BS25" s="336">
        <v>0.86744186046511629</v>
      </c>
      <c r="BT25" s="337">
        <v>0.97863980873232692</v>
      </c>
      <c r="BU25" s="323">
        <v>70</v>
      </c>
      <c r="BV25" s="336">
        <v>3.255813953488372E-2</v>
      </c>
      <c r="BW25" s="338">
        <v>0.7762842930517565</v>
      </c>
      <c r="BX25" s="323">
        <v>180</v>
      </c>
      <c r="BY25" s="323">
        <v>25</v>
      </c>
      <c r="BZ25" s="328">
        <v>205</v>
      </c>
      <c r="CA25" s="336">
        <v>9.5348837209302331E-2</v>
      </c>
      <c r="CB25" s="338">
        <v>1.5156147129961746</v>
      </c>
      <c r="CC25" s="323">
        <v>0</v>
      </c>
    </row>
    <row r="26" spans="1:81" ht="15">
      <c r="A26" s="401" t="s">
        <v>279</v>
      </c>
      <c r="B26" s="19" t="s">
        <v>208</v>
      </c>
      <c r="C26" s="342">
        <v>4330110.01</v>
      </c>
      <c r="D26" s="343"/>
      <c r="E26" s="344"/>
      <c r="F26" s="345"/>
      <c r="G26" s="345"/>
      <c r="H26" s="345"/>
      <c r="I26" s="346">
        <v>244330110.00999999</v>
      </c>
      <c r="J26" s="402">
        <v>29.34</v>
      </c>
      <c r="K26" s="347">
        <v>2934</v>
      </c>
      <c r="L26" s="348">
        <v>29.37</v>
      </c>
      <c r="M26" s="349">
        <v>2937</v>
      </c>
      <c r="N26" s="403">
        <v>4330110.01</v>
      </c>
      <c r="O26" s="401">
        <v>1</v>
      </c>
      <c r="P26" s="404">
        <v>4308</v>
      </c>
      <c r="Q26" s="345">
        <v>4179</v>
      </c>
      <c r="R26" s="350">
        <v>4179</v>
      </c>
      <c r="S26" s="345">
        <v>3737</v>
      </c>
      <c r="T26" s="351">
        <v>3384</v>
      </c>
      <c r="U26" s="352">
        <v>129</v>
      </c>
      <c r="V26" s="353">
        <v>3.0868628858578606E-2</v>
      </c>
      <c r="W26" s="354">
        <v>795</v>
      </c>
      <c r="X26" s="355">
        <v>0.23492907801418439</v>
      </c>
      <c r="Y26" s="21">
        <v>146.80000000000001</v>
      </c>
      <c r="Z26" s="356">
        <v>142.30000000000001</v>
      </c>
      <c r="AA26" s="401">
        <v>4330110.01</v>
      </c>
      <c r="AB26" s="401">
        <v>1</v>
      </c>
      <c r="AC26" s="404">
        <v>1869</v>
      </c>
      <c r="AD26" s="345">
        <v>1775</v>
      </c>
      <c r="AE26" s="350">
        <v>1775</v>
      </c>
      <c r="AF26" s="357">
        <v>1478</v>
      </c>
      <c r="AG26" s="352">
        <v>94</v>
      </c>
      <c r="AH26" s="353">
        <v>5.295774647887324E-2</v>
      </c>
      <c r="AI26" s="345">
        <v>297</v>
      </c>
      <c r="AJ26" s="358">
        <v>0.20094722598105549</v>
      </c>
      <c r="AK26" s="404">
        <v>1769</v>
      </c>
      <c r="AL26" s="345">
        <v>1674</v>
      </c>
      <c r="AM26" s="350">
        <v>1674</v>
      </c>
      <c r="AN26" s="351">
        <v>1361</v>
      </c>
      <c r="AO26" s="359">
        <v>95</v>
      </c>
      <c r="AP26" s="353">
        <v>5.6750298685782553E-2</v>
      </c>
      <c r="AQ26" s="354">
        <v>313</v>
      </c>
      <c r="AR26" s="355">
        <v>0.22997795738427626</v>
      </c>
      <c r="AS26" s="360">
        <v>0.60293115201090663</v>
      </c>
      <c r="AT26" s="361">
        <v>0.56996935648621039</v>
      </c>
      <c r="AU26" s="404">
        <v>1915</v>
      </c>
      <c r="AV26" s="19">
        <v>1815</v>
      </c>
      <c r="AW26" s="19">
        <v>40</v>
      </c>
      <c r="AX26" s="354">
        <v>1855</v>
      </c>
      <c r="AY26" s="362">
        <v>0.96866840731070492</v>
      </c>
      <c r="AZ26" s="363">
        <v>1.0928426538549767</v>
      </c>
      <c r="BA26" s="19">
        <v>0</v>
      </c>
      <c r="BB26" s="362">
        <v>0</v>
      </c>
      <c r="BC26" s="364">
        <v>0</v>
      </c>
      <c r="BD26" s="19">
        <v>35</v>
      </c>
      <c r="BE26" s="19">
        <v>0</v>
      </c>
      <c r="BF26" s="354">
        <v>35</v>
      </c>
      <c r="BG26" s="362">
        <v>1.8276762402088774E-2</v>
      </c>
      <c r="BH26" s="364">
        <v>0.29670068834559699</v>
      </c>
      <c r="BI26" s="405">
        <v>20</v>
      </c>
      <c r="BJ26" s="19" t="s">
        <v>2</v>
      </c>
      <c r="BK26" s="285" t="s">
        <v>2</v>
      </c>
      <c r="BL26" s="365" t="s">
        <v>2</v>
      </c>
      <c r="BM26" s="284"/>
      <c r="BN26" s="285"/>
      <c r="BO26" s="366">
        <v>2035</v>
      </c>
      <c r="BP26" s="345">
        <v>1855</v>
      </c>
      <c r="BQ26" s="345">
        <v>80</v>
      </c>
      <c r="BR26" s="354">
        <v>1935</v>
      </c>
      <c r="BS26" s="362">
        <v>0.9508599508599509</v>
      </c>
      <c r="BT26" s="363">
        <v>1.0727513195430274</v>
      </c>
      <c r="BU26" s="345">
        <v>10</v>
      </c>
      <c r="BV26" s="362">
        <v>4.9140049140049139E-3</v>
      </c>
      <c r="BW26" s="364">
        <v>0.11716470551500713</v>
      </c>
      <c r="BX26" s="345">
        <v>85</v>
      </c>
      <c r="BY26" s="345">
        <v>0</v>
      </c>
      <c r="BZ26" s="354">
        <v>85</v>
      </c>
      <c r="CA26" s="362">
        <v>4.1769041769041768E-2</v>
      </c>
      <c r="CB26" s="364">
        <v>0.6639386080183397</v>
      </c>
      <c r="CC26" s="345">
        <v>10</v>
      </c>
    </row>
    <row r="27" spans="1:81" ht="15">
      <c r="A27" s="394" t="s">
        <v>340</v>
      </c>
      <c r="B27" s="315" t="s">
        <v>209</v>
      </c>
      <c r="C27" s="316">
        <v>4330110.03</v>
      </c>
      <c r="D27" s="317"/>
      <c r="E27" s="341"/>
      <c r="F27" s="323"/>
      <c r="G27" s="323"/>
      <c r="H27" s="323"/>
      <c r="I27" s="319">
        <v>244330110.03</v>
      </c>
      <c r="J27" s="396">
        <v>31.3</v>
      </c>
      <c r="K27" s="320">
        <v>3130</v>
      </c>
      <c r="L27" s="321">
        <v>31.36</v>
      </c>
      <c r="M27" s="322">
        <v>3136</v>
      </c>
      <c r="N27" s="397">
        <v>4330110.03</v>
      </c>
      <c r="O27" s="394">
        <v>1</v>
      </c>
      <c r="P27" s="398">
        <v>6886</v>
      </c>
      <c r="Q27" s="323">
        <v>6447</v>
      </c>
      <c r="R27" s="324">
        <v>6447</v>
      </c>
      <c r="S27" s="323">
        <v>5514</v>
      </c>
      <c r="T27" s="325">
        <v>4413</v>
      </c>
      <c r="U27" s="326">
        <v>439</v>
      </c>
      <c r="V27" s="327">
        <v>6.8093686986195126E-2</v>
      </c>
      <c r="W27" s="328">
        <v>2034</v>
      </c>
      <c r="X27" s="329">
        <v>0.46091094493541807</v>
      </c>
      <c r="Y27" s="399">
        <v>220</v>
      </c>
      <c r="Z27" s="330">
        <v>205.6</v>
      </c>
      <c r="AA27" s="394">
        <v>4330110.03</v>
      </c>
      <c r="AB27" s="394">
        <v>1</v>
      </c>
      <c r="AC27" s="398">
        <v>2693</v>
      </c>
      <c r="AD27" s="323">
        <v>2471</v>
      </c>
      <c r="AE27" s="324">
        <v>2471</v>
      </c>
      <c r="AF27" s="331">
        <v>1716</v>
      </c>
      <c r="AG27" s="326">
        <v>222</v>
      </c>
      <c r="AH27" s="327">
        <v>8.9842169162282479E-2</v>
      </c>
      <c r="AI27" s="323">
        <v>755</v>
      </c>
      <c r="AJ27" s="332">
        <v>0.43997668997668998</v>
      </c>
      <c r="AK27" s="398">
        <v>2598</v>
      </c>
      <c r="AL27" s="323">
        <v>2400</v>
      </c>
      <c r="AM27" s="324">
        <v>2400</v>
      </c>
      <c r="AN27" s="325">
        <v>1617</v>
      </c>
      <c r="AO27" s="333">
        <v>198</v>
      </c>
      <c r="AP27" s="327">
        <v>8.2500000000000004E-2</v>
      </c>
      <c r="AQ27" s="328">
        <v>783</v>
      </c>
      <c r="AR27" s="329">
        <v>0.48423005565862709</v>
      </c>
      <c r="AS27" s="334">
        <v>0.83003194888178911</v>
      </c>
      <c r="AT27" s="335">
        <v>0.76530612244897955</v>
      </c>
      <c r="AU27" s="398">
        <v>3135</v>
      </c>
      <c r="AV27" s="315">
        <v>2765</v>
      </c>
      <c r="AW27" s="315">
        <v>160</v>
      </c>
      <c r="AX27" s="328">
        <v>2925</v>
      </c>
      <c r="AY27" s="336">
        <v>0.93301435406698563</v>
      </c>
      <c r="AZ27" s="337">
        <v>1.0526180838437293</v>
      </c>
      <c r="BA27" s="315">
        <v>70</v>
      </c>
      <c r="BB27" s="336">
        <v>2.2328548644338118E-2</v>
      </c>
      <c r="BC27" s="338">
        <v>0.57547805784376593</v>
      </c>
      <c r="BD27" s="315">
        <v>50</v>
      </c>
      <c r="BE27" s="315">
        <v>35</v>
      </c>
      <c r="BF27" s="328">
        <v>85</v>
      </c>
      <c r="BG27" s="336">
        <v>2.7113237639553429E-2</v>
      </c>
      <c r="BH27" s="338">
        <v>0.44014996168106213</v>
      </c>
      <c r="BI27" s="400">
        <v>45</v>
      </c>
      <c r="BJ27" s="315" t="s">
        <v>6</v>
      </c>
      <c r="BK27" s="339" t="s">
        <v>6</v>
      </c>
      <c r="BL27" s="365" t="s">
        <v>2</v>
      </c>
      <c r="BM27" s="284"/>
      <c r="BN27" s="285"/>
      <c r="BO27" s="340">
        <v>3160</v>
      </c>
      <c r="BP27" s="323">
        <v>2945</v>
      </c>
      <c r="BQ27" s="323">
        <v>90</v>
      </c>
      <c r="BR27" s="328">
        <v>3035</v>
      </c>
      <c r="BS27" s="336">
        <v>0.96044303797468356</v>
      </c>
      <c r="BT27" s="337">
        <v>1.0835628689602974</v>
      </c>
      <c r="BU27" s="323">
        <v>65</v>
      </c>
      <c r="BV27" s="336">
        <v>2.0569620253164556E-2</v>
      </c>
      <c r="BW27" s="338">
        <v>0.49044181715182172</v>
      </c>
      <c r="BX27" s="323">
        <v>25</v>
      </c>
      <c r="BY27" s="323">
        <v>0</v>
      </c>
      <c r="BZ27" s="328">
        <v>25</v>
      </c>
      <c r="CA27" s="336">
        <v>7.9113924050632917E-3</v>
      </c>
      <c r="CB27" s="338">
        <v>0.12575531155224512</v>
      </c>
      <c r="CC27" s="323">
        <v>25</v>
      </c>
    </row>
    <row r="28" spans="1:81" ht="15">
      <c r="A28" s="394" t="s">
        <v>274</v>
      </c>
      <c r="B28" s="315" t="s">
        <v>210</v>
      </c>
      <c r="C28" s="316">
        <v>4330110.04</v>
      </c>
      <c r="D28" s="317"/>
      <c r="E28" s="341"/>
      <c r="F28" s="323"/>
      <c r="G28" s="323"/>
      <c r="H28" s="323"/>
      <c r="I28" s="319">
        <v>244330110.03999999</v>
      </c>
      <c r="J28" s="396">
        <v>6.29</v>
      </c>
      <c r="K28" s="320">
        <v>629</v>
      </c>
      <c r="L28" s="321">
        <v>6.27</v>
      </c>
      <c r="M28" s="322">
        <v>627</v>
      </c>
      <c r="N28" s="397">
        <v>4330110.04</v>
      </c>
      <c r="O28" s="394">
        <v>1</v>
      </c>
      <c r="P28" s="398">
        <v>6536</v>
      </c>
      <c r="Q28" s="323">
        <v>5748</v>
      </c>
      <c r="R28" s="324">
        <v>5748</v>
      </c>
      <c r="S28" s="323">
        <v>5749</v>
      </c>
      <c r="T28" s="325">
        <v>5241</v>
      </c>
      <c r="U28" s="326">
        <v>788</v>
      </c>
      <c r="V28" s="327">
        <v>0.13709116214335421</v>
      </c>
      <c r="W28" s="328">
        <v>507</v>
      </c>
      <c r="X28" s="329">
        <v>9.6737263880938756E-2</v>
      </c>
      <c r="Y28" s="399">
        <v>1039.3</v>
      </c>
      <c r="Z28" s="330">
        <v>916.6</v>
      </c>
      <c r="AA28" s="394">
        <v>4330110.04</v>
      </c>
      <c r="AB28" s="394">
        <v>1</v>
      </c>
      <c r="AC28" s="398">
        <v>2760</v>
      </c>
      <c r="AD28" s="323">
        <v>2345</v>
      </c>
      <c r="AE28" s="324">
        <v>2345</v>
      </c>
      <c r="AF28" s="331">
        <v>2024</v>
      </c>
      <c r="AG28" s="326">
        <v>415</v>
      </c>
      <c r="AH28" s="327">
        <v>0.17697228144989338</v>
      </c>
      <c r="AI28" s="323">
        <v>321</v>
      </c>
      <c r="AJ28" s="332">
        <v>0.15859683794466403</v>
      </c>
      <c r="AK28" s="398">
        <v>2708</v>
      </c>
      <c r="AL28" s="323">
        <v>2325</v>
      </c>
      <c r="AM28" s="324">
        <v>2325</v>
      </c>
      <c r="AN28" s="325">
        <v>1983</v>
      </c>
      <c r="AO28" s="333">
        <v>383</v>
      </c>
      <c r="AP28" s="327">
        <v>0.16473118279569893</v>
      </c>
      <c r="AQ28" s="328">
        <v>342</v>
      </c>
      <c r="AR28" s="329">
        <v>0.17246596066565809</v>
      </c>
      <c r="AS28" s="334">
        <v>4.3052464228934815</v>
      </c>
      <c r="AT28" s="335">
        <v>3.7081339712918662</v>
      </c>
      <c r="AU28" s="398">
        <v>2985</v>
      </c>
      <c r="AV28" s="315">
        <v>2680</v>
      </c>
      <c r="AW28" s="315">
        <v>110</v>
      </c>
      <c r="AX28" s="328">
        <v>2790</v>
      </c>
      <c r="AY28" s="336">
        <v>0.9346733668341709</v>
      </c>
      <c r="AZ28" s="337">
        <v>1.0544897665594932</v>
      </c>
      <c r="BA28" s="315">
        <v>60</v>
      </c>
      <c r="BB28" s="336">
        <v>2.0100502512562814E-2</v>
      </c>
      <c r="BC28" s="338">
        <v>0.5180541884681138</v>
      </c>
      <c r="BD28" s="315">
        <v>70</v>
      </c>
      <c r="BE28" s="315">
        <v>20</v>
      </c>
      <c r="BF28" s="328">
        <v>90</v>
      </c>
      <c r="BG28" s="336">
        <v>3.015075376884422E-2</v>
      </c>
      <c r="BH28" s="338">
        <v>0.48946028845526329</v>
      </c>
      <c r="BI28" s="400">
        <v>45</v>
      </c>
      <c r="BJ28" s="315" t="s">
        <v>6</v>
      </c>
      <c r="BK28" s="339" t="s">
        <v>6</v>
      </c>
      <c r="BL28" s="283" t="s">
        <v>6</v>
      </c>
      <c r="BM28" s="284"/>
      <c r="BN28" s="285"/>
      <c r="BO28" s="340">
        <v>2880</v>
      </c>
      <c r="BP28" s="323">
        <v>2595</v>
      </c>
      <c r="BQ28" s="323">
        <v>90</v>
      </c>
      <c r="BR28" s="328">
        <v>2685</v>
      </c>
      <c r="BS28" s="336">
        <v>0.93229166666666663</v>
      </c>
      <c r="BT28" s="337">
        <v>1.0518027546655384</v>
      </c>
      <c r="BU28" s="323">
        <v>80</v>
      </c>
      <c r="BV28" s="336">
        <v>2.7777777777777776E-2</v>
      </c>
      <c r="BW28" s="338">
        <v>0.6623060436751097</v>
      </c>
      <c r="BX28" s="323">
        <v>70</v>
      </c>
      <c r="BY28" s="323">
        <v>15</v>
      </c>
      <c r="BZ28" s="328">
        <v>85</v>
      </c>
      <c r="CA28" s="336">
        <v>2.9513888888888888E-2</v>
      </c>
      <c r="CB28" s="338">
        <v>0.46913717615184769</v>
      </c>
      <c r="CC28" s="323">
        <v>30</v>
      </c>
    </row>
    <row r="29" spans="1:81" ht="15">
      <c r="A29" s="394"/>
      <c r="B29" s="315" t="s">
        <v>211</v>
      </c>
      <c r="C29" s="316">
        <v>4330110.0599999996</v>
      </c>
      <c r="D29" s="317"/>
      <c r="E29" s="341"/>
      <c r="F29" s="323"/>
      <c r="G29" s="323"/>
      <c r="H29" s="323"/>
      <c r="I29" s="319">
        <v>244330110.06</v>
      </c>
      <c r="J29" s="396">
        <v>6.49</v>
      </c>
      <c r="K29" s="320">
        <v>649</v>
      </c>
      <c r="L29" s="321">
        <v>6.5</v>
      </c>
      <c r="M29" s="322">
        <v>650</v>
      </c>
      <c r="N29" s="397">
        <v>4330110.0599999996</v>
      </c>
      <c r="O29" s="394">
        <v>1</v>
      </c>
      <c r="P29" s="398">
        <v>6862</v>
      </c>
      <c r="Q29" s="323">
        <v>6428</v>
      </c>
      <c r="R29" s="324">
        <v>6428</v>
      </c>
      <c r="S29" s="323">
        <v>6148</v>
      </c>
      <c r="T29" s="325">
        <v>5821</v>
      </c>
      <c r="U29" s="326">
        <v>434</v>
      </c>
      <c r="V29" s="327">
        <v>6.7517112632233978E-2</v>
      </c>
      <c r="W29" s="328">
        <v>607</v>
      </c>
      <c r="X29" s="329">
        <v>0.10427761552997766</v>
      </c>
      <c r="Y29" s="399">
        <v>1057.7</v>
      </c>
      <c r="Z29" s="330">
        <v>989.7</v>
      </c>
      <c r="AA29" s="394">
        <v>4330110.0599999996</v>
      </c>
      <c r="AB29" s="394">
        <v>1</v>
      </c>
      <c r="AC29" s="398">
        <v>3105</v>
      </c>
      <c r="AD29" s="323">
        <v>2716</v>
      </c>
      <c r="AE29" s="324">
        <v>2716</v>
      </c>
      <c r="AF29" s="331">
        <v>2305</v>
      </c>
      <c r="AG29" s="326">
        <v>389</v>
      </c>
      <c r="AH29" s="327">
        <v>0.14322533136966126</v>
      </c>
      <c r="AI29" s="323">
        <v>411</v>
      </c>
      <c r="AJ29" s="332">
        <v>0.17830802603036877</v>
      </c>
      <c r="AK29" s="398">
        <v>3034</v>
      </c>
      <c r="AL29" s="323">
        <v>2678</v>
      </c>
      <c r="AM29" s="324">
        <v>2678</v>
      </c>
      <c r="AN29" s="325">
        <v>2248</v>
      </c>
      <c r="AO29" s="333">
        <v>356</v>
      </c>
      <c r="AP29" s="327">
        <v>0.13293502613890965</v>
      </c>
      <c r="AQ29" s="328">
        <v>430</v>
      </c>
      <c r="AR29" s="329">
        <v>0.19128113879003558</v>
      </c>
      <c r="AS29" s="334">
        <v>4.6748844375963019</v>
      </c>
      <c r="AT29" s="335">
        <v>4.12</v>
      </c>
      <c r="AU29" s="398">
        <v>3035</v>
      </c>
      <c r="AV29" s="315">
        <v>2680</v>
      </c>
      <c r="AW29" s="315">
        <v>145</v>
      </c>
      <c r="AX29" s="328">
        <v>2825</v>
      </c>
      <c r="AY29" s="336">
        <v>0.93080724876441512</v>
      </c>
      <c r="AZ29" s="337">
        <v>1.0501280482464139</v>
      </c>
      <c r="BA29" s="315">
        <v>85</v>
      </c>
      <c r="BB29" s="336">
        <v>2.800658978583196E-2</v>
      </c>
      <c r="BC29" s="338">
        <v>0.72181932437711238</v>
      </c>
      <c r="BD29" s="315">
        <v>85</v>
      </c>
      <c r="BE29" s="315">
        <v>15</v>
      </c>
      <c r="BF29" s="328">
        <v>100</v>
      </c>
      <c r="BG29" s="336">
        <v>3.2948929159802305E-2</v>
      </c>
      <c r="BH29" s="338">
        <v>0.53488521363315433</v>
      </c>
      <c r="BI29" s="400">
        <v>30</v>
      </c>
      <c r="BJ29" s="315" t="s">
        <v>6</v>
      </c>
      <c r="BK29" s="339" t="s">
        <v>6</v>
      </c>
      <c r="BL29" s="283" t="s">
        <v>6</v>
      </c>
      <c r="BM29" s="284"/>
      <c r="BN29" s="285"/>
      <c r="BO29" s="340">
        <v>3265</v>
      </c>
      <c r="BP29" s="323">
        <v>2920</v>
      </c>
      <c r="BQ29" s="323">
        <v>165</v>
      </c>
      <c r="BR29" s="328">
        <v>3085</v>
      </c>
      <c r="BS29" s="336">
        <v>0.94486983154670745</v>
      </c>
      <c r="BT29" s="337">
        <v>1.0659933228562486</v>
      </c>
      <c r="BU29" s="323">
        <v>50</v>
      </c>
      <c r="BV29" s="336">
        <v>1.5313935681470138E-2</v>
      </c>
      <c r="BW29" s="338">
        <v>0.36513043755442498</v>
      </c>
      <c r="BX29" s="323">
        <v>80</v>
      </c>
      <c r="BY29" s="323">
        <v>15</v>
      </c>
      <c r="BZ29" s="328">
        <v>95</v>
      </c>
      <c r="CA29" s="336">
        <v>2.9096477794793262E-2</v>
      </c>
      <c r="CB29" s="338">
        <v>0.46250223005187113</v>
      </c>
      <c r="CC29" s="323">
        <v>30</v>
      </c>
    </row>
    <row r="30" spans="1:81" ht="15">
      <c r="A30" s="394" t="s">
        <v>54</v>
      </c>
      <c r="B30" s="315" t="s">
        <v>212</v>
      </c>
      <c r="C30" s="316">
        <v>4330110.07</v>
      </c>
      <c r="D30" s="317"/>
      <c r="E30" s="341"/>
      <c r="F30" s="323"/>
      <c r="G30" s="323"/>
      <c r="H30" s="323"/>
      <c r="I30" s="319">
        <v>244330110.06999999</v>
      </c>
      <c r="J30" s="396">
        <v>4.04</v>
      </c>
      <c r="K30" s="320">
        <v>404</v>
      </c>
      <c r="L30" s="321">
        <v>4.04</v>
      </c>
      <c r="M30" s="322">
        <v>404</v>
      </c>
      <c r="N30" s="397">
        <v>4330110.07</v>
      </c>
      <c r="O30" s="394">
        <v>1</v>
      </c>
      <c r="P30" s="398">
        <v>8011</v>
      </c>
      <c r="Q30" s="323">
        <v>7150</v>
      </c>
      <c r="R30" s="324">
        <v>7150</v>
      </c>
      <c r="S30" s="323">
        <v>6043</v>
      </c>
      <c r="T30" s="325">
        <v>5218</v>
      </c>
      <c r="U30" s="326">
        <v>861</v>
      </c>
      <c r="V30" s="327">
        <v>0.12041958041958042</v>
      </c>
      <c r="W30" s="328">
        <v>1932</v>
      </c>
      <c r="X30" s="329">
        <v>0.37025680337293981</v>
      </c>
      <c r="Y30" s="399">
        <v>1982.3</v>
      </c>
      <c r="Z30" s="330">
        <v>1771.2</v>
      </c>
      <c r="AA30" s="394">
        <v>4330110.07</v>
      </c>
      <c r="AB30" s="394">
        <v>1</v>
      </c>
      <c r="AC30" s="398">
        <v>3374</v>
      </c>
      <c r="AD30" s="323">
        <v>2940</v>
      </c>
      <c r="AE30" s="324">
        <v>2940</v>
      </c>
      <c r="AF30" s="331">
        <v>2129</v>
      </c>
      <c r="AG30" s="326">
        <v>434</v>
      </c>
      <c r="AH30" s="327">
        <v>0.14761904761904762</v>
      </c>
      <c r="AI30" s="323">
        <v>811</v>
      </c>
      <c r="AJ30" s="332">
        <v>0.38093001409112259</v>
      </c>
      <c r="AK30" s="398">
        <v>3317</v>
      </c>
      <c r="AL30" s="323">
        <v>2876</v>
      </c>
      <c r="AM30" s="324">
        <v>2876</v>
      </c>
      <c r="AN30" s="325">
        <v>2095</v>
      </c>
      <c r="AO30" s="333">
        <v>441</v>
      </c>
      <c r="AP30" s="327">
        <v>0.15333796940194716</v>
      </c>
      <c r="AQ30" s="328">
        <v>781</v>
      </c>
      <c r="AR30" s="329">
        <v>0.37279236276849642</v>
      </c>
      <c r="AS30" s="334">
        <v>8.2103960396039604</v>
      </c>
      <c r="AT30" s="335">
        <v>7.1188118811881189</v>
      </c>
      <c r="AU30" s="398">
        <v>3550</v>
      </c>
      <c r="AV30" s="315">
        <v>3110</v>
      </c>
      <c r="AW30" s="315">
        <v>180</v>
      </c>
      <c r="AX30" s="328">
        <v>3290</v>
      </c>
      <c r="AY30" s="336">
        <v>0.92676056338028168</v>
      </c>
      <c r="AZ30" s="337">
        <v>1.04556261557499</v>
      </c>
      <c r="BA30" s="315">
        <v>95</v>
      </c>
      <c r="BB30" s="336">
        <v>2.6760563380281689E-2</v>
      </c>
      <c r="BC30" s="338">
        <v>0.68970524175983738</v>
      </c>
      <c r="BD30" s="315">
        <v>75</v>
      </c>
      <c r="BE30" s="315">
        <v>35</v>
      </c>
      <c r="BF30" s="328">
        <v>110</v>
      </c>
      <c r="BG30" s="336">
        <v>3.0985915492957747E-2</v>
      </c>
      <c r="BH30" s="338">
        <v>0.50301810865191143</v>
      </c>
      <c r="BI30" s="400">
        <v>50</v>
      </c>
      <c r="BJ30" s="315" t="s">
        <v>6</v>
      </c>
      <c r="BK30" s="339" t="s">
        <v>6</v>
      </c>
      <c r="BL30" s="283" t="s">
        <v>6</v>
      </c>
      <c r="BM30" s="284"/>
      <c r="BN30" s="285"/>
      <c r="BO30" s="340">
        <v>3545</v>
      </c>
      <c r="BP30" s="323">
        <v>3170</v>
      </c>
      <c r="BQ30" s="323">
        <v>130</v>
      </c>
      <c r="BR30" s="328">
        <v>3300</v>
      </c>
      <c r="BS30" s="336">
        <v>0.9308885754583921</v>
      </c>
      <c r="BT30" s="337">
        <v>1.0502198002633107</v>
      </c>
      <c r="BU30" s="323">
        <v>115</v>
      </c>
      <c r="BV30" s="336">
        <v>3.244005641748942E-2</v>
      </c>
      <c r="BW30" s="338">
        <v>0.77346883520873178</v>
      </c>
      <c r="BX30" s="323">
        <v>90</v>
      </c>
      <c r="BY30" s="323">
        <v>25</v>
      </c>
      <c r="BZ30" s="328">
        <v>115</v>
      </c>
      <c r="CA30" s="336">
        <v>3.244005641748942E-2</v>
      </c>
      <c r="CB30" s="338">
        <v>0.51564998835639908</v>
      </c>
      <c r="CC30" s="323">
        <v>20</v>
      </c>
    </row>
    <row r="31" spans="1:81" ht="15">
      <c r="A31" s="388" t="s">
        <v>55</v>
      </c>
      <c r="B31" s="287" t="s">
        <v>213</v>
      </c>
      <c r="C31" s="288">
        <v>4330111.01</v>
      </c>
      <c r="D31" s="289"/>
      <c r="E31" s="290"/>
      <c r="F31" s="291"/>
      <c r="G31" s="291"/>
      <c r="H31" s="291"/>
      <c r="I31" s="292">
        <v>244330111.00999999</v>
      </c>
      <c r="J31" s="389">
        <v>9.2200000000000006</v>
      </c>
      <c r="K31" s="293">
        <v>922.00000000000011</v>
      </c>
      <c r="L31" s="294">
        <v>9.19</v>
      </c>
      <c r="M31" s="295">
        <v>919</v>
      </c>
      <c r="N31" s="390">
        <v>4330111.01</v>
      </c>
      <c r="O31" s="388">
        <v>1</v>
      </c>
      <c r="P31" s="391">
        <v>8350</v>
      </c>
      <c r="Q31" s="291">
        <v>7074</v>
      </c>
      <c r="R31" s="296">
        <v>7074</v>
      </c>
      <c r="S31" s="291">
        <v>7129</v>
      </c>
      <c r="T31" s="297">
        <v>7144</v>
      </c>
      <c r="U31" s="298">
        <v>1276</v>
      </c>
      <c r="V31" s="299">
        <v>0.18037885213457733</v>
      </c>
      <c r="W31" s="300">
        <v>-70</v>
      </c>
      <c r="X31" s="301">
        <v>-9.7984322508398655E-3</v>
      </c>
      <c r="Y31" s="392">
        <v>906.1</v>
      </c>
      <c r="Z31" s="302">
        <v>769.3</v>
      </c>
      <c r="AA31" s="388">
        <v>4330111.01</v>
      </c>
      <c r="AB31" s="388">
        <v>1</v>
      </c>
      <c r="AC31" s="391">
        <v>4431</v>
      </c>
      <c r="AD31" s="291">
        <v>3962</v>
      </c>
      <c r="AE31" s="296">
        <v>3962</v>
      </c>
      <c r="AF31" s="303">
        <v>3471</v>
      </c>
      <c r="AG31" s="298">
        <v>469</v>
      </c>
      <c r="AH31" s="299">
        <v>0.11837455830388692</v>
      </c>
      <c r="AI31" s="291">
        <v>491</v>
      </c>
      <c r="AJ31" s="304">
        <v>0.14145779314318641</v>
      </c>
      <c r="AK31" s="391">
        <v>3985</v>
      </c>
      <c r="AL31" s="291">
        <v>3288</v>
      </c>
      <c r="AM31" s="296">
        <v>3288</v>
      </c>
      <c r="AN31" s="297">
        <v>3195</v>
      </c>
      <c r="AO31" s="305">
        <v>697</v>
      </c>
      <c r="AP31" s="299">
        <v>0.21198296836982969</v>
      </c>
      <c r="AQ31" s="300">
        <v>93</v>
      </c>
      <c r="AR31" s="301">
        <v>2.9107981220657279E-2</v>
      </c>
      <c r="AS31" s="306">
        <v>4.3221258134490235</v>
      </c>
      <c r="AT31" s="307">
        <v>3.5778019586507073</v>
      </c>
      <c r="AU31" s="391">
        <v>3655</v>
      </c>
      <c r="AV31" s="287">
        <v>3005</v>
      </c>
      <c r="AW31" s="287">
        <v>170</v>
      </c>
      <c r="AX31" s="300">
        <v>3175</v>
      </c>
      <c r="AY31" s="308">
        <v>0.86867305061559508</v>
      </c>
      <c r="AZ31" s="309">
        <v>0.98002882596597951</v>
      </c>
      <c r="BA31" s="287">
        <v>305</v>
      </c>
      <c r="BB31" s="308">
        <v>8.3447332421340628E-2</v>
      </c>
      <c r="BC31" s="310">
        <v>2.1507044438489853</v>
      </c>
      <c r="BD31" s="287">
        <v>130</v>
      </c>
      <c r="BE31" s="287">
        <v>20</v>
      </c>
      <c r="BF31" s="300">
        <v>150</v>
      </c>
      <c r="BG31" s="308">
        <v>4.1039671682626538E-2</v>
      </c>
      <c r="BH31" s="310">
        <v>0.66622843640627494</v>
      </c>
      <c r="BI31" s="393">
        <v>25</v>
      </c>
      <c r="BJ31" s="287" t="s">
        <v>5</v>
      </c>
      <c r="BK31" s="311" t="s">
        <v>5</v>
      </c>
      <c r="BL31" s="314" t="s">
        <v>5</v>
      </c>
      <c r="BM31" s="365"/>
      <c r="BN31" s="285"/>
      <c r="BO31" s="313">
        <v>3040</v>
      </c>
      <c r="BP31" s="291">
        <v>2480</v>
      </c>
      <c r="BQ31" s="291">
        <v>120</v>
      </c>
      <c r="BR31" s="300">
        <v>2600</v>
      </c>
      <c r="BS31" s="308">
        <v>0.85526315789473684</v>
      </c>
      <c r="BT31" s="309">
        <v>0.96489991019008525</v>
      </c>
      <c r="BU31" s="291">
        <v>285</v>
      </c>
      <c r="BV31" s="308">
        <v>9.375E-2</v>
      </c>
      <c r="BW31" s="310">
        <v>2.2352828974034953</v>
      </c>
      <c r="BX31" s="291">
        <v>120</v>
      </c>
      <c r="BY31" s="291">
        <v>20</v>
      </c>
      <c r="BZ31" s="300">
        <v>140</v>
      </c>
      <c r="CA31" s="308">
        <v>4.6052631578947366E-2</v>
      </c>
      <c r="CB31" s="310">
        <v>0.73202828724622671</v>
      </c>
      <c r="CC31" s="291">
        <v>25</v>
      </c>
    </row>
    <row r="32" spans="1:81" ht="15">
      <c r="A32" s="401"/>
      <c r="B32" s="19" t="s">
        <v>214</v>
      </c>
      <c r="C32" s="342">
        <v>4330111.0199999996</v>
      </c>
      <c r="D32" s="343"/>
      <c r="E32" s="344"/>
      <c r="F32" s="345"/>
      <c r="G32" s="345"/>
      <c r="H32" s="345"/>
      <c r="I32" s="346">
        <v>244330111.02000001</v>
      </c>
      <c r="J32" s="402">
        <v>28.54</v>
      </c>
      <c r="K32" s="347">
        <v>2854</v>
      </c>
      <c r="L32" s="348">
        <v>28.6</v>
      </c>
      <c r="M32" s="349">
        <v>2860</v>
      </c>
      <c r="N32" s="403">
        <v>4330111.0199999996</v>
      </c>
      <c r="O32" s="401">
        <v>1</v>
      </c>
      <c r="P32" s="404">
        <v>1110</v>
      </c>
      <c r="Q32" s="345">
        <v>1129</v>
      </c>
      <c r="R32" s="350">
        <v>1129</v>
      </c>
      <c r="S32" s="345">
        <v>1075</v>
      </c>
      <c r="T32" s="351">
        <v>885</v>
      </c>
      <c r="U32" s="352">
        <v>-19</v>
      </c>
      <c r="V32" s="353">
        <v>-1.682905225863596E-2</v>
      </c>
      <c r="W32" s="354">
        <v>244</v>
      </c>
      <c r="X32" s="355">
        <v>0.27570621468926554</v>
      </c>
      <c r="Y32" s="21">
        <v>38.9</v>
      </c>
      <c r="Z32" s="356">
        <v>39.5</v>
      </c>
      <c r="AA32" s="401">
        <v>4330111.0199999996</v>
      </c>
      <c r="AB32" s="401">
        <v>1</v>
      </c>
      <c r="AC32" s="404">
        <v>433</v>
      </c>
      <c r="AD32" s="345">
        <v>430</v>
      </c>
      <c r="AE32" s="350">
        <v>430</v>
      </c>
      <c r="AF32" s="357">
        <v>343</v>
      </c>
      <c r="AG32" s="352">
        <v>3</v>
      </c>
      <c r="AH32" s="353">
        <v>6.9767441860465115E-3</v>
      </c>
      <c r="AI32" s="345">
        <v>87</v>
      </c>
      <c r="AJ32" s="358">
        <v>0.25364431486880468</v>
      </c>
      <c r="AK32" s="404">
        <v>418</v>
      </c>
      <c r="AL32" s="345">
        <v>415</v>
      </c>
      <c r="AM32" s="350">
        <v>415</v>
      </c>
      <c r="AN32" s="351">
        <v>333</v>
      </c>
      <c r="AO32" s="359">
        <v>3</v>
      </c>
      <c r="AP32" s="353">
        <v>7.2289156626506026E-3</v>
      </c>
      <c r="AQ32" s="354">
        <v>82</v>
      </c>
      <c r="AR32" s="355">
        <v>0.24624624624624625</v>
      </c>
      <c r="AS32" s="360">
        <v>0.14646110721793973</v>
      </c>
      <c r="AT32" s="361">
        <v>0.1451048951048951</v>
      </c>
      <c r="AU32" s="404">
        <v>440</v>
      </c>
      <c r="AV32" s="19">
        <v>400</v>
      </c>
      <c r="AW32" s="19">
        <v>20</v>
      </c>
      <c r="AX32" s="354">
        <v>420</v>
      </c>
      <c r="AY32" s="362">
        <v>0.95454545454545459</v>
      </c>
      <c r="AZ32" s="363">
        <v>1.0769092703939693</v>
      </c>
      <c r="BA32" s="19">
        <v>0</v>
      </c>
      <c r="BB32" s="362">
        <v>0</v>
      </c>
      <c r="BC32" s="364">
        <v>0</v>
      </c>
      <c r="BD32" s="19">
        <v>15</v>
      </c>
      <c r="BE32" s="19">
        <v>0</v>
      </c>
      <c r="BF32" s="354">
        <v>15</v>
      </c>
      <c r="BG32" s="362">
        <v>3.4090909090909088E-2</v>
      </c>
      <c r="BH32" s="364">
        <v>0.55342384887839424</v>
      </c>
      <c r="BI32" s="405">
        <v>0</v>
      </c>
      <c r="BJ32" s="19" t="s">
        <v>2</v>
      </c>
      <c r="BK32" s="285" t="s">
        <v>2</v>
      </c>
      <c r="BL32" s="365" t="s">
        <v>2</v>
      </c>
      <c r="BM32" s="284"/>
      <c r="BN32" s="285"/>
      <c r="BO32" s="366">
        <v>560</v>
      </c>
      <c r="BP32" s="345">
        <v>500</v>
      </c>
      <c r="BQ32" s="345">
        <v>35</v>
      </c>
      <c r="BR32" s="354">
        <v>535</v>
      </c>
      <c r="BS32" s="362">
        <v>0.9553571428571429</v>
      </c>
      <c r="BT32" s="363">
        <v>1.0778250095694744</v>
      </c>
      <c r="BU32" s="345">
        <v>10</v>
      </c>
      <c r="BV32" s="362">
        <v>1.7857142857142856E-2</v>
      </c>
      <c r="BW32" s="364">
        <v>0.4257681709339991</v>
      </c>
      <c r="BX32" s="345">
        <v>0</v>
      </c>
      <c r="BY32" s="345">
        <v>0</v>
      </c>
      <c r="BZ32" s="354">
        <v>0</v>
      </c>
      <c r="CA32" s="362">
        <v>0</v>
      </c>
      <c r="CB32" s="364">
        <v>0</v>
      </c>
      <c r="CC32" s="345">
        <v>10</v>
      </c>
    </row>
    <row r="33" spans="1:81" ht="15">
      <c r="A33" s="394"/>
      <c r="B33" s="315" t="s">
        <v>215</v>
      </c>
      <c r="C33" s="316">
        <v>4330111.05</v>
      </c>
      <c r="D33" s="317"/>
      <c r="E33" s="341"/>
      <c r="F33" s="323"/>
      <c r="G33" s="323"/>
      <c r="H33" s="323"/>
      <c r="I33" s="319">
        <v>244330111.05000001</v>
      </c>
      <c r="J33" s="396">
        <v>4.57</v>
      </c>
      <c r="K33" s="320">
        <v>457</v>
      </c>
      <c r="L33" s="321">
        <v>4.5599999999999996</v>
      </c>
      <c r="M33" s="322">
        <v>455.99999999999994</v>
      </c>
      <c r="N33" s="397">
        <v>4330111.05</v>
      </c>
      <c r="O33" s="394">
        <v>1</v>
      </c>
      <c r="P33" s="398">
        <v>4686</v>
      </c>
      <c r="Q33" s="323">
        <v>4784</v>
      </c>
      <c r="R33" s="324">
        <v>4784</v>
      </c>
      <c r="S33" s="323">
        <v>4946</v>
      </c>
      <c r="T33" s="325">
        <v>4982</v>
      </c>
      <c r="U33" s="326">
        <v>-98</v>
      </c>
      <c r="V33" s="327">
        <v>-2.048494983277592E-2</v>
      </c>
      <c r="W33" s="328">
        <v>-198</v>
      </c>
      <c r="X33" s="329">
        <v>-3.974307507025291E-2</v>
      </c>
      <c r="Y33" s="399">
        <v>1026.3</v>
      </c>
      <c r="Z33" s="330">
        <v>1049.0999999999999</v>
      </c>
      <c r="AA33" s="394">
        <v>4330111.05</v>
      </c>
      <c r="AB33" s="394">
        <v>1</v>
      </c>
      <c r="AC33" s="398">
        <v>1893</v>
      </c>
      <c r="AD33" s="323">
        <v>1885</v>
      </c>
      <c r="AE33" s="324">
        <v>1885</v>
      </c>
      <c r="AF33" s="331">
        <v>1753</v>
      </c>
      <c r="AG33" s="326">
        <v>8</v>
      </c>
      <c r="AH33" s="327">
        <v>4.2440318302387264E-3</v>
      </c>
      <c r="AI33" s="323">
        <v>132</v>
      </c>
      <c r="AJ33" s="332">
        <v>7.529948659440959E-2</v>
      </c>
      <c r="AK33" s="398">
        <v>1878</v>
      </c>
      <c r="AL33" s="323">
        <v>1873</v>
      </c>
      <c r="AM33" s="324">
        <v>1873</v>
      </c>
      <c r="AN33" s="325">
        <v>1741</v>
      </c>
      <c r="AO33" s="333">
        <v>5</v>
      </c>
      <c r="AP33" s="327">
        <v>2.6695141484249867E-3</v>
      </c>
      <c r="AQ33" s="328">
        <v>132</v>
      </c>
      <c r="AR33" s="329">
        <v>7.5818495117748422E-2</v>
      </c>
      <c r="AS33" s="334">
        <v>4.1094091903719914</v>
      </c>
      <c r="AT33" s="335">
        <v>4.1074561403508776</v>
      </c>
      <c r="AU33" s="398">
        <v>1965</v>
      </c>
      <c r="AV33" s="315">
        <v>1715</v>
      </c>
      <c r="AW33" s="315">
        <v>85</v>
      </c>
      <c r="AX33" s="328">
        <v>1800</v>
      </c>
      <c r="AY33" s="336">
        <v>0.91603053435114501</v>
      </c>
      <c r="AZ33" s="337">
        <v>1.0334570969974841</v>
      </c>
      <c r="BA33" s="315">
        <v>65</v>
      </c>
      <c r="BB33" s="336">
        <v>3.3078880407124679E-2</v>
      </c>
      <c r="BC33" s="338">
        <v>0.85254846410115148</v>
      </c>
      <c r="BD33" s="315">
        <v>45</v>
      </c>
      <c r="BE33" s="315">
        <v>0</v>
      </c>
      <c r="BF33" s="328">
        <v>45</v>
      </c>
      <c r="BG33" s="336">
        <v>2.2900763358778626E-2</v>
      </c>
      <c r="BH33" s="338">
        <v>0.37176563894121145</v>
      </c>
      <c r="BI33" s="400">
        <v>55</v>
      </c>
      <c r="BJ33" s="315" t="s">
        <v>6</v>
      </c>
      <c r="BK33" s="339" t="s">
        <v>6</v>
      </c>
      <c r="BL33" s="283" t="s">
        <v>6</v>
      </c>
      <c r="BM33" s="284"/>
      <c r="BN33" s="285"/>
      <c r="BO33" s="340">
        <v>2455</v>
      </c>
      <c r="BP33" s="323">
        <v>2185</v>
      </c>
      <c r="BQ33" s="323">
        <v>80</v>
      </c>
      <c r="BR33" s="328">
        <v>2265</v>
      </c>
      <c r="BS33" s="336">
        <v>0.92260692464358451</v>
      </c>
      <c r="BT33" s="337">
        <v>1.0408765191296963</v>
      </c>
      <c r="BU33" s="323">
        <v>110</v>
      </c>
      <c r="BV33" s="336">
        <v>4.4806517311608958E-2</v>
      </c>
      <c r="BW33" s="338">
        <v>1.0683225796144336</v>
      </c>
      <c r="BX33" s="323">
        <v>55</v>
      </c>
      <c r="BY33" s="323">
        <v>25</v>
      </c>
      <c r="BZ33" s="328">
        <v>80</v>
      </c>
      <c r="CA33" s="336">
        <v>3.2586558044806514E-2</v>
      </c>
      <c r="CB33" s="338">
        <v>0.51797870078057129</v>
      </c>
      <c r="CC33" s="323">
        <v>0</v>
      </c>
    </row>
    <row r="34" spans="1:81" ht="15">
      <c r="A34" s="394"/>
      <c r="B34" s="315" t="s">
        <v>216</v>
      </c>
      <c r="C34" s="316">
        <v>4330111.0599999996</v>
      </c>
      <c r="D34" s="317"/>
      <c r="E34" s="341"/>
      <c r="F34" s="323"/>
      <c r="G34" s="323"/>
      <c r="H34" s="323"/>
      <c r="I34" s="319">
        <v>244330111.06</v>
      </c>
      <c r="J34" s="396">
        <v>2.65</v>
      </c>
      <c r="K34" s="320">
        <v>265</v>
      </c>
      <c r="L34" s="321">
        <v>2.65</v>
      </c>
      <c r="M34" s="322">
        <v>265</v>
      </c>
      <c r="N34" s="397">
        <v>4330111.0599999996</v>
      </c>
      <c r="O34" s="394">
        <v>1</v>
      </c>
      <c r="P34" s="398">
        <v>3569</v>
      </c>
      <c r="Q34" s="323">
        <v>3429</v>
      </c>
      <c r="R34" s="324">
        <v>3429</v>
      </c>
      <c r="S34" s="323">
        <v>3091</v>
      </c>
      <c r="T34" s="325">
        <v>3050</v>
      </c>
      <c r="U34" s="326">
        <v>140</v>
      </c>
      <c r="V34" s="327">
        <v>4.0828229804607756E-2</v>
      </c>
      <c r="W34" s="328">
        <v>379</v>
      </c>
      <c r="X34" s="329">
        <v>0.12426229508196722</v>
      </c>
      <c r="Y34" s="399">
        <v>1345</v>
      </c>
      <c r="Z34" s="330">
        <v>1292.2</v>
      </c>
      <c r="AA34" s="394">
        <v>4330111.0599999996</v>
      </c>
      <c r="AB34" s="394">
        <v>1</v>
      </c>
      <c r="AC34" s="398">
        <v>1515</v>
      </c>
      <c r="AD34" s="323">
        <v>1438</v>
      </c>
      <c r="AE34" s="324">
        <v>1438</v>
      </c>
      <c r="AF34" s="331">
        <v>1163</v>
      </c>
      <c r="AG34" s="326">
        <v>77</v>
      </c>
      <c r="AH34" s="327">
        <v>5.3546592489568848E-2</v>
      </c>
      <c r="AI34" s="323">
        <v>275</v>
      </c>
      <c r="AJ34" s="332">
        <v>0.23645743766122099</v>
      </c>
      <c r="AK34" s="398">
        <v>1480</v>
      </c>
      <c r="AL34" s="323">
        <v>1410</v>
      </c>
      <c r="AM34" s="324">
        <v>1410</v>
      </c>
      <c r="AN34" s="325">
        <v>1155</v>
      </c>
      <c r="AO34" s="333">
        <v>70</v>
      </c>
      <c r="AP34" s="327">
        <v>4.9645390070921988E-2</v>
      </c>
      <c r="AQ34" s="328">
        <v>255</v>
      </c>
      <c r="AR34" s="329">
        <v>0.22077922077922077</v>
      </c>
      <c r="AS34" s="334">
        <v>5.5849056603773581</v>
      </c>
      <c r="AT34" s="335">
        <v>5.3207547169811322</v>
      </c>
      <c r="AU34" s="398">
        <v>1630</v>
      </c>
      <c r="AV34" s="315">
        <v>1485</v>
      </c>
      <c r="AW34" s="315">
        <v>50</v>
      </c>
      <c r="AX34" s="328">
        <v>1535</v>
      </c>
      <c r="AY34" s="336">
        <v>0.94171779141104295</v>
      </c>
      <c r="AZ34" s="337">
        <v>1.0624372206019381</v>
      </c>
      <c r="BA34" s="315">
        <v>30</v>
      </c>
      <c r="BB34" s="336">
        <v>1.8404907975460124E-2</v>
      </c>
      <c r="BC34" s="338">
        <v>0.47435329833660111</v>
      </c>
      <c r="BD34" s="315">
        <v>45</v>
      </c>
      <c r="BE34" s="315">
        <v>15</v>
      </c>
      <c r="BF34" s="328">
        <v>60</v>
      </c>
      <c r="BG34" s="336">
        <v>3.6809815950920248E-2</v>
      </c>
      <c r="BH34" s="338">
        <v>0.59756194725519884</v>
      </c>
      <c r="BI34" s="400">
        <v>15</v>
      </c>
      <c r="BJ34" s="315" t="s">
        <v>6</v>
      </c>
      <c r="BK34" s="339" t="s">
        <v>6</v>
      </c>
      <c r="BL34" s="283" t="s">
        <v>6</v>
      </c>
      <c r="BM34" s="284"/>
      <c r="BN34" s="285"/>
      <c r="BO34" s="340">
        <v>1600</v>
      </c>
      <c r="BP34" s="323">
        <v>1420</v>
      </c>
      <c r="BQ34" s="323">
        <v>55</v>
      </c>
      <c r="BR34" s="328">
        <v>1475</v>
      </c>
      <c r="BS34" s="336">
        <v>0.921875</v>
      </c>
      <c r="BT34" s="337">
        <v>1.0400507685798899</v>
      </c>
      <c r="BU34" s="323">
        <v>55</v>
      </c>
      <c r="BV34" s="336">
        <v>3.4375000000000003E-2</v>
      </c>
      <c r="BW34" s="338">
        <v>0.81960372904794843</v>
      </c>
      <c r="BX34" s="323">
        <v>55</v>
      </c>
      <c r="BY34" s="323">
        <v>0</v>
      </c>
      <c r="BZ34" s="328">
        <v>55</v>
      </c>
      <c r="CA34" s="336">
        <v>3.4375000000000003E-2</v>
      </c>
      <c r="CB34" s="338">
        <v>0.54640682869450508</v>
      </c>
      <c r="CC34" s="323">
        <v>15</v>
      </c>
    </row>
    <row r="35" spans="1:81" ht="15">
      <c r="A35" s="394" t="s">
        <v>56</v>
      </c>
      <c r="B35" s="315" t="s">
        <v>217</v>
      </c>
      <c r="C35" s="316">
        <v>4330111.07</v>
      </c>
      <c r="D35" s="317"/>
      <c r="E35" s="341"/>
      <c r="F35" s="323"/>
      <c r="G35" s="323"/>
      <c r="H35" s="323"/>
      <c r="I35" s="319">
        <v>244330111.06999999</v>
      </c>
      <c r="J35" s="396">
        <v>15.01</v>
      </c>
      <c r="K35" s="320">
        <v>1501</v>
      </c>
      <c r="L35" s="321">
        <v>15.01</v>
      </c>
      <c r="M35" s="322">
        <v>1501</v>
      </c>
      <c r="N35" s="397">
        <v>4330111.07</v>
      </c>
      <c r="O35" s="394">
        <v>1</v>
      </c>
      <c r="P35" s="398">
        <v>8980</v>
      </c>
      <c r="Q35" s="323">
        <v>7464</v>
      </c>
      <c r="R35" s="324">
        <v>7464</v>
      </c>
      <c r="S35" s="323">
        <v>5435</v>
      </c>
      <c r="T35" s="325">
        <v>4115</v>
      </c>
      <c r="U35" s="326">
        <v>1516</v>
      </c>
      <c r="V35" s="327">
        <v>0.20310825294748125</v>
      </c>
      <c r="W35" s="328">
        <v>3349</v>
      </c>
      <c r="X35" s="329">
        <v>0.81385176184690156</v>
      </c>
      <c r="Y35" s="399">
        <v>598.20000000000005</v>
      </c>
      <c r="Z35" s="330">
        <v>497.1</v>
      </c>
      <c r="AA35" s="394">
        <v>4330111.07</v>
      </c>
      <c r="AB35" s="394">
        <v>1</v>
      </c>
      <c r="AC35" s="398">
        <v>4023</v>
      </c>
      <c r="AD35" s="323">
        <v>3296</v>
      </c>
      <c r="AE35" s="324">
        <v>3296</v>
      </c>
      <c r="AF35" s="331">
        <v>1823</v>
      </c>
      <c r="AG35" s="326">
        <v>727</v>
      </c>
      <c r="AH35" s="327">
        <v>0.22057038834951456</v>
      </c>
      <c r="AI35" s="323">
        <v>1473</v>
      </c>
      <c r="AJ35" s="332">
        <v>0.80800877674163463</v>
      </c>
      <c r="AK35" s="398">
        <v>3832</v>
      </c>
      <c r="AL35" s="323">
        <v>3113</v>
      </c>
      <c r="AM35" s="324">
        <v>3113</v>
      </c>
      <c r="AN35" s="325">
        <v>1717</v>
      </c>
      <c r="AO35" s="333">
        <v>719</v>
      </c>
      <c r="AP35" s="327">
        <v>0.23096691294571153</v>
      </c>
      <c r="AQ35" s="328">
        <v>1396</v>
      </c>
      <c r="AR35" s="329">
        <v>0.8130460104834013</v>
      </c>
      <c r="AS35" s="334">
        <v>2.5529646902065291</v>
      </c>
      <c r="AT35" s="335">
        <v>2.0739506995336443</v>
      </c>
      <c r="AU35" s="398">
        <v>3890</v>
      </c>
      <c r="AV35" s="315">
        <v>3455</v>
      </c>
      <c r="AW35" s="315">
        <v>180</v>
      </c>
      <c r="AX35" s="328">
        <v>3635</v>
      </c>
      <c r="AY35" s="336">
        <v>0.93444730077120819</v>
      </c>
      <c r="AZ35" s="337">
        <v>1.0542347209377614</v>
      </c>
      <c r="BA35" s="315">
        <v>100</v>
      </c>
      <c r="BB35" s="336">
        <v>2.570694087403599E-2</v>
      </c>
      <c r="BC35" s="338">
        <v>0.66255002252670081</v>
      </c>
      <c r="BD35" s="315">
        <v>115</v>
      </c>
      <c r="BE35" s="315">
        <v>10</v>
      </c>
      <c r="BF35" s="328">
        <v>125</v>
      </c>
      <c r="BG35" s="336">
        <v>3.2133676092544985E-2</v>
      </c>
      <c r="BH35" s="338">
        <v>0.52165058591793811</v>
      </c>
      <c r="BI35" s="400">
        <v>30</v>
      </c>
      <c r="BJ35" s="315" t="s">
        <v>6</v>
      </c>
      <c r="BK35" s="339" t="s">
        <v>6</v>
      </c>
      <c r="BL35" s="283" t="s">
        <v>6</v>
      </c>
      <c r="BM35" s="284"/>
      <c r="BN35" s="285"/>
      <c r="BO35" s="340">
        <v>3585</v>
      </c>
      <c r="BP35" s="323">
        <v>3190</v>
      </c>
      <c r="BQ35" s="323">
        <v>105</v>
      </c>
      <c r="BR35" s="328">
        <v>3295</v>
      </c>
      <c r="BS35" s="336">
        <v>0.9191073919107392</v>
      </c>
      <c r="BT35" s="337">
        <v>1.0369283789713599</v>
      </c>
      <c r="BU35" s="323">
        <v>145</v>
      </c>
      <c r="BV35" s="336">
        <v>4.0446304044630406E-2</v>
      </c>
      <c r="BW35" s="338">
        <v>0.96436193807087112</v>
      </c>
      <c r="BX35" s="323">
        <v>105</v>
      </c>
      <c r="BY35" s="323">
        <v>0</v>
      </c>
      <c r="BZ35" s="328">
        <v>105</v>
      </c>
      <c r="CA35" s="336">
        <v>2.9288702928870293E-2</v>
      </c>
      <c r="CB35" s="338">
        <v>0.46555773916914839</v>
      </c>
      <c r="CC35" s="323">
        <v>45</v>
      </c>
    </row>
    <row r="36" spans="1:81" ht="15">
      <c r="A36" s="394"/>
      <c r="B36" s="315" t="s">
        <v>218</v>
      </c>
      <c r="C36" s="316">
        <v>4330111.08</v>
      </c>
      <c r="D36" s="317"/>
      <c r="E36" s="341"/>
      <c r="F36" s="323"/>
      <c r="G36" s="323"/>
      <c r="H36" s="323"/>
      <c r="I36" s="319">
        <v>244330111.08000001</v>
      </c>
      <c r="J36" s="396">
        <v>14.86</v>
      </c>
      <c r="K36" s="320">
        <v>1486</v>
      </c>
      <c r="L36" s="321">
        <v>14.98</v>
      </c>
      <c r="M36" s="322">
        <v>1498</v>
      </c>
      <c r="N36" s="397">
        <v>4330111.08</v>
      </c>
      <c r="O36" s="394">
        <v>1</v>
      </c>
      <c r="P36" s="398">
        <v>5071</v>
      </c>
      <c r="Q36" s="323">
        <v>5004</v>
      </c>
      <c r="R36" s="324">
        <v>5004</v>
      </c>
      <c r="S36" s="323">
        <v>4969</v>
      </c>
      <c r="T36" s="325">
        <v>4722</v>
      </c>
      <c r="U36" s="326">
        <v>67</v>
      </c>
      <c r="V36" s="327">
        <v>1.3389288569144684E-2</v>
      </c>
      <c r="W36" s="328">
        <v>282</v>
      </c>
      <c r="X36" s="329">
        <v>5.9720457433290977E-2</v>
      </c>
      <c r="Y36" s="399">
        <v>341.4</v>
      </c>
      <c r="Z36" s="330">
        <v>334</v>
      </c>
      <c r="AA36" s="394">
        <v>4330111.08</v>
      </c>
      <c r="AB36" s="394">
        <v>1</v>
      </c>
      <c r="AC36" s="398">
        <v>2231</v>
      </c>
      <c r="AD36" s="323">
        <v>2180</v>
      </c>
      <c r="AE36" s="324">
        <v>2180</v>
      </c>
      <c r="AF36" s="331">
        <v>1865</v>
      </c>
      <c r="AG36" s="326">
        <v>51</v>
      </c>
      <c r="AH36" s="327">
        <v>2.3394495412844038E-2</v>
      </c>
      <c r="AI36" s="323">
        <v>315</v>
      </c>
      <c r="AJ36" s="332">
        <v>0.16890080428954424</v>
      </c>
      <c r="AK36" s="398">
        <v>2135</v>
      </c>
      <c r="AL36" s="323">
        <v>2105</v>
      </c>
      <c r="AM36" s="324">
        <v>2105</v>
      </c>
      <c r="AN36" s="325">
        <v>1825</v>
      </c>
      <c r="AO36" s="333">
        <v>30</v>
      </c>
      <c r="AP36" s="327">
        <v>1.4251781472684086E-2</v>
      </c>
      <c r="AQ36" s="328">
        <v>280</v>
      </c>
      <c r="AR36" s="329">
        <v>0.15342465753424658</v>
      </c>
      <c r="AS36" s="334">
        <v>1.4367429340511439</v>
      </c>
      <c r="AT36" s="335">
        <v>1.4052069425901201</v>
      </c>
      <c r="AU36" s="398">
        <v>2045</v>
      </c>
      <c r="AV36" s="315">
        <v>1805</v>
      </c>
      <c r="AW36" s="315">
        <v>85</v>
      </c>
      <c r="AX36" s="328">
        <v>1890</v>
      </c>
      <c r="AY36" s="336">
        <v>0.92420537897310517</v>
      </c>
      <c r="AZ36" s="337">
        <v>1.042679880381447</v>
      </c>
      <c r="BA36" s="315">
        <v>75</v>
      </c>
      <c r="BB36" s="336">
        <v>3.6674816625916873E-2</v>
      </c>
      <c r="BC36" s="338">
        <v>0.94522723262672348</v>
      </c>
      <c r="BD36" s="315">
        <v>35</v>
      </c>
      <c r="BE36" s="315">
        <v>15</v>
      </c>
      <c r="BF36" s="328">
        <v>50</v>
      </c>
      <c r="BG36" s="336">
        <v>2.4449877750611249E-2</v>
      </c>
      <c r="BH36" s="338">
        <v>0.39691359984758517</v>
      </c>
      <c r="BI36" s="400">
        <v>30</v>
      </c>
      <c r="BJ36" s="315" t="s">
        <v>6</v>
      </c>
      <c r="BK36" s="339" t="s">
        <v>6</v>
      </c>
      <c r="BL36" s="283" t="s">
        <v>6</v>
      </c>
      <c r="BM36" s="284"/>
      <c r="BN36" s="285"/>
      <c r="BO36" s="340">
        <v>2445</v>
      </c>
      <c r="BP36" s="323">
        <v>2175</v>
      </c>
      <c r="BQ36" s="323">
        <v>75</v>
      </c>
      <c r="BR36" s="328">
        <v>2250</v>
      </c>
      <c r="BS36" s="336">
        <v>0.92024539877300615</v>
      </c>
      <c r="BT36" s="337">
        <v>1.0382122676891903</v>
      </c>
      <c r="BU36" s="323">
        <v>100</v>
      </c>
      <c r="BV36" s="336">
        <v>4.0899795501022497E-2</v>
      </c>
      <c r="BW36" s="338">
        <v>0.97517454283451743</v>
      </c>
      <c r="BX36" s="323">
        <v>75</v>
      </c>
      <c r="BY36" s="323">
        <v>10</v>
      </c>
      <c r="BZ36" s="328">
        <v>85</v>
      </c>
      <c r="CA36" s="336">
        <v>3.4764826175869123E-2</v>
      </c>
      <c r="CB36" s="338">
        <v>0.55260329951628695</v>
      </c>
      <c r="CC36" s="323">
        <v>10</v>
      </c>
    </row>
    <row r="37" spans="1:81" ht="15">
      <c r="A37" s="401" t="s">
        <v>280</v>
      </c>
      <c r="B37" s="19" t="s">
        <v>219</v>
      </c>
      <c r="C37" s="342">
        <v>4330112.01</v>
      </c>
      <c r="D37" s="343">
        <v>4330112</v>
      </c>
      <c r="E37" s="406">
        <v>0.51589533399999998</v>
      </c>
      <c r="F37" s="367">
        <v>5303</v>
      </c>
      <c r="G37" s="367">
        <v>2070</v>
      </c>
      <c r="H37" s="367">
        <v>1974</v>
      </c>
      <c r="I37" s="346"/>
      <c r="J37" s="402">
        <v>255.12</v>
      </c>
      <c r="K37" s="347">
        <v>25512</v>
      </c>
      <c r="L37" s="348">
        <v>255.46</v>
      </c>
      <c r="M37" s="349">
        <v>25546</v>
      </c>
      <c r="N37" s="403">
        <v>4330112.01</v>
      </c>
      <c r="O37" s="401">
        <v>1</v>
      </c>
      <c r="P37" s="404">
        <v>3014</v>
      </c>
      <c r="Q37" s="345">
        <v>2955</v>
      </c>
      <c r="R37" s="350">
        <v>2955</v>
      </c>
      <c r="S37" s="345">
        <v>2765</v>
      </c>
      <c r="T37" s="351">
        <v>2735.7929562019999</v>
      </c>
      <c r="U37" s="352">
        <v>59</v>
      </c>
      <c r="V37" s="353">
        <v>1.9966159052453469E-2</v>
      </c>
      <c r="W37" s="354">
        <v>219.20704379800009</v>
      </c>
      <c r="X37" s="355">
        <v>8.0125596968535634E-2</v>
      </c>
      <c r="Y37" s="21">
        <v>11.8</v>
      </c>
      <c r="Z37" s="356">
        <v>11.6</v>
      </c>
      <c r="AA37" s="401">
        <v>4330112.01</v>
      </c>
      <c r="AB37" s="401">
        <v>1</v>
      </c>
      <c r="AC37" s="404">
        <v>1283</v>
      </c>
      <c r="AD37" s="345">
        <v>1258</v>
      </c>
      <c r="AE37" s="350">
        <v>1258</v>
      </c>
      <c r="AF37" s="357">
        <v>1067.90334138</v>
      </c>
      <c r="AG37" s="352">
        <v>25</v>
      </c>
      <c r="AH37" s="353">
        <v>1.987281399046105E-2</v>
      </c>
      <c r="AI37" s="345">
        <v>190.09665861999997</v>
      </c>
      <c r="AJ37" s="358">
        <v>0.1780092366546463</v>
      </c>
      <c r="AK37" s="404">
        <v>1221</v>
      </c>
      <c r="AL37" s="345">
        <v>1185</v>
      </c>
      <c r="AM37" s="350">
        <v>1185</v>
      </c>
      <c r="AN37" s="351">
        <v>1018.3773893159999</v>
      </c>
      <c r="AO37" s="359">
        <v>36</v>
      </c>
      <c r="AP37" s="353">
        <v>3.0379746835443037E-2</v>
      </c>
      <c r="AQ37" s="354">
        <v>166.62261068400005</v>
      </c>
      <c r="AR37" s="355">
        <v>0.16361577980036776</v>
      </c>
      <c r="AS37" s="360">
        <v>4.7859830667920981E-2</v>
      </c>
      <c r="AT37" s="361">
        <v>4.6386909888045093E-2</v>
      </c>
      <c r="AU37" s="404">
        <v>1275</v>
      </c>
      <c r="AV37" s="19">
        <v>1205</v>
      </c>
      <c r="AW37" s="19">
        <v>30</v>
      </c>
      <c r="AX37" s="354">
        <v>1235</v>
      </c>
      <c r="AY37" s="362">
        <v>0.96862745098039216</v>
      </c>
      <c r="AZ37" s="363">
        <v>1.092796447305477</v>
      </c>
      <c r="BA37" s="19">
        <v>0</v>
      </c>
      <c r="BB37" s="362">
        <v>0</v>
      </c>
      <c r="BC37" s="364">
        <v>0</v>
      </c>
      <c r="BD37" s="19">
        <v>30</v>
      </c>
      <c r="BE37" s="19">
        <v>0</v>
      </c>
      <c r="BF37" s="354">
        <v>30</v>
      </c>
      <c r="BG37" s="362">
        <v>2.3529411764705882E-2</v>
      </c>
      <c r="BH37" s="364">
        <v>0.3819709702062643</v>
      </c>
      <c r="BI37" s="405">
        <v>10</v>
      </c>
      <c r="BJ37" s="19" t="s">
        <v>2</v>
      </c>
      <c r="BK37" s="285" t="s">
        <v>2</v>
      </c>
      <c r="BL37" s="365" t="s">
        <v>2</v>
      </c>
      <c r="BM37" s="284"/>
      <c r="BN37" s="285" t="s">
        <v>50</v>
      </c>
      <c r="BO37" s="366">
        <v>1440</v>
      </c>
      <c r="BP37" s="345">
        <v>1325</v>
      </c>
      <c r="BQ37" s="345">
        <v>65</v>
      </c>
      <c r="BR37" s="354">
        <v>1390</v>
      </c>
      <c r="BS37" s="362">
        <v>0.96527777777777779</v>
      </c>
      <c r="BT37" s="363">
        <v>1.089017377270092</v>
      </c>
      <c r="BU37" s="345">
        <v>0</v>
      </c>
      <c r="BV37" s="362">
        <v>0</v>
      </c>
      <c r="BW37" s="364">
        <v>0</v>
      </c>
      <c r="BX37" s="345">
        <v>15</v>
      </c>
      <c r="BY37" s="345">
        <v>0</v>
      </c>
      <c r="BZ37" s="354">
        <v>15</v>
      </c>
      <c r="CA37" s="362">
        <v>1.0416666666666666E-2</v>
      </c>
      <c r="CB37" s="364">
        <v>0.16557782687712272</v>
      </c>
      <c r="CC37" s="345">
        <v>30</v>
      </c>
    </row>
    <row r="38" spans="1:81" ht="15">
      <c r="A38" s="401" t="s">
        <v>281</v>
      </c>
      <c r="B38" s="19" t="s">
        <v>220</v>
      </c>
      <c r="C38" s="342">
        <v>4330112.0199999996</v>
      </c>
      <c r="D38" s="343">
        <v>4330112</v>
      </c>
      <c r="E38" s="406">
        <v>0.48410466600000002</v>
      </c>
      <c r="F38" s="367">
        <v>5303</v>
      </c>
      <c r="G38" s="367">
        <v>2070</v>
      </c>
      <c r="H38" s="367">
        <v>1974</v>
      </c>
      <c r="I38" s="346"/>
      <c r="J38" s="402">
        <v>81.64</v>
      </c>
      <c r="K38" s="347">
        <v>8164</v>
      </c>
      <c r="L38" s="348">
        <v>81.83</v>
      </c>
      <c r="M38" s="349">
        <v>8183</v>
      </c>
      <c r="N38" s="403">
        <v>4330112.0199999996</v>
      </c>
      <c r="O38" s="401">
        <v>1</v>
      </c>
      <c r="P38" s="404">
        <v>3368</v>
      </c>
      <c r="Q38" s="345">
        <v>3158</v>
      </c>
      <c r="R38" s="350">
        <v>3158</v>
      </c>
      <c r="S38" s="345">
        <v>2891</v>
      </c>
      <c r="T38" s="351">
        <v>2567.2070437980001</v>
      </c>
      <c r="U38" s="352">
        <v>210</v>
      </c>
      <c r="V38" s="353">
        <v>6.6497783407219763E-2</v>
      </c>
      <c r="W38" s="354">
        <v>590.79295620199991</v>
      </c>
      <c r="X38" s="355">
        <v>0.23013062293875752</v>
      </c>
      <c r="Y38" s="21">
        <v>41.3</v>
      </c>
      <c r="Z38" s="356">
        <v>38.6</v>
      </c>
      <c r="AA38" s="401">
        <v>4330112.0199999996</v>
      </c>
      <c r="AB38" s="401">
        <v>1</v>
      </c>
      <c r="AC38" s="404">
        <v>1364</v>
      </c>
      <c r="AD38" s="345">
        <v>1235</v>
      </c>
      <c r="AE38" s="350">
        <v>1235</v>
      </c>
      <c r="AF38" s="357">
        <v>1002.0966586200001</v>
      </c>
      <c r="AG38" s="352">
        <v>129</v>
      </c>
      <c r="AH38" s="353">
        <v>0.10445344129554655</v>
      </c>
      <c r="AI38" s="345">
        <v>232.90334137999992</v>
      </c>
      <c r="AJ38" s="358">
        <v>0.2324160442773395</v>
      </c>
      <c r="AK38" s="404">
        <v>1310</v>
      </c>
      <c r="AL38" s="345">
        <v>1201</v>
      </c>
      <c r="AM38" s="350">
        <v>1201</v>
      </c>
      <c r="AN38" s="351">
        <v>955.62261068400005</v>
      </c>
      <c r="AO38" s="359">
        <v>109</v>
      </c>
      <c r="AP38" s="353">
        <v>9.0757701915070779E-2</v>
      </c>
      <c r="AQ38" s="354">
        <v>245.37738931599995</v>
      </c>
      <c r="AR38" s="355">
        <v>0.25677227241449185</v>
      </c>
      <c r="AS38" s="360">
        <v>0.16046055854973051</v>
      </c>
      <c r="AT38" s="361">
        <v>0.14676768911157279</v>
      </c>
      <c r="AU38" s="404">
        <v>1530</v>
      </c>
      <c r="AV38" s="19">
        <v>1415</v>
      </c>
      <c r="AW38" s="19">
        <v>65</v>
      </c>
      <c r="AX38" s="354">
        <v>1480</v>
      </c>
      <c r="AY38" s="362">
        <v>0.9673202614379085</v>
      </c>
      <c r="AZ38" s="363">
        <v>1.0913216882672778</v>
      </c>
      <c r="BA38" s="19">
        <v>10</v>
      </c>
      <c r="BB38" s="362">
        <v>6.5359477124183009E-3</v>
      </c>
      <c r="BC38" s="364">
        <v>0.16845226062933766</v>
      </c>
      <c r="BD38" s="19">
        <v>30</v>
      </c>
      <c r="BE38" s="19">
        <v>0</v>
      </c>
      <c r="BF38" s="354">
        <v>30</v>
      </c>
      <c r="BG38" s="362">
        <v>1.9607843137254902E-2</v>
      </c>
      <c r="BH38" s="364">
        <v>0.31830914183855358</v>
      </c>
      <c r="BI38" s="405">
        <v>15</v>
      </c>
      <c r="BJ38" s="19" t="s">
        <v>2</v>
      </c>
      <c r="BK38" s="285" t="s">
        <v>2</v>
      </c>
      <c r="BL38" s="365" t="s">
        <v>2</v>
      </c>
      <c r="BM38" s="284"/>
      <c r="BN38" s="285" t="s">
        <v>50</v>
      </c>
      <c r="BO38" s="366">
        <v>1490</v>
      </c>
      <c r="BP38" s="345">
        <v>1415</v>
      </c>
      <c r="BQ38" s="345">
        <v>45</v>
      </c>
      <c r="BR38" s="354">
        <v>1460</v>
      </c>
      <c r="BS38" s="362">
        <v>0.97986577181208057</v>
      </c>
      <c r="BT38" s="363">
        <v>1.1054754159493223</v>
      </c>
      <c r="BU38" s="345">
        <v>10</v>
      </c>
      <c r="BV38" s="362">
        <v>6.7114093959731542E-3</v>
      </c>
      <c r="BW38" s="364">
        <v>0.16002025216311377</v>
      </c>
      <c r="BX38" s="345">
        <v>20</v>
      </c>
      <c r="BY38" s="345">
        <v>0</v>
      </c>
      <c r="BZ38" s="354">
        <v>20</v>
      </c>
      <c r="CA38" s="362">
        <v>1.3422818791946308E-2</v>
      </c>
      <c r="CB38" s="364">
        <v>0.21336203194904405</v>
      </c>
      <c r="CC38" s="345">
        <v>10</v>
      </c>
    </row>
    <row r="39" spans="1:81" ht="15">
      <c r="A39" s="401" t="s">
        <v>341</v>
      </c>
      <c r="B39" s="19" t="s">
        <v>221</v>
      </c>
      <c r="C39" s="342">
        <v>4330113.01</v>
      </c>
      <c r="D39" s="343">
        <v>4330113</v>
      </c>
      <c r="E39" s="406">
        <v>0.56435122500000001</v>
      </c>
      <c r="F39" s="367">
        <v>8984</v>
      </c>
      <c r="G39" s="367">
        <v>3354</v>
      </c>
      <c r="H39" s="367">
        <v>3313</v>
      </c>
      <c r="I39" s="346"/>
      <c r="J39" s="402">
        <v>42.73</v>
      </c>
      <c r="K39" s="347">
        <v>4273</v>
      </c>
      <c r="L39" s="348">
        <v>42.76</v>
      </c>
      <c r="M39" s="349">
        <v>4276</v>
      </c>
      <c r="N39" s="403">
        <v>4330113.01</v>
      </c>
      <c r="O39" s="401">
        <v>1</v>
      </c>
      <c r="P39" s="404">
        <v>5293</v>
      </c>
      <c r="Q39" s="345">
        <v>5402</v>
      </c>
      <c r="R39" s="350">
        <v>5402</v>
      </c>
      <c r="S39" s="345">
        <v>5292</v>
      </c>
      <c r="T39" s="351">
        <v>5070.1314054000004</v>
      </c>
      <c r="U39" s="352">
        <v>-109</v>
      </c>
      <c r="V39" s="353">
        <v>-2.0177711958533875E-2</v>
      </c>
      <c r="W39" s="354">
        <v>331.8685945999996</v>
      </c>
      <c r="X39" s="355">
        <v>6.545561999567491E-2</v>
      </c>
      <c r="Y39" s="21">
        <v>123.9</v>
      </c>
      <c r="Z39" s="356">
        <v>126.3</v>
      </c>
      <c r="AA39" s="401">
        <v>4330113.01</v>
      </c>
      <c r="AB39" s="401">
        <v>1</v>
      </c>
      <c r="AC39" s="404">
        <v>2085</v>
      </c>
      <c r="AD39" s="345">
        <v>2045</v>
      </c>
      <c r="AE39" s="350">
        <v>2045</v>
      </c>
      <c r="AF39" s="357">
        <v>1892.83400865</v>
      </c>
      <c r="AG39" s="352">
        <v>40</v>
      </c>
      <c r="AH39" s="353">
        <v>1.9559902200488997E-2</v>
      </c>
      <c r="AI39" s="345">
        <v>152.16599135000001</v>
      </c>
      <c r="AJ39" s="358">
        <v>8.0390562856870518E-2</v>
      </c>
      <c r="AK39" s="404">
        <v>2048</v>
      </c>
      <c r="AL39" s="345">
        <v>2032</v>
      </c>
      <c r="AM39" s="350">
        <v>2032</v>
      </c>
      <c r="AN39" s="351">
        <v>1869.695608425</v>
      </c>
      <c r="AO39" s="359">
        <v>16</v>
      </c>
      <c r="AP39" s="353">
        <v>7.874015748031496E-3</v>
      </c>
      <c r="AQ39" s="354">
        <v>162.30439157499995</v>
      </c>
      <c r="AR39" s="355">
        <v>8.6807922553619535E-2</v>
      </c>
      <c r="AS39" s="360">
        <v>0.47928855604961385</v>
      </c>
      <c r="AT39" s="361">
        <v>0.47521047708138447</v>
      </c>
      <c r="AU39" s="404">
        <v>2535</v>
      </c>
      <c r="AV39" s="19">
        <v>2270</v>
      </c>
      <c r="AW39" s="19">
        <v>160</v>
      </c>
      <c r="AX39" s="354">
        <v>2430</v>
      </c>
      <c r="AY39" s="362">
        <v>0.95857988165680474</v>
      </c>
      <c r="AZ39" s="363">
        <v>1.0814608733964797</v>
      </c>
      <c r="BA39" s="19">
        <v>25</v>
      </c>
      <c r="BB39" s="362">
        <v>9.8619329388560158E-3</v>
      </c>
      <c r="BC39" s="364">
        <v>0.25417352935195914</v>
      </c>
      <c r="BD39" s="19">
        <v>40</v>
      </c>
      <c r="BE39" s="19">
        <v>15</v>
      </c>
      <c r="BF39" s="354">
        <v>55</v>
      </c>
      <c r="BG39" s="362">
        <v>2.1696252465483234E-2</v>
      </c>
      <c r="BH39" s="364">
        <v>0.35221189067342912</v>
      </c>
      <c r="BI39" s="405">
        <v>30</v>
      </c>
      <c r="BJ39" s="19" t="s">
        <v>2</v>
      </c>
      <c r="BK39" s="285" t="s">
        <v>2</v>
      </c>
      <c r="BL39" s="365" t="s">
        <v>2</v>
      </c>
      <c r="BM39" s="284"/>
      <c r="BN39" s="285" t="s">
        <v>50</v>
      </c>
      <c r="BO39" s="366">
        <v>2735</v>
      </c>
      <c r="BP39" s="345">
        <v>2495</v>
      </c>
      <c r="BQ39" s="345">
        <v>120</v>
      </c>
      <c r="BR39" s="354">
        <v>2615</v>
      </c>
      <c r="BS39" s="362">
        <v>0.95612431444241319</v>
      </c>
      <c r="BT39" s="363">
        <v>1.0786905253898329</v>
      </c>
      <c r="BU39" s="345">
        <v>40</v>
      </c>
      <c r="BV39" s="362">
        <v>1.4625228519195612E-2</v>
      </c>
      <c r="BW39" s="364">
        <v>0.34870958058214191</v>
      </c>
      <c r="BX39" s="345">
        <v>60</v>
      </c>
      <c r="BY39" s="345">
        <v>0</v>
      </c>
      <c r="BZ39" s="354">
        <v>60</v>
      </c>
      <c r="CA39" s="362">
        <v>2.1937842778793418E-2</v>
      </c>
      <c r="CB39" s="364">
        <v>0.34871235203372097</v>
      </c>
      <c r="CC39" s="345">
        <v>20</v>
      </c>
    </row>
    <row r="40" spans="1:81" ht="15">
      <c r="A40" s="401" t="s">
        <v>342</v>
      </c>
      <c r="B40" s="315" t="s">
        <v>222</v>
      </c>
      <c r="C40" s="316">
        <v>4330113.0199999996</v>
      </c>
      <c r="D40" s="317">
        <v>4330113</v>
      </c>
      <c r="E40" s="395">
        <v>0.43564877499999999</v>
      </c>
      <c r="F40" s="318">
        <v>8984</v>
      </c>
      <c r="G40" s="318">
        <v>3354</v>
      </c>
      <c r="H40" s="318">
        <v>3313</v>
      </c>
      <c r="I40" s="319"/>
      <c r="J40" s="396">
        <v>32.36</v>
      </c>
      <c r="K40" s="320">
        <v>3236</v>
      </c>
      <c r="L40" s="321">
        <v>32.380000000000003</v>
      </c>
      <c r="M40" s="322">
        <v>3238.0000000000005</v>
      </c>
      <c r="N40" s="397">
        <v>4330113.0199999996</v>
      </c>
      <c r="O40" s="394">
        <v>1</v>
      </c>
      <c r="P40" s="398">
        <v>6937</v>
      </c>
      <c r="Q40" s="323">
        <v>6279</v>
      </c>
      <c r="R40" s="324">
        <v>6279</v>
      </c>
      <c r="S40" s="323">
        <v>5503</v>
      </c>
      <c r="T40" s="325">
        <v>3913.8685946000001</v>
      </c>
      <c r="U40" s="326">
        <v>658</v>
      </c>
      <c r="V40" s="327">
        <v>0.10479375696767002</v>
      </c>
      <c r="W40" s="328">
        <v>2365.1314053999999</v>
      </c>
      <c r="X40" s="329">
        <v>0.60429504676349977</v>
      </c>
      <c r="Y40" s="399">
        <v>214.4</v>
      </c>
      <c r="Z40" s="330">
        <v>193.9</v>
      </c>
      <c r="AA40" s="394">
        <v>4330113.0199999996</v>
      </c>
      <c r="AB40" s="394">
        <v>1</v>
      </c>
      <c r="AC40" s="398">
        <v>2666</v>
      </c>
      <c r="AD40" s="323">
        <v>2352</v>
      </c>
      <c r="AE40" s="324">
        <v>2352</v>
      </c>
      <c r="AF40" s="331">
        <v>1461.16599135</v>
      </c>
      <c r="AG40" s="326">
        <v>314</v>
      </c>
      <c r="AH40" s="327">
        <v>0.13350340136054423</v>
      </c>
      <c r="AI40" s="323">
        <v>890.83400864999999</v>
      </c>
      <c r="AJ40" s="332">
        <v>0.60967337997440041</v>
      </c>
      <c r="AK40" s="398">
        <v>2628</v>
      </c>
      <c r="AL40" s="323">
        <v>2319</v>
      </c>
      <c r="AM40" s="324">
        <v>2319</v>
      </c>
      <c r="AN40" s="325">
        <v>1443.304391575</v>
      </c>
      <c r="AO40" s="333">
        <v>309</v>
      </c>
      <c r="AP40" s="327">
        <v>0.13324708926261319</v>
      </c>
      <c r="AQ40" s="328">
        <v>875.69560842500005</v>
      </c>
      <c r="AR40" s="329">
        <v>0.60672967777046727</v>
      </c>
      <c r="AS40" s="334">
        <v>0.81211372064276888</v>
      </c>
      <c r="AT40" s="335">
        <v>0.71618282890673246</v>
      </c>
      <c r="AU40" s="398">
        <v>3175</v>
      </c>
      <c r="AV40" s="315">
        <v>2910</v>
      </c>
      <c r="AW40" s="315">
        <v>130</v>
      </c>
      <c r="AX40" s="328">
        <v>3040</v>
      </c>
      <c r="AY40" s="336">
        <v>0.95748031496062991</v>
      </c>
      <c r="AZ40" s="337">
        <v>1.0802203525151655</v>
      </c>
      <c r="BA40" s="315">
        <v>45</v>
      </c>
      <c r="BB40" s="336">
        <v>1.4173228346456693E-2</v>
      </c>
      <c r="BC40" s="338">
        <v>0.36528939037259517</v>
      </c>
      <c r="BD40" s="315">
        <v>45</v>
      </c>
      <c r="BE40" s="315">
        <v>15</v>
      </c>
      <c r="BF40" s="328">
        <v>60</v>
      </c>
      <c r="BG40" s="336">
        <v>1.889763779527559E-2</v>
      </c>
      <c r="BH40" s="338">
        <v>0.30677983433888945</v>
      </c>
      <c r="BI40" s="400">
        <v>30</v>
      </c>
      <c r="BJ40" s="315" t="s">
        <v>6</v>
      </c>
      <c r="BK40" s="339" t="s">
        <v>6</v>
      </c>
      <c r="BL40" s="365" t="s">
        <v>2</v>
      </c>
      <c r="BM40" s="284"/>
      <c r="BN40" s="285" t="s">
        <v>50</v>
      </c>
      <c r="BO40" s="340">
        <v>3200</v>
      </c>
      <c r="BP40" s="323">
        <v>2900</v>
      </c>
      <c r="BQ40" s="323">
        <v>165</v>
      </c>
      <c r="BR40" s="328">
        <v>3065</v>
      </c>
      <c r="BS40" s="336">
        <v>0.95781249999999996</v>
      </c>
      <c r="BT40" s="337">
        <v>1.0805951205753772</v>
      </c>
      <c r="BU40" s="323">
        <v>50</v>
      </c>
      <c r="BV40" s="336">
        <v>1.5625E-2</v>
      </c>
      <c r="BW40" s="338">
        <v>0.37254714956724921</v>
      </c>
      <c r="BX40" s="323">
        <v>45</v>
      </c>
      <c r="BY40" s="323">
        <v>10</v>
      </c>
      <c r="BZ40" s="328">
        <v>55</v>
      </c>
      <c r="CA40" s="336">
        <v>1.7187500000000001E-2</v>
      </c>
      <c r="CB40" s="338">
        <v>0.27320341434725254</v>
      </c>
      <c r="CC40" s="323">
        <v>25</v>
      </c>
    </row>
    <row r="41" spans="1:81" ht="15">
      <c r="A41" s="401" t="s">
        <v>282</v>
      </c>
      <c r="B41" s="19" t="s">
        <v>223</v>
      </c>
      <c r="C41" s="342">
        <v>4330200</v>
      </c>
      <c r="D41" s="343"/>
      <c r="E41" s="344"/>
      <c r="F41" s="345"/>
      <c r="G41" s="345"/>
      <c r="H41" s="345"/>
      <c r="I41" s="346">
        <v>244330200</v>
      </c>
      <c r="J41" s="402">
        <v>46.41</v>
      </c>
      <c r="K41" s="347">
        <v>4641</v>
      </c>
      <c r="L41" s="348">
        <v>46.51</v>
      </c>
      <c r="M41" s="349">
        <v>4651</v>
      </c>
      <c r="N41" s="403">
        <v>4330200</v>
      </c>
      <c r="O41" s="401">
        <v>1</v>
      </c>
      <c r="P41" s="404">
        <v>1795</v>
      </c>
      <c r="Q41" s="345">
        <v>1609</v>
      </c>
      <c r="R41" s="350">
        <v>1609</v>
      </c>
      <c r="S41" s="345">
        <v>1582</v>
      </c>
      <c r="T41" s="351">
        <v>1623</v>
      </c>
      <c r="U41" s="352">
        <v>186</v>
      </c>
      <c r="V41" s="353">
        <v>0.11559975139838409</v>
      </c>
      <c r="W41" s="354">
        <v>-14</v>
      </c>
      <c r="X41" s="355">
        <v>-8.6260012322858896E-3</v>
      </c>
      <c r="Y41" s="21">
        <v>38.700000000000003</v>
      </c>
      <c r="Z41" s="356">
        <v>34.6</v>
      </c>
      <c r="AA41" s="401">
        <v>4330200</v>
      </c>
      <c r="AB41" s="401">
        <v>1</v>
      </c>
      <c r="AC41" s="404">
        <v>971</v>
      </c>
      <c r="AD41" s="345">
        <v>946</v>
      </c>
      <c r="AE41" s="350">
        <v>946</v>
      </c>
      <c r="AF41" s="357">
        <v>857</v>
      </c>
      <c r="AG41" s="352">
        <v>25</v>
      </c>
      <c r="AH41" s="353">
        <v>2.6427061310782242E-2</v>
      </c>
      <c r="AI41" s="345">
        <v>89</v>
      </c>
      <c r="AJ41" s="358">
        <v>0.10385064177362893</v>
      </c>
      <c r="AK41" s="404">
        <v>796</v>
      </c>
      <c r="AL41" s="345">
        <v>701</v>
      </c>
      <c r="AM41" s="350">
        <v>701</v>
      </c>
      <c r="AN41" s="351">
        <v>655</v>
      </c>
      <c r="AO41" s="359">
        <v>95</v>
      </c>
      <c r="AP41" s="353">
        <v>0.1355206847360913</v>
      </c>
      <c r="AQ41" s="354">
        <v>46</v>
      </c>
      <c r="AR41" s="355">
        <v>7.0229007633587789E-2</v>
      </c>
      <c r="AS41" s="360">
        <v>0.17151475975005387</v>
      </c>
      <c r="AT41" s="361">
        <v>0.15072027520963233</v>
      </c>
      <c r="AU41" s="404">
        <v>570</v>
      </c>
      <c r="AV41" s="19">
        <v>475</v>
      </c>
      <c r="AW41" s="19">
        <v>20</v>
      </c>
      <c r="AX41" s="354">
        <v>495</v>
      </c>
      <c r="AY41" s="362">
        <v>0.86842105263157898</v>
      </c>
      <c r="AZ41" s="363">
        <v>0.97974452419300972</v>
      </c>
      <c r="BA41" s="19">
        <v>0</v>
      </c>
      <c r="BB41" s="362">
        <v>0</v>
      </c>
      <c r="BC41" s="364">
        <v>0</v>
      </c>
      <c r="BD41" s="19">
        <v>45</v>
      </c>
      <c r="BE41" s="19">
        <v>0</v>
      </c>
      <c r="BF41" s="354">
        <v>45</v>
      </c>
      <c r="BG41" s="362">
        <v>7.8947368421052627E-2</v>
      </c>
      <c r="BH41" s="364">
        <v>1.2816131237183868</v>
      </c>
      <c r="BI41" s="405">
        <v>15</v>
      </c>
      <c r="BJ41" s="19" t="s">
        <v>2</v>
      </c>
      <c r="BK41" s="285" t="s">
        <v>2</v>
      </c>
      <c r="BL41" s="365" t="s">
        <v>2</v>
      </c>
      <c r="BM41" s="284"/>
      <c r="BN41" s="285"/>
      <c r="BO41" s="366">
        <v>640</v>
      </c>
      <c r="BP41" s="345">
        <v>555</v>
      </c>
      <c r="BQ41" s="345">
        <v>40</v>
      </c>
      <c r="BR41" s="354">
        <v>595</v>
      </c>
      <c r="BS41" s="362">
        <v>0.9296875</v>
      </c>
      <c r="BT41" s="363">
        <v>1.0488647581441264</v>
      </c>
      <c r="BU41" s="345">
        <v>10</v>
      </c>
      <c r="BV41" s="362">
        <v>1.5625E-2</v>
      </c>
      <c r="BW41" s="364">
        <v>0.37254714956724921</v>
      </c>
      <c r="BX41" s="345">
        <v>45</v>
      </c>
      <c r="BY41" s="345">
        <v>0</v>
      </c>
      <c r="BZ41" s="354">
        <v>45</v>
      </c>
      <c r="CA41" s="362">
        <v>7.03125E-2</v>
      </c>
      <c r="CB41" s="364">
        <v>1.1176503314205783</v>
      </c>
      <c r="CC41" s="345">
        <v>0</v>
      </c>
    </row>
    <row r="42" spans="1:81" ht="15">
      <c r="A42" s="401" t="s">
        <v>283</v>
      </c>
      <c r="B42" s="19" t="s">
        <v>224</v>
      </c>
      <c r="C42" s="342">
        <v>4330201</v>
      </c>
      <c r="D42" s="343"/>
      <c r="E42" s="344"/>
      <c r="F42" s="345"/>
      <c r="G42" s="345"/>
      <c r="H42" s="345"/>
      <c r="I42" s="346">
        <v>244330201</v>
      </c>
      <c r="J42" s="402">
        <v>136.22</v>
      </c>
      <c r="K42" s="347">
        <v>13622</v>
      </c>
      <c r="L42" s="348">
        <v>136.29</v>
      </c>
      <c r="M42" s="349">
        <v>13629</v>
      </c>
      <c r="N42" s="403">
        <v>4330201</v>
      </c>
      <c r="O42" s="401">
        <v>1</v>
      </c>
      <c r="P42" s="404">
        <v>2928</v>
      </c>
      <c r="Q42" s="345">
        <v>2777</v>
      </c>
      <c r="R42" s="350">
        <v>2777</v>
      </c>
      <c r="S42" s="345">
        <v>2771</v>
      </c>
      <c r="T42" s="351">
        <v>2626</v>
      </c>
      <c r="U42" s="352">
        <v>151</v>
      </c>
      <c r="V42" s="353">
        <v>5.4375225063017646E-2</v>
      </c>
      <c r="W42" s="354">
        <v>151</v>
      </c>
      <c r="X42" s="355">
        <v>5.75019040365575E-2</v>
      </c>
      <c r="Y42" s="21">
        <v>21.5</v>
      </c>
      <c r="Z42" s="356">
        <v>20.399999999999999</v>
      </c>
      <c r="AA42" s="401">
        <v>4330201</v>
      </c>
      <c r="AB42" s="401">
        <v>1</v>
      </c>
      <c r="AC42" s="404">
        <v>1200</v>
      </c>
      <c r="AD42" s="345">
        <v>1140</v>
      </c>
      <c r="AE42" s="350">
        <v>1140</v>
      </c>
      <c r="AF42" s="357">
        <v>1026</v>
      </c>
      <c r="AG42" s="352">
        <v>60</v>
      </c>
      <c r="AH42" s="353">
        <v>5.2631578947368418E-2</v>
      </c>
      <c r="AI42" s="345">
        <v>114</v>
      </c>
      <c r="AJ42" s="358">
        <v>0.1111111111111111</v>
      </c>
      <c r="AK42" s="404">
        <v>1145</v>
      </c>
      <c r="AL42" s="345">
        <v>1107</v>
      </c>
      <c r="AM42" s="350">
        <v>1107</v>
      </c>
      <c r="AN42" s="351">
        <v>987</v>
      </c>
      <c r="AO42" s="359">
        <v>38</v>
      </c>
      <c r="AP42" s="353">
        <v>3.4327009936766031E-2</v>
      </c>
      <c r="AQ42" s="354">
        <v>120</v>
      </c>
      <c r="AR42" s="355">
        <v>0.12158054711246201</v>
      </c>
      <c r="AS42" s="360">
        <v>8.4055204815739248E-2</v>
      </c>
      <c r="AT42" s="361">
        <v>8.1223860884877833E-2</v>
      </c>
      <c r="AU42" s="404">
        <v>1220</v>
      </c>
      <c r="AV42" s="19">
        <v>1080</v>
      </c>
      <c r="AW42" s="19">
        <v>55</v>
      </c>
      <c r="AX42" s="354">
        <v>1135</v>
      </c>
      <c r="AY42" s="362">
        <v>0.93032786885245899</v>
      </c>
      <c r="AZ42" s="363">
        <v>1.0495872163051292</v>
      </c>
      <c r="BA42" s="19">
        <v>0</v>
      </c>
      <c r="BB42" s="362">
        <v>0</v>
      </c>
      <c r="BC42" s="364">
        <v>0</v>
      </c>
      <c r="BD42" s="19">
        <v>55</v>
      </c>
      <c r="BE42" s="19">
        <v>0</v>
      </c>
      <c r="BF42" s="354">
        <v>55</v>
      </c>
      <c r="BG42" s="362">
        <v>4.5081967213114756E-2</v>
      </c>
      <c r="BH42" s="364">
        <v>0.73185011709601877</v>
      </c>
      <c r="BI42" s="405">
        <v>20</v>
      </c>
      <c r="BJ42" s="19" t="s">
        <v>2</v>
      </c>
      <c r="BK42" s="285" t="s">
        <v>2</v>
      </c>
      <c r="BL42" s="365" t="s">
        <v>2</v>
      </c>
      <c r="BM42" s="284"/>
      <c r="BN42" s="285"/>
      <c r="BO42" s="366">
        <v>1235</v>
      </c>
      <c r="BP42" s="345">
        <v>1045</v>
      </c>
      <c r="BQ42" s="345">
        <v>20</v>
      </c>
      <c r="BR42" s="354">
        <v>1065</v>
      </c>
      <c r="BS42" s="362">
        <v>0.86234817813765186</v>
      </c>
      <c r="BT42" s="363">
        <v>0.97289316388396763</v>
      </c>
      <c r="BU42" s="345">
        <v>0</v>
      </c>
      <c r="BV42" s="362">
        <v>0</v>
      </c>
      <c r="BW42" s="364">
        <v>0</v>
      </c>
      <c r="BX42" s="345">
        <v>135</v>
      </c>
      <c r="BY42" s="345">
        <v>0</v>
      </c>
      <c r="BZ42" s="354">
        <v>135</v>
      </c>
      <c r="CA42" s="362">
        <v>0.10931174089068826</v>
      </c>
      <c r="CB42" s="364">
        <v>1.7375616488481866</v>
      </c>
      <c r="CC42" s="345">
        <v>35</v>
      </c>
    </row>
    <row r="43" spans="1:81" ht="15">
      <c r="A43" s="401" t="s">
        <v>284</v>
      </c>
      <c r="B43" s="19" t="s">
        <v>225</v>
      </c>
      <c r="C43" s="342">
        <v>4330202</v>
      </c>
      <c r="D43" s="343"/>
      <c r="E43" s="344"/>
      <c r="F43" s="345"/>
      <c r="G43" s="345"/>
      <c r="H43" s="345"/>
      <c r="I43" s="346">
        <v>244330202</v>
      </c>
      <c r="J43" s="402">
        <v>114.39</v>
      </c>
      <c r="K43" s="347">
        <v>11439</v>
      </c>
      <c r="L43" s="348">
        <v>114.46</v>
      </c>
      <c r="M43" s="349">
        <v>11446</v>
      </c>
      <c r="N43" s="403">
        <v>4330202</v>
      </c>
      <c r="O43" s="401">
        <v>1</v>
      </c>
      <c r="P43" s="404">
        <v>2649</v>
      </c>
      <c r="Q43" s="345">
        <v>2475</v>
      </c>
      <c r="R43" s="350">
        <v>2475</v>
      </c>
      <c r="S43" s="345">
        <v>2369</v>
      </c>
      <c r="T43" s="351">
        <v>2118</v>
      </c>
      <c r="U43" s="352">
        <v>174</v>
      </c>
      <c r="V43" s="353">
        <v>7.0303030303030298E-2</v>
      </c>
      <c r="W43" s="354">
        <v>357</v>
      </c>
      <c r="X43" s="355">
        <v>0.16855524079320114</v>
      </c>
      <c r="Y43" s="21">
        <v>23.2</v>
      </c>
      <c r="Z43" s="356">
        <v>21.6</v>
      </c>
      <c r="AA43" s="401">
        <v>4330202</v>
      </c>
      <c r="AB43" s="401">
        <v>1</v>
      </c>
      <c r="AC43" s="404">
        <v>1129</v>
      </c>
      <c r="AD43" s="345">
        <v>1087</v>
      </c>
      <c r="AE43" s="350">
        <v>1087</v>
      </c>
      <c r="AF43" s="357">
        <v>919</v>
      </c>
      <c r="AG43" s="352">
        <v>42</v>
      </c>
      <c r="AH43" s="353">
        <v>3.8638454461821528E-2</v>
      </c>
      <c r="AI43" s="345">
        <v>168</v>
      </c>
      <c r="AJ43" s="358">
        <v>0.18280739934711643</v>
      </c>
      <c r="AK43" s="404">
        <v>1068</v>
      </c>
      <c r="AL43" s="345">
        <v>1012</v>
      </c>
      <c r="AM43" s="350">
        <v>1012</v>
      </c>
      <c r="AN43" s="351">
        <v>864</v>
      </c>
      <c r="AO43" s="359">
        <v>56</v>
      </c>
      <c r="AP43" s="353">
        <v>5.533596837944664E-2</v>
      </c>
      <c r="AQ43" s="354">
        <v>148</v>
      </c>
      <c r="AR43" s="355">
        <v>0.17129629629629631</v>
      </c>
      <c r="AS43" s="360">
        <v>9.3364804615788097E-2</v>
      </c>
      <c r="AT43" s="361">
        <v>8.8415166870522449E-2</v>
      </c>
      <c r="AU43" s="404">
        <v>1125</v>
      </c>
      <c r="AV43" s="19">
        <v>990</v>
      </c>
      <c r="AW43" s="19">
        <v>45</v>
      </c>
      <c r="AX43" s="354">
        <v>1035</v>
      </c>
      <c r="AY43" s="362">
        <v>0.92</v>
      </c>
      <c r="AZ43" s="363">
        <v>1.0379354110844734</v>
      </c>
      <c r="BA43" s="19">
        <v>0</v>
      </c>
      <c r="BB43" s="362">
        <v>0</v>
      </c>
      <c r="BC43" s="364">
        <v>0</v>
      </c>
      <c r="BD43" s="19">
        <v>55</v>
      </c>
      <c r="BE43" s="19">
        <v>0</v>
      </c>
      <c r="BF43" s="354">
        <v>55</v>
      </c>
      <c r="BG43" s="362">
        <v>4.8888888888888891E-2</v>
      </c>
      <c r="BH43" s="364">
        <v>0.79365079365079372</v>
      </c>
      <c r="BI43" s="405">
        <v>25</v>
      </c>
      <c r="BJ43" s="19" t="s">
        <v>2</v>
      </c>
      <c r="BK43" s="285" t="s">
        <v>2</v>
      </c>
      <c r="BL43" s="365" t="s">
        <v>2</v>
      </c>
      <c r="BM43" s="284"/>
      <c r="BN43" s="285"/>
      <c r="BO43" s="366">
        <v>1150</v>
      </c>
      <c r="BP43" s="345">
        <v>1035</v>
      </c>
      <c r="BQ43" s="345">
        <v>30</v>
      </c>
      <c r="BR43" s="354">
        <v>1065</v>
      </c>
      <c r="BS43" s="362">
        <v>0.92608695652173911</v>
      </c>
      <c r="BT43" s="363">
        <v>1.0448026586058261</v>
      </c>
      <c r="BU43" s="345">
        <v>10</v>
      </c>
      <c r="BV43" s="362">
        <v>8.6956521739130436E-3</v>
      </c>
      <c r="BW43" s="364">
        <v>0.20733058758525175</v>
      </c>
      <c r="BX43" s="345">
        <v>70</v>
      </c>
      <c r="BY43" s="345">
        <v>0</v>
      </c>
      <c r="BZ43" s="354">
        <v>70</v>
      </c>
      <c r="CA43" s="362">
        <v>6.0869565217391307E-2</v>
      </c>
      <c r="CB43" s="364">
        <v>0.9675504318384911</v>
      </c>
      <c r="CC43" s="345">
        <v>10</v>
      </c>
    </row>
    <row r="44" spans="1:81" ht="15">
      <c r="A44" s="401" t="s">
        <v>285</v>
      </c>
      <c r="B44" s="19" t="s">
        <v>226</v>
      </c>
      <c r="C44" s="342">
        <v>4330300.01</v>
      </c>
      <c r="D44" s="343"/>
      <c r="E44" s="344"/>
      <c r="F44" s="345"/>
      <c r="G44" s="345"/>
      <c r="H44" s="345"/>
      <c r="I44" s="346">
        <v>244330300.00999999</v>
      </c>
      <c r="J44" s="402">
        <v>68.75</v>
      </c>
      <c r="K44" s="347">
        <v>6875</v>
      </c>
      <c r="L44" s="348">
        <v>68.819999999999993</v>
      </c>
      <c r="M44" s="349">
        <v>6881.9999999999991</v>
      </c>
      <c r="N44" s="403">
        <v>4330300.01</v>
      </c>
      <c r="O44" s="401">
        <v>1</v>
      </c>
      <c r="P44" s="404">
        <v>6524</v>
      </c>
      <c r="Q44" s="345">
        <v>6298</v>
      </c>
      <c r="R44" s="350">
        <v>6298</v>
      </c>
      <c r="S44" s="345">
        <v>5952</v>
      </c>
      <c r="T44" s="351">
        <v>5572</v>
      </c>
      <c r="U44" s="352">
        <v>226</v>
      </c>
      <c r="V44" s="353">
        <v>3.5884407748491581E-2</v>
      </c>
      <c r="W44" s="354">
        <v>726</v>
      </c>
      <c r="X44" s="355">
        <v>0.13029432878679109</v>
      </c>
      <c r="Y44" s="21">
        <v>94.9</v>
      </c>
      <c r="Z44" s="356">
        <v>91.5</v>
      </c>
      <c r="AA44" s="401">
        <v>4330300.01</v>
      </c>
      <c r="AB44" s="401">
        <v>1</v>
      </c>
      <c r="AC44" s="404">
        <v>2708</v>
      </c>
      <c r="AD44" s="345">
        <v>2600</v>
      </c>
      <c r="AE44" s="350">
        <v>2600</v>
      </c>
      <c r="AF44" s="357">
        <v>2210</v>
      </c>
      <c r="AG44" s="352">
        <v>108</v>
      </c>
      <c r="AH44" s="353">
        <v>4.1538461538461538E-2</v>
      </c>
      <c r="AI44" s="345">
        <v>390</v>
      </c>
      <c r="AJ44" s="358">
        <v>0.17647058823529413</v>
      </c>
      <c r="AK44" s="404">
        <v>2642</v>
      </c>
      <c r="AL44" s="345">
        <v>2559</v>
      </c>
      <c r="AM44" s="350">
        <v>2559</v>
      </c>
      <c r="AN44" s="351">
        <v>2166</v>
      </c>
      <c r="AO44" s="359">
        <v>83</v>
      </c>
      <c r="AP44" s="353">
        <v>3.2434544744040644E-2</v>
      </c>
      <c r="AQ44" s="354">
        <v>393</v>
      </c>
      <c r="AR44" s="355">
        <v>0.18144044321329639</v>
      </c>
      <c r="AS44" s="360">
        <v>0.38429090909090907</v>
      </c>
      <c r="AT44" s="361">
        <v>0.37183958151700092</v>
      </c>
      <c r="AU44" s="404">
        <v>2670</v>
      </c>
      <c r="AV44" s="19">
        <v>2415</v>
      </c>
      <c r="AW44" s="19">
        <v>80</v>
      </c>
      <c r="AX44" s="354">
        <v>2495</v>
      </c>
      <c r="AY44" s="362">
        <v>0.93445692883895126</v>
      </c>
      <c r="AZ44" s="363">
        <v>1.0542455832339035</v>
      </c>
      <c r="BA44" s="19">
        <v>30</v>
      </c>
      <c r="BB44" s="362">
        <v>1.1235955056179775E-2</v>
      </c>
      <c r="BC44" s="364">
        <v>0.28958647052009728</v>
      </c>
      <c r="BD44" s="19">
        <v>115</v>
      </c>
      <c r="BE44" s="19">
        <v>0</v>
      </c>
      <c r="BF44" s="354">
        <v>115</v>
      </c>
      <c r="BG44" s="362">
        <v>4.307116104868914E-2</v>
      </c>
      <c r="BH44" s="364">
        <v>0.69920715988131721</v>
      </c>
      <c r="BI44" s="405">
        <v>15</v>
      </c>
      <c r="BJ44" s="19" t="s">
        <v>2</v>
      </c>
      <c r="BK44" s="285" t="s">
        <v>2</v>
      </c>
      <c r="BL44" s="365" t="s">
        <v>2</v>
      </c>
      <c r="BM44" s="284"/>
      <c r="BN44" s="285"/>
      <c r="BO44" s="366">
        <v>3015</v>
      </c>
      <c r="BP44" s="345">
        <v>2720</v>
      </c>
      <c r="BQ44" s="345">
        <v>100</v>
      </c>
      <c r="BR44" s="354">
        <v>2820</v>
      </c>
      <c r="BS44" s="362">
        <v>0.93532338308457708</v>
      </c>
      <c r="BT44" s="363">
        <v>1.0552231088247943</v>
      </c>
      <c r="BU44" s="345">
        <v>40</v>
      </c>
      <c r="BV44" s="362">
        <v>1.3266998341625208E-2</v>
      </c>
      <c r="BW44" s="364">
        <v>0.31632527459109722</v>
      </c>
      <c r="BX44" s="345">
        <v>125</v>
      </c>
      <c r="BY44" s="345">
        <v>10</v>
      </c>
      <c r="BZ44" s="354">
        <v>135</v>
      </c>
      <c r="CA44" s="362">
        <v>4.4776119402985072E-2</v>
      </c>
      <c r="CB44" s="364">
        <v>0.71173752448673644</v>
      </c>
      <c r="CC44" s="345">
        <v>30</v>
      </c>
    </row>
    <row r="45" spans="1:81" ht="15">
      <c r="A45" s="401" t="s">
        <v>343</v>
      </c>
      <c r="B45" s="19" t="s">
        <v>227</v>
      </c>
      <c r="C45" s="342">
        <v>4330300.0199999996</v>
      </c>
      <c r="D45" s="343"/>
      <c r="E45" s="344"/>
      <c r="F45" s="345"/>
      <c r="G45" s="345"/>
      <c r="H45" s="345"/>
      <c r="I45" s="346">
        <v>244330300.02000001</v>
      </c>
      <c r="J45" s="402">
        <v>70.290000000000006</v>
      </c>
      <c r="K45" s="347">
        <v>7029.0000000000009</v>
      </c>
      <c r="L45" s="348">
        <v>70.39</v>
      </c>
      <c r="M45" s="349">
        <v>7039</v>
      </c>
      <c r="N45" s="403">
        <v>4330300.0199999996</v>
      </c>
      <c r="O45" s="401">
        <v>1</v>
      </c>
      <c r="P45" s="404">
        <v>4594</v>
      </c>
      <c r="Q45" s="345">
        <v>4054</v>
      </c>
      <c r="R45" s="350">
        <v>4054</v>
      </c>
      <c r="S45" s="345">
        <v>3402</v>
      </c>
      <c r="T45" s="351">
        <v>3090</v>
      </c>
      <c r="U45" s="352">
        <v>540</v>
      </c>
      <c r="V45" s="353">
        <v>0.13320177602368033</v>
      </c>
      <c r="W45" s="354">
        <v>964</v>
      </c>
      <c r="X45" s="355">
        <v>0.31197411003236247</v>
      </c>
      <c r="Y45" s="21">
        <v>65.400000000000006</v>
      </c>
      <c r="Z45" s="356">
        <v>57.6</v>
      </c>
      <c r="AA45" s="401">
        <v>4330300.0199999996</v>
      </c>
      <c r="AB45" s="401">
        <v>1</v>
      </c>
      <c r="AC45" s="404">
        <v>2095</v>
      </c>
      <c r="AD45" s="345">
        <v>1881</v>
      </c>
      <c r="AE45" s="350">
        <v>1881</v>
      </c>
      <c r="AF45" s="357">
        <v>1505</v>
      </c>
      <c r="AG45" s="352">
        <v>214</v>
      </c>
      <c r="AH45" s="353">
        <v>0.11376927166400851</v>
      </c>
      <c r="AI45" s="345">
        <v>376</v>
      </c>
      <c r="AJ45" s="358">
        <v>0.24983388704318937</v>
      </c>
      <c r="AK45" s="404">
        <v>1838</v>
      </c>
      <c r="AL45" s="345">
        <v>1598</v>
      </c>
      <c r="AM45" s="350">
        <v>1598</v>
      </c>
      <c r="AN45" s="351">
        <v>1256</v>
      </c>
      <c r="AO45" s="359">
        <v>240</v>
      </c>
      <c r="AP45" s="353">
        <v>0.15018773466833543</v>
      </c>
      <c r="AQ45" s="354">
        <v>342</v>
      </c>
      <c r="AR45" s="355">
        <v>0.27229299363057324</v>
      </c>
      <c r="AS45" s="360">
        <v>0.26148812064305016</v>
      </c>
      <c r="AT45" s="361">
        <v>0.22702088364824549</v>
      </c>
      <c r="AU45" s="404">
        <v>1840</v>
      </c>
      <c r="AV45" s="19">
        <v>1715</v>
      </c>
      <c r="AW45" s="19">
        <v>75</v>
      </c>
      <c r="AX45" s="354">
        <v>1790</v>
      </c>
      <c r="AY45" s="362">
        <v>0.97282608695652173</v>
      </c>
      <c r="AZ45" s="363">
        <v>1.0975333092162141</v>
      </c>
      <c r="BA45" s="19">
        <v>0</v>
      </c>
      <c r="BB45" s="362">
        <v>0</v>
      </c>
      <c r="BC45" s="364">
        <v>0</v>
      </c>
      <c r="BD45" s="19">
        <v>20</v>
      </c>
      <c r="BE45" s="19">
        <v>10</v>
      </c>
      <c r="BF45" s="354">
        <v>30</v>
      </c>
      <c r="BG45" s="362">
        <v>1.6304347826086956E-2</v>
      </c>
      <c r="BH45" s="364">
        <v>0.26468097120271034</v>
      </c>
      <c r="BI45" s="405">
        <v>20</v>
      </c>
      <c r="BJ45" s="19" t="s">
        <v>2</v>
      </c>
      <c r="BK45" s="285" t="s">
        <v>2</v>
      </c>
      <c r="BL45" s="365" t="s">
        <v>2</v>
      </c>
      <c r="BM45" s="284"/>
      <c r="BN45" s="285"/>
      <c r="BO45" s="366">
        <v>1900</v>
      </c>
      <c r="BP45" s="345">
        <v>1760</v>
      </c>
      <c r="BQ45" s="345">
        <v>75</v>
      </c>
      <c r="BR45" s="354">
        <v>1835</v>
      </c>
      <c r="BS45" s="362">
        <v>0.96578947368421053</v>
      </c>
      <c r="BT45" s="363">
        <v>1.0895946678146502</v>
      </c>
      <c r="BU45" s="345">
        <v>0</v>
      </c>
      <c r="BV45" s="362">
        <v>0</v>
      </c>
      <c r="BW45" s="364">
        <v>0</v>
      </c>
      <c r="BX45" s="345">
        <v>45</v>
      </c>
      <c r="BY45" s="345">
        <v>0</v>
      </c>
      <c r="BZ45" s="354">
        <v>45</v>
      </c>
      <c r="CA45" s="362">
        <v>2.368421052631579E-2</v>
      </c>
      <c r="CB45" s="364">
        <v>0.37647169058377378</v>
      </c>
      <c r="CC45" s="345">
        <v>15</v>
      </c>
    </row>
    <row r="46" spans="1:81" ht="15">
      <c r="A46" s="394"/>
      <c r="B46" s="315" t="s">
        <v>228</v>
      </c>
      <c r="C46" s="316">
        <v>4330400.01</v>
      </c>
      <c r="D46" s="317">
        <v>4330400</v>
      </c>
      <c r="E46" s="395">
        <v>0.197154687</v>
      </c>
      <c r="F46" s="318">
        <v>23880</v>
      </c>
      <c r="G46" s="318">
        <v>12553</v>
      </c>
      <c r="H46" s="318">
        <v>10694</v>
      </c>
      <c r="I46" s="339"/>
      <c r="J46" s="396">
        <v>41.58</v>
      </c>
      <c r="K46" s="320">
        <v>4158</v>
      </c>
      <c r="L46" s="321">
        <v>41.65</v>
      </c>
      <c r="M46" s="322">
        <v>4165</v>
      </c>
      <c r="N46" s="397">
        <v>4330400.01</v>
      </c>
      <c r="O46" s="394">
        <v>1</v>
      </c>
      <c r="P46" s="398">
        <v>6488</v>
      </c>
      <c r="Q46" s="323">
        <v>5969</v>
      </c>
      <c r="R46" s="324">
        <v>5969</v>
      </c>
      <c r="S46" s="323">
        <v>5700</v>
      </c>
      <c r="T46" s="325">
        <v>4708.0539255599997</v>
      </c>
      <c r="U46" s="326">
        <v>519</v>
      </c>
      <c r="V46" s="327">
        <v>8.6949237728262685E-2</v>
      </c>
      <c r="W46" s="328">
        <v>1260.9460744400003</v>
      </c>
      <c r="X46" s="329">
        <v>0.26782744938292463</v>
      </c>
      <c r="Y46" s="399">
        <v>156</v>
      </c>
      <c r="Z46" s="330">
        <v>143.30000000000001</v>
      </c>
      <c r="AA46" s="394">
        <v>4330400.01</v>
      </c>
      <c r="AB46" s="394">
        <v>1</v>
      </c>
      <c r="AC46" s="398">
        <v>3278</v>
      </c>
      <c r="AD46" s="323">
        <v>3095</v>
      </c>
      <c r="AE46" s="324">
        <v>3095</v>
      </c>
      <c r="AF46" s="331">
        <v>2474.8827859110002</v>
      </c>
      <c r="AG46" s="326">
        <v>183</v>
      </c>
      <c r="AH46" s="327">
        <v>5.9127625201938608E-2</v>
      </c>
      <c r="AI46" s="323">
        <v>620.11721408899984</v>
      </c>
      <c r="AJ46" s="332">
        <v>0.25056427626358707</v>
      </c>
      <c r="AK46" s="398">
        <v>2951</v>
      </c>
      <c r="AL46" s="323">
        <v>2668</v>
      </c>
      <c r="AM46" s="324">
        <v>2668</v>
      </c>
      <c r="AN46" s="325">
        <v>2108.3722227779999</v>
      </c>
      <c r="AO46" s="333">
        <v>283</v>
      </c>
      <c r="AP46" s="327">
        <v>0.106071964017991</v>
      </c>
      <c r="AQ46" s="328">
        <v>559.62777722200008</v>
      </c>
      <c r="AR46" s="329">
        <v>0.26543120383393792</v>
      </c>
      <c r="AS46" s="334">
        <v>0.70971620971620974</v>
      </c>
      <c r="AT46" s="335">
        <v>0.64057623049219692</v>
      </c>
      <c r="AU46" s="398">
        <v>2315</v>
      </c>
      <c r="AV46" s="315">
        <v>2045</v>
      </c>
      <c r="AW46" s="315">
        <v>130</v>
      </c>
      <c r="AX46" s="328">
        <v>2175</v>
      </c>
      <c r="AY46" s="336">
        <v>0.93952483801295894</v>
      </c>
      <c r="AZ46" s="337">
        <v>1.0599631510511454</v>
      </c>
      <c r="BA46" s="315">
        <v>0</v>
      </c>
      <c r="BB46" s="336">
        <v>0</v>
      </c>
      <c r="BC46" s="338">
        <v>0</v>
      </c>
      <c r="BD46" s="315">
        <v>100</v>
      </c>
      <c r="BE46" s="315">
        <v>10</v>
      </c>
      <c r="BF46" s="328">
        <v>110</v>
      </c>
      <c r="BG46" s="336">
        <v>4.7516198704103674E-2</v>
      </c>
      <c r="BH46" s="338">
        <v>0.77136686207960503</v>
      </c>
      <c r="BI46" s="400">
        <v>35</v>
      </c>
      <c r="BJ46" s="315" t="s">
        <v>6</v>
      </c>
      <c r="BK46" s="285" t="s">
        <v>2</v>
      </c>
      <c r="BL46" s="283" t="s">
        <v>6</v>
      </c>
      <c r="BM46" s="432" t="s">
        <v>271</v>
      </c>
      <c r="BN46" s="285"/>
      <c r="BO46" s="366">
        <v>2580</v>
      </c>
      <c r="BP46" s="345">
        <v>2360</v>
      </c>
      <c r="BQ46" s="345">
        <v>60</v>
      </c>
      <c r="BR46" s="354">
        <v>2420</v>
      </c>
      <c r="BS46" s="362">
        <v>0.93798449612403101</v>
      </c>
      <c r="BT46" s="363">
        <v>1.0582253517123463</v>
      </c>
      <c r="BU46" s="345">
        <v>20</v>
      </c>
      <c r="BV46" s="362">
        <v>7.7519379844961239E-3</v>
      </c>
      <c r="BW46" s="364">
        <v>0.18482959358375156</v>
      </c>
      <c r="BX46" s="345">
        <v>80</v>
      </c>
      <c r="BY46" s="345">
        <v>20</v>
      </c>
      <c r="BZ46" s="354">
        <v>100</v>
      </c>
      <c r="CA46" s="362">
        <v>3.875968992248062E-2</v>
      </c>
      <c r="CB46" s="364">
        <v>0.61610354186836358</v>
      </c>
      <c r="CC46" s="345">
        <v>40</v>
      </c>
    </row>
    <row r="47" spans="1:81" ht="15">
      <c r="A47" s="382" t="s">
        <v>344</v>
      </c>
      <c r="B47" s="258" t="s">
        <v>229</v>
      </c>
      <c r="C47" s="259">
        <v>4330400.0199999996</v>
      </c>
      <c r="D47" s="260">
        <v>4330400</v>
      </c>
      <c r="E47" s="407">
        <v>0.25736957199999999</v>
      </c>
      <c r="F47" s="368">
        <v>23880</v>
      </c>
      <c r="G47" s="368">
        <v>12553</v>
      </c>
      <c r="H47" s="368">
        <v>10694</v>
      </c>
      <c r="I47" s="282"/>
      <c r="J47" s="383">
        <v>17.25</v>
      </c>
      <c r="K47" s="264">
        <v>1725</v>
      </c>
      <c r="L47" s="265">
        <v>17.27</v>
      </c>
      <c r="M47" s="266">
        <v>1727</v>
      </c>
      <c r="N47" s="384">
        <v>4330400.0199999996</v>
      </c>
      <c r="O47" s="382">
        <v>1</v>
      </c>
      <c r="P47" s="385">
        <v>6502</v>
      </c>
      <c r="Q47" s="262">
        <v>6179</v>
      </c>
      <c r="R47" s="267">
        <v>6179</v>
      </c>
      <c r="S47" s="262">
        <v>5897</v>
      </c>
      <c r="T47" s="268">
        <v>6145.9853793599996</v>
      </c>
      <c r="U47" s="269">
        <v>323</v>
      </c>
      <c r="V47" s="270">
        <v>5.227383071694449E-2</v>
      </c>
      <c r="W47" s="271">
        <v>33.01462064000043</v>
      </c>
      <c r="X47" s="272">
        <v>5.3717375818811896E-3</v>
      </c>
      <c r="Y47" s="386">
        <v>377</v>
      </c>
      <c r="Z47" s="273">
        <v>357.7</v>
      </c>
      <c r="AA47" s="382">
        <v>4330400.0199999996</v>
      </c>
      <c r="AB47" s="382">
        <v>1</v>
      </c>
      <c r="AC47" s="385">
        <v>3086</v>
      </c>
      <c r="AD47" s="262">
        <v>2889</v>
      </c>
      <c r="AE47" s="267">
        <v>2889</v>
      </c>
      <c r="AF47" s="274">
        <v>3230.7602373159998</v>
      </c>
      <c r="AG47" s="269">
        <v>197</v>
      </c>
      <c r="AH47" s="270">
        <v>6.818968501211492E-2</v>
      </c>
      <c r="AI47" s="262">
        <v>-341.7602373159998</v>
      </c>
      <c r="AJ47" s="275">
        <v>-0.10578322506529361</v>
      </c>
      <c r="AK47" s="385">
        <v>2968</v>
      </c>
      <c r="AL47" s="262">
        <v>2709</v>
      </c>
      <c r="AM47" s="267">
        <v>2709</v>
      </c>
      <c r="AN47" s="268">
        <v>2752.3102029679999</v>
      </c>
      <c r="AO47" s="276">
        <v>259</v>
      </c>
      <c r="AP47" s="270">
        <v>9.5607235142118857E-2</v>
      </c>
      <c r="AQ47" s="271">
        <v>-43.310202967999885</v>
      </c>
      <c r="AR47" s="272">
        <v>-1.5735945360118058E-2</v>
      </c>
      <c r="AS47" s="277">
        <v>1.7205797101449276</v>
      </c>
      <c r="AT47" s="278">
        <v>1.5686160972785177</v>
      </c>
      <c r="AU47" s="385">
        <v>2420</v>
      </c>
      <c r="AV47" s="258">
        <v>2090</v>
      </c>
      <c r="AW47" s="258">
        <v>95</v>
      </c>
      <c r="AX47" s="271">
        <v>2185</v>
      </c>
      <c r="AY47" s="279">
        <v>0.90289256198347112</v>
      </c>
      <c r="AZ47" s="280">
        <v>1.0186349592254644</v>
      </c>
      <c r="BA47" s="258">
        <v>0</v>
      </c>
      <c r="BB47" s="279">
        <v>0</v>
      </c>
      <c r="BC47" s="281">
        <v>0</v>
      </c>
      <c r="BD47" s="258">
        <v>160</v>
      </c>
      <c r="BE47" s="258">
        <v>35</v>
      </c>
      <c r="BF47" s="271">
        <v>195</v>
      </c>
      <c r="BG47" s="279">
        <v>8.057851239669421E-2</v>
      </c>
      <c r="BH47" s="281">
        <v>1.3080927337125683</v>
      </c>
      <c r="BI47" s="387">
        <v>40</v>
      </c>
      <c r="BJ47" s="258" t="s">
        <v>4</v>
      </c>
      <c r="BK47" s="282" t="s">
        <v>4</v>
      </c>
      <c r="BL47" s="283" t="s">
        <v>6</v>
      </c>
      <c r="BM47" s="284" t="s">
        <v>265</v>
      </c>
      <c r="BN47" s="285"/>
      <c r="BO47" s="286">
        <v>2655</v>
      </c>
      <c r="BP47" s="262">
        <v>2235</v>
      </c>
      <c r="BQ47" s="262">
        <v>90</v>
      </c>
      <c r="BR47" s="271">
        <v>2325</v>
      </c>
      <c r="BS47" s="279">
        <v>0.87570621468926557</v>
      </c>
      <c r="BT47" s="280">
        <v>0.98796357601383789</v>
      </c>
      <c r="BU47" s="262">
        <v>10</v>
      </c>
      <c r="BV47" s="279">
        <v>3.766478342749529E-3</v>
      </c>
      <c r="BW47" s="281">
        <v>8.9804209311879282E-2</v>
      </c>
      <c r="BX47" s="262">
        <v>245</v>
      </c>
      <c r="BY47" s="262">
        <v>50</v>
      </c>
      <c r="BZ47" s="271">
        <v>295</v>
      </c>
      <c r="CA47" s="279">
        <v>0.1111111111111111</v>
      </c>
      <c r="CB47" s="281">
        <v>1.766163486689309</v>
      </c>
      <c r="CC47" s="262">
        <v>20</v>
      </c>
    </row>
    <row r="48" spans="1:81" ht="15">
      <c r="A48" s="382" t="s">
        <v>345</v>
      </c>
      <c r="B48" s="258" t="s">
        <v>230</v>
      </c>
      <c r="C48" s="259">
        <v>4330400.03</v>
      </c>
      <c r="D48" s="260">
        <v>4330400</v>
      </c>
      <c r="E48" s="407">
        <v>0.270801285</v>
      </c>
      <c r="F48" s="368">
        <v>23880</v>
      </c>
      <c r="G48" s="368">
        <v>12553</v>
      </c>
      <c r="H48" s="368">
        <v>10694</v>
      </c>
      <c r="I48" s="282"/>
      <c r="J48" s="383">
        <v>2.96</v>
      </c>
      <c r="K48" s="264">
        <v>296</v>
      </c>
      <c r="L48" s="265">
        <v>2.96</v>
      </c>
      <c r="M48" s="266">
        <v>296</v>
      </c>
      <c r="N48" s="384">
        <v>4330400.03</v>
      </c>
      <c r="O48" s="382">
        <v>1</v>
      </c>
      <c r="P48" s="385">
        <v>6764</v>
      </c>
      <c r="Q48" s="262">
        <v>6519</v>
      </c>
      <c r="R48" s="267">
        <v>6519</v>
      </c>
      <c r="S48" s="262">
        <v>6731</v>
      </c>
      <c r="T48" s="268">
        <v>6466.7346858000001</v>
      </c>
      <c r="U48" s="269">
        <v>245</v>
      </c>
      <c r="V48" s="270">
        <v>3.7582451296211072E-2</v>
      </c>
      <c r="W48" s="271">
        <v>52.265314199999921</v>
      </c>
      <c r="X48" s="272">
        <v>8.0821800706880522E-3</v>
      </c>
      <c r="Y48" s="386">
        <v>2284.6999999999998</v>
      </c>
      <c r="Z48" s="273">
        <v>2201.6999999999998</v>
      </c>
      <c r="AA48" s="382">
        <v>4330400.03</v>
      </c>
      <c r="AB48" s="382">
        <v>1</v>
      </c>
      <c r="AC48" s="385">
        <v>3512</v>
      </c>
      <c r="AD48" s="262">
        <v>3396</v>
      </c>
      <c r="AE48" s="267">
        <v>3396</v>
      </c>
      <c r="AF48" s="274">
        <v>3399.3685306050002</v>
      </c>
      <c r="AG48" s="269">
        <v>116</v>
      </c>
      <c r="AH48" s="270">
        <v>3.4157832744405182E-2</v>
      </c>
      <c r="AI48" s="262">
        <v>-3.36853060500016</v>
      </c>
      <c r="AJ48" s="275">
        <v>-9.9092833703459866E-4</v>
      </c>
      <c r="AK48" s="385">
        <v>3382</v>
      </c>
      <c r="AL48" s="262">
        <v>3185</v>
      </c>
      <c r="AM48" s="267">
        <v>3185</v>
      </c>
      <c r="AN48" s="268">
        <v>2895.9489417899999</v>
      </c>
      <c r="AO48" s="276">
        <v>197</v>
      </c>
      <c r="AP48" s="270">
        <v>6.1852433281004711E-2</v>
      </c>
      <c r="AQ48" s="271">
        <v>289.05105821000006</v>
      </c>
      <c r="AR48" s="272">
        <v>9.9812208025786608E-2</v>
      </c>
      <c r="AS48" s="277">
        <v>11.425675675675675</v>
      </c>
      <c r="AT48" s="278">
        <v>10.760135135135135</v>
      </c>
      <c r="AU48" s="385">
        <v>2130</v>
      </c>
      <c r="AV48" s="258">
        <v>1630</v>
      </c>
      <c r="AW48" s="258">
        <v>140</v>
      </c>
      <c r="AX48" s="271">
        <v>1770</v>
      </c>
      <c r="AY48" s="279">
        <v>0.83098591549295775</v>
      </c>
      <c r="AZ48" s="280">
        <v>0.93751055195933741</v>
      </c>
      <c r="BA48" s="258">
        <v>0</v>
      </c>
      <c r="BB48" s="279">
        <v>0</v>
      </c>
      <c r="BC48" s="281">
        <v>0</v>
      </c>
      <c r="BD48" s="258">
        <v>300</v>
      </c>
      <c r="BE48" s="258">
        <v>25</v>
      </c>
      <c r="BF48" s="271">
        <v>325</v>
      </c>
      <c r="BG48" s="279">
        <v>0.15258215962441316</v>
      </c>
      <c r="BH48" s="281">
        <v>2.4769831107859277</v>
      </c>
      <c r="BI48" s="387">
        <v>25</v>
      </c>
      <c r="BJ48" s="258" t="s">
        <v>4</v>
      </c>
      <c r="BK48" s="282" t="s">
        <v>4</v>
      </c>
      <c r="BL48" s="283" t="s">
        <v>6</v>
      </c>
      <c r="BM48" s="284"/>
      <c r="BN48" s="285"/>
      <c r="BO48" s="286">
        <v>2405</v>
      </c>
      <c r="BP48" s="262">
        <v>1950</v>
      </c>
      <c r="BQ48" s="262">
        <v>70</v>
      </c>
      <c r="BR48" s="271">
        <v>2020</v>
      </c>
      <c r="BS48" s="279">
        <v>0.83991683991683996</v>
      </c>
      <c r="BT48" s="280">
        <v>0.94758633751723587</v>
      </c>
      <c r="BU48" s="262">
        <v>10</v>
      </c>
      <c r="BV48" s="279">
        <v>4.1580041580041582E-3</v>
      </c>
      <c r="BW48" s="281">
        <v>9.9139366205006046E-2</v>
      </c>
      <c r="BX48" s="262">
        <v>320</v>
      </c>
      <c r="BY48" s="262">
        <v>30</v>
      </c>
      <c r="BZ48" s="271">
        <v>350</v>
      </c>
      <c r="CA48" s="279">
        <v>0.14553014553014554</v>
      </c>
      <c r="CB48" s="281">
        <v>2.3132702632313196</v>
      </c>
      <c r="CC48" s="262">
        <v>25</v>
      </c>
    </row>
    <row r="49" spans="1:81" ht="15">
      <c r="A49" s="401" t="s">
        <v>286</v>
      </c>
      <c r="B49" s="19" t="s">
        <v>231</v>
      </c>
      <c r="C49" s="342">
        <v>4330400.04</v>
      </c>
      <c r="D49" s="343">
        <v>4330400</v>
      </c>
      <c r="E49" s="406">
        <v>0.27334870999999999</v>
      </c>
      <c r="F49" s="367">
        <v>23880</v>
      </c>
      <c r="G49" s="367">
        <v>12553</v>
      </c>
      <c r="H49" s="367">
        <v>10694</v>
      </c>
      <c r="I49" s="285"/>
      <c r="J49" s="402">
        <v>77.27</v>
      </c>
      <c r="K49" s="347">
        <v>7727</v>
      </c>
      <c r="L49" s="348">
        <v>82.59</v>
      </c>
      <c r="M49" s="349">
        <v>8259</v>
      </c>
      <c r="N49" s="403">
        <v>4330400.05</v>
      </c>
      <c r="O49" s="401">
        <v>0.3078861</v>
      </c>
      <c r="P49" s="404">
        <v>2679</v>
      </c>
      <c r="Q49" s="345">
        <v>8002</v>
      </c>
      <c r="R49" s="350">
        <v>2463.7045721999998</v>
      </c>
      <c r="S49" s="345">
        <v>7364</v>
      </c>
      <c r="T49" s="351">
        <v>6527.5671947999999</v>
      </c>
      <c r="U49" s="352">
        <v>215.2954278000002</v>
      </c>
      <c r="V49" s="353">
        <v>8.7386868632446907E-2</v>
      </c>
      <c r="W49" s="354">
        <v>1474.4328052000001</v>
      </c>
      <c r="X49" s="355">
        <v>0.22587784410316986</v>
      </c>
      <c r="Y49" s="21">
        <v>34.700000000000003</v>
      </c>
      <c r="Z49" s="356">
        <v>96.9</v>
      </c>
      <c r="AA49" s="401">
        <v>4330400.05</v>
      </c>
      <c r="AB49" s="401">
        <v>0.36682458000000001</v>
      </c>
      <c r="AC49" s="404">
        <v>1843</v>
      </c>
      <c r="AD49" s="345">
        <v>4897</v>
      </c>
      <c r="AE49" s="350">
        <v>1796.33996826</v>
      </c>
      <c r="AF49" s="357">
        <v>3431.3463566299997</v>
      </c>
      <c r="AG49" s="352">
        <v>46.660031740000022</v>
      </c>
      <c r="AH49" s="353">
        <v>2.5975056261313731E-2</v>
      </c>
      <c r="AI49" s="345">
        <v>1465.6536433700003</v>
      </c>
      <c r="AJ49" s="358">
        <v>0.42713660792011993</v>
      </c>
      <c r="AK49" s="404">
        <v>1250</v>
      </c>
      <c r="AL49" s="345">
        <v>3732</v>
      </c>
      <c r="AM49" s="350">
        <v>1368.9893325600001</v>
      </c>
      <c r="AN49" s="351">
        <v>2923.1911047399999</v>
      </c>
      <c r="AO49" s="359">
        <v>-118.98933256000009</v>
      </c>
      <c r="AP49" s="353">
        <v>-8.6917647734691184E-2</v>
      </c>
      <c r="AQ49" s="354">
        <v>808.8088952600001</v>
      </c>
      <c r="AR49" s="355">
        <v>0.27668697196994885</v>
      </c>
      <c r="AS49" s="360">
        <v>0.16177041542642681</v>
      </c>
      <c r="AT49" s="361">
        <v>0.45187068652379225</v>
      </c>
      <c r="AU49" s="404">
        <v>890</v>
      </c>
      <c r="AV49" s="19">
        <v>815</v>
      </c>
      <c r="AW49" s="19">
        <v>30</v>
      </c>
      <c r="AX49" s="354">
        <v>845</v>
      </c>
      <c r="AY49" s="362">
        <v>0.949438202247191</v>
      </c>
      <c r="AZ49" s="363">
        <v>1.0711473160312408</v>
      </c>
      <c r="BA49" s="19">
        <v>10</v>
      </c>
      <c r="BB49" s="362">
        <v>1.1235955056179775E-2</v>
      </c>
      <c r="BC49" s="364">
        <v>0.28958647052009728</v>
      </c>
      <c r="BD49" s="19">
        <v>20</v>
      </c>
      <c r="BE49" s="19">
        <v>0</v>
      </c>
      <c r="BF49" s="354">
        <v>20</v>
      </c>
      <c r="BG49" s="362">
        <v>2.247191011235955E-2</v>
      </c>
      <c r="BH49" s="364">
        <v>0.36480373559025242</v>
      </c>
      <c r="BI49" s="405">
        <v>20</v>
      </c>
      <c r="BJ49" s="19" t="s">
        <v>2</v>
      </c>
      <c r="BK49" s="285" t="s">
        <v>2</v>
      </c>
      <c r="BL49" s="283" t="s">
        <v>6</v>
      </c>
      <c r="BM49" s="284"/>
      <c r="BN49" s="285"/>
      <c r="BO49" s="366">
        <v>3500</v>
      </c>
      <c r="BP49" s="345">
        <v>3195</v>
      </c>
      <c r="BQ49" s="345">
        <v>135</v>
      </c>
      <c r="BR49" s="354">
        <v>3330</v>
      </c>
      <c r="BS49" s="362">
        <v>0.9514285714285714</v>
      </c>
      <c r="BT49" s="363">
        <v>1.0733928319600297</v>
      </c>
      <c r="BU49" s="345">
        <v>30</v>
      </c>
      <c r="BV49" s="362">
        <v>8.5714285714285719E-3</v>
      </c>
      <c r="BW49" s="364">
        <v>0.2043687220483196</v>
      </c>
      <c r="BX49" s="345">
        <v>95</v>
      </c>
      <c r="BY49" s="345">
        <v>10</v>
      </c>
      <c r="BZ49" s="354">
        <v>105</v>
      </c>
      <c r="CA49" s="362">
        <v>0.03</v>
      </c>
      <c r="CB49" s="364">
        <v>0.47686414140611344</v>
      </c>
      <c r="CC49" s="345">
        <v>35</v>
      </c>
    </row>
    <row r="50" spans="1:81" ht="15">
      <c r="A50" s="394"/>
      <c r="B50" s="315" t="s">
        <v>232</v>
      </c>
      <c r="C50" s="316"/>
      <c r="D50" s="317"/>
      <c r="E50" s="395"/>
      <c r="F50" s="318"/>
      <c r="G50" s="318"/>
      <c r="H50" s="318"/>
      <c r="I50" s="339"/>
      <c r="J50" s="396">
        <v>5.21</v>
      </c>
      <c r="K50" s="320">
        <v>521</v>
      </c>
      <c r="L50" s="321"/>
      <c r="M50" s="322"/>
      <c r="N50" s="397">
        <v>4330400.0599999996</v>
      </c>
      <c r="O50" s="394">
        <v>0.69211389999999995</v>
      </c>
      <c r="P50" s="398">
        <v>5879</v>
      </c>
      <c r="Q50" s="323"/>
      <c r="R50" s="324">
        <v>5538.2954277999997</v>
      </c>
      <c r="S50" s="323"/>
      <c r="T50" s="325"/>
      <c r="U50" s="326">
        <v>340.70457220000026</v>
      </c>
      <c r="V50" s="327">
        <v>6.1517948372671001E-2</v>
      </c>
      <c r="W50" s="328"/>
      <c r="X50" s="329"/>
      <c r="Y50" s="399">
        <v>1128.7</v>
      </c>
      <c r="Z50" s="330"/>
      <c r="AA50" s="394">
        <v>4330400.0599999996</v>
      </c>
      <c r="AB50" s="394">
        <v>0.63317542000000004</v>
      </c>
      <c r="AC50" s="398">
        <v>3290</v>
      </c>
      <c r="AD50" s="323"/>
      <c r="AE50" s="324">
        <v>3100.6600317400002</v>
      </c>
      <c r="AF50" s="331"/>
      <c r="AG50" s="326">
        <v>189.33996825999975</v>
      </c>
      <c r="AH50" s="327">
        <v>6.1064407681530847E-2</v>
      </c>
      <c r="AI50" s="323"/>
      <c r="AJ50" s="332"/>
      <c r="AK50" s="398">
        <v>2888</v>
      </c>
      <c r="AL50" s="323"/>
      <c r="AM50" s="324">
        <v>2363.0106674400004</v>
      </c>
      <c r="AN50" s="325"/>
      <c r="AO50" s="333">
        <v>524.98933255999964</v>
      </c>
      <c r="AP50" s="327">
        <v>0.2221696836979386</v>
      </c>
      <c r="AQ50" s="328"/>
      <c r="AR50" s="329"/>
      <c r="AS50" s="334">
        <v>5.5431861804222651</v>
      </c>
      <c r="AT50" s="335"/>
      <c r="AU50" s="398">
        <v>2235</v>
      </c>
      <c r="AV50" s="315">
        <v>1980</v>
      </c>
      <c r="AW50" s="315">
        <v>110</v>
      </c>
      <c r="AX50" s="328">
        <v>2090</v>
      </c>
      <c r="AY50" s="336">
        <v>0.93512304250559286</v>
      </c>
      <c r="AZ50" s="337">
        <v>1.0549970864539195</v>
      </c>
      <c r="BA50" s="315">
        <v>0</v>
      </c>
      <c r="BB50" s="336">
        <v>0</v>
      </c>
      <c r="BC50" s="338">
        <v>0</v>
      </c>
      <c r="BD50" s="315">
        <v>100</v>
      </c>
      <c r="BE50" s="315">
        <v>20</v>
      </c>
      <c r="BF50" s="328">
        <v>120</v>
      </c>
      <c r="BG50" s="336">
        <v>5.3691275167785234E-2</v>
      </c>
      <c r="BH50" s="338">
        <v>0.87161160986664332</v>
      </c>
      <c r="BI50" s="400">
        <v>30</v>
      </c>
      <c r="BJ50" s="315" t="s">
        <v>6</v>
      </c>
      <c r="BK50" s="285"/>
      <c r="BL50" s="283"/>
      <c r="BM50" s="284" t="s">
        <v>262</v>
      </c>
      <c r="BN50" s="285"/>
      <c r="BO50" s="366"/>
      <c r="BP50" s="345"/>
      <c r="BQ50" s="345"/>
      <c r="BR50" s="354"/>
      <c r="BS50" s="362"/>
      <c r="BT50" s="363"/>
      <c r="BU50" s="345"/>
      <c r="BV50" s="362"/>
      <c r="BW50" s="364"/>
      <c r="BX50" s="345"/>
      <c r="BY50" s="345"/>
      <c r="BZ50" s="354"/>
      <c r="CA50" s="362"/>
      <c r="CB50" s="364"/>
      <c r="CC50" s="345"/>
    </row>
    <row r="51" spans="1:81" ht="15">
      <c r="A51" s="401" t="s">
        <v>57</v>
      </c>
      <c r="B51" s="19" t="s">
        <v>233</v>
      </c>
      <c r="C51" s="342">
        <v>4330401</v>
      </c>
      <c r="D51" s="343"/>
      <c r="E51" s="344"/>
      <c r="F51" s="345"/>
      <c r="G51" s="345"/>
      <c r="H51" s="345"/>
      <c r="I51" s="285"/>
      <c r="J51" s="402">
        <v>91.69</v>
      </c>
      <c r="K51" s="347">
        <v>9169</v>
      </c>
      <c r="L51" s="348">
        <v>91.64</v>
      </c>
      <c r="M51" s="349">
        <v>9164</v>
      </c>
      <c r="N51" s="403">
        <v>4330401</v>
      </c>
      <c r="O51" s="401">
        <v>1</v>
      </c>
      <c r="P51" s="404">
        <v>1671</v>
      </c>
      <c r="Q51" s="345">
        <v>1619</v>
      </c>
      <c r="R51" s="350">
        <v>1619</v>
      </c>
      <c r="S51" s="345">
        <v>1538</v>
      </c>
      <c r="T51" s="369" t="s">
        <v>51</v>
      </c>
      <c r="U51" s="352">
        <v>52</v>
      </c>
      <c r="V51" s="353">
        <v>3.2118591723285982E-2</v>
      </c>
      <c r="W51" s="345"/>
      <c r="X51" s="355"/>
      <c r="Y51" s="21">
        <v>18.2</v>
      </c>
      <c r="Z51" s="356">
        <v>17.7</v>
      </c>
      <c r="AA51" s="401">
        <v>4330401</v>
      </c>
      <c r="AB51" s="401">
        <v>1</v>
      </c>
      <c r="AC51" s="404">
        <v>723</v>
      </c>
      <c r="AD51" s="345">
        <v>696</v>
      </c>
      <c r="AE51" s="350">
        <v>696</v>
      </c>
      <c r="AF51" s="370" t="s">
        <v>51</v>
      </c>
      <c r="AG51" s="352">
        <v>27</v>
      </c>
      <c r="AH51" s="353">
        <v>3.8793103448275863E-2</v>
      </c>
      <c r="AI51" s="345"/>
      <c r="AJ51" s="358"/>
      <c r="AK51" s="404">
        <v>695</v>
      </c>
      <c r="AL51" s="345">
        <v>652</v>
      </c>
      <c r="AM51" s="350">
        <v>652</v>
      </c>
      <c r="AN51" s="369" t="s">
        <v>51</v>
      </c>
      <c r="AO51" s="359">
        <v>43</v>
      </c>
      <c r="AP51" s="353">
        <v>6.5950920245398767E-2</v>
      </c>
      <c r="AQ51" s="345"/>
      <c r="AR51" s="355"/>
      <c r="AS51" s="360">
        <v>7.5798887555894867E-2</v>
      </c>
      <c r="AT51" s="361">
        <v>7.1147970318638148E-2</v>
      </c>
      <c r="AU51" s="404">
        <v>765</v>
      </c>
      <c r="AV51" s="19">
        <v>670</v>
      </c>
      <c r="AW51" s="19">
        <v>45</v>
      </c>
      <c r="AX51" s="354">
        <v>715</v>
      </c>
      <c r="AY51" s="362">
        <v>0.934640522875817</v>
      </c>
      <c r="AZ51" s="363">
        <v>1.0544527123123024</v>
      </c>
      <c r="BA51" s="19">
        <v>0</v>
      </c>
      <c r="BB51" s="362">
        <v>0</v>
      </c>
      <c r="BC51" s="364">
        <v>0</v>
      </c>
      <c r="BD51" s="19">
        <v>45</v>
      </c>
      <c r="BE51" s="19">
        <v>0</v>
      </c>
      <c r="BF51" s="354">
        <v>45</v>
      </c>
      <c r="BG51" s="362">
        <v>5.8823529411764705E-2</v>
      </c>
      <c r="BH51" s="364">
        <v>0.95492742551566079</v>
      </c>
      <c r="BI51" s="405">
        <v>10</v>
      </c>
      <c r="BJ51" s="19" t="s">
        <v>2</v>
      </c>
      <c r="BK51" s="285" t="s">
        <v>2</v>
      </c>
      <c r="BL51" s="371" t="s">
        <v>51</v>
      </c>
      <c r="BM51" s="372"/>
      <c r="BN51" s="285" t="s">
        <v>52</v>
      </c>
      <c r="BO51" s="366">
        <v>675</v>
      </c>
      <c r="BP51" s="345">
        <v>610</v>
      </c>
      <c r="BQ51" s="345">
        <v>30</v>
      </c>
      <c r="BR51" s="354">
        <v>640</v>
      </c>
      <c r="BS51" s="362">
        <v>0.94814814814814818</v>
      </c>
      <c r="BT51" s="363">
        <v>1.0696918890403588</v>
      </c>
      <c r="BU51" s="345">
        <v>0</v>
      </c>
      <c r="BV51" s="362">
        <v>0</v>
      </c>
      <c r="BW51" s="364">
        <v>0</v>
      </c>
      <c r="BX51" s="345">
        <v>35</v>
      </c>
      <c r="BY51" s="345">
        <v>0</v>
      </c>
      <c r="BZ51" s="354">
        <v>35</v>
      </c>
      <c r="CA51" s="362">
        <v>5.185185185185185E-2</v>
      </c>
      <c r="CB51" s="364">
        <v>0.82420962712167756</v>
      </c>
      <c r="CC51" s="345">
        <v>0</v>
      </c>
    </row>
    <row r="52" spans="1:81" ht="15">
      <c r="A52" s="401" t="s">
        <v>58</v>
      </c>
      <c r="B52" s="19" t="s">
        <v>234</v>
      </c>
      <c r="C52" s="342">
        <v>4330402</v>
      </c>
      <c r="D52" s="343"/>
      <c r="E52" s="344"/>
      <c r="F52" s="345"/>
      <c r="G52" s="345"/>
      <c r="H52" s="345"/>
      <c r="I52" s="285"/>
      <c r="J52" s="402">
        <v>136.13999999999999</v>
      </c>
      <c r="K52" s="347">
        <v>13613.999999999998</v>
      </c>
      <c r="L52" s="348">
        <v>136.19</v>
      </c>
      <c r="M52" s="349">
        <v>13619</v>
      </c>
      <c r="N52" s="403">
        <v>4330402</v>
      </c>
      <c r="O52" s="401">
        <v>1</v>
      </c>
      <c r="P52" s="404">
        <v>5007</v>
      </c>
      <c r="Q52" s="345">
        <v>4337</v>
      </c>
      <c r="R52" s="350">
        <v>4337</v>
      </c>
      <c r="S52" s="345">
        <v>3575</v>
      </c>
      <c r="T52" s="369" t="s">
        <v>51</v>
      </c>
      <c r="U52" s="352">
        <v>670</v>
      </c>
      <c r="V52" s="353">
        <v>0.15448466682038275</v>
      </c>
      <c r="W52" s="345"/>
      <c r="X52" s="355"/>
      <c r="Y52" s="21">
        <v>36.799999999999997</v>
      </c>
      <c r="Z52" s="356">
        <v>31.8</v>
      </c>
      <c r="AA52" s="401">
        <v>4330402</v>
      </c>
      <c r="AB52" s="401">
        <v>1</v>
      </c>
      <c r="AC52" s="404">
        <v>3099</v>
      </c>
      <c r="AD52" s="345">
        <v>2791</v>
      </c>
      <c r="AE52" s="350">
        <v>2791</v>
      </c>
      <c r="AF52" s="370" t="s">
        <v>51</v>
      </c>
      <c r="AG52" s="352">
        <v>308</v>
      </c>
      <c r="AH52" s="353">
        <v>0.11035471157291293</v>
      </c>
      <c r="AI52" s="345"/>
      <c r="AJ52" s="358"/>
      <c r="AK52" s="404">
        <v>2244</v>
      </c>
      <c r="AL52" s="345">
        <v>1906</v>
      </c>
      <c r="AM52" s="350">
        <v>1906</v>
      </c>
      <c r="AN52" s="369" t="s">
        <v>51</v>
      </c>
      <c r="AO52" s="359">
        <v>338</v>
      </c>
      <c r="AP52" s="353">
        <v>0.17733473242392445</v>
      </c>
      <c r="AQ52" s="345"/>
      <c r="AR52" s="355"/>
      <c r="AS52" s="360">
        <v>0.16483032172763334</v>
      </c>
      <c r="AT52" s="361">
        <v>0.13995153829209192</v>
      </c>
      <c r="AU52" s="404">
        <v>1850</v>
      </c>
      <c r="AV52" s="19">
        <v>1625</v>
      </c>
      <c r="AW52" s="19">
        <v>130</v>
      </c>
      <c r="AX52" s="354">
        <v>1755</v>
      </c>
      <c r="AY52" s="362">
        <v>0.94864864864864862</v>
      </c>
      <c r="AZ52" s="363">
        <v>1.070256549032462</v>
      </c>
      <c r="BA52" s="19">
        <v>10</v>
      </c>
      <c r="BB52" s="362">
        <v>5.4054054054054057E-3</v>
      </c>
      <c r="BC52" s="364">
        <v>0.13931457230426303</v>
      </c>
      <c r="BD52" s="19">
        <v>45</v>
      </c>
      <c r="BE52" s="19">
        <v>0</v>
      </c>
      <c r="BF52" s="354">
        <v>45</v>
      </c>
      <c r="BG52" s="362">
        <v>2.4324324324324326E-2</v>
      </c>
      <c r="BH52" s="364">
        <v>0.39487539487539486</v>
      </c>
      <c r="BI52" s="405">
        <v>45</v>
      </c>
      <c r="BJ52" s="19" t="s">
        <v>2</v>
      </c>
      <c r="BK52" s="285" t="s">
        <v>2</v>
      </c>
      <c r="BL52" s="371" t="s">
        <v>51</v>
      </c>
      <c r="BM52" s="372"/>
      <c r="BN52" s="285" t="s">
        <v>52</v>
      </c>
      <c r="BO52" s="366">
        <v>1945</v>
      </c>
      <c r="BP52" s="345">
        <v>1775</v>
      </c>
      <c r="BQ52" s="345">
        <v>95</v>
      </c>
      <c r="BR52" s="354">
        <v>1870</v>
      </c>
      <c r="BS52" s="362">
        <v>0.96143958868894597</v>
      </c>
      <c r="BT52" s="363">
        <v>1.0846871681725523</v>
      </c>
      <c r="BU52" s="345">
        <v>15</v>
      </c>
      <c r="BV52" s="362">
        <v>7.7120822622107968E-3</v>
      </c>
      <c r="BW52" s="364">
        <v>0.18387931289694565</v>
      </c>
      <c r="BX52" s="345">
        <v>20</v>
      </c>
      <c r="BY52" s="345">
        <v>0</v>
      </c>
      <c r="BZ52" s="354">
        <v>20</v>
      </c>
      <c r="CA52" s="362">
        <v>1.0282776349614395E-2</v>
      </c>
      <c r="CB52" s="364">
        <v>0.16344957717433192</v>
      </c>
      <c r="CC52" s="345">
        <v>30</v>
      </c>
    </row>
    <row r="53" spans="1:81">
      <c r="A53" s="140"/>
      <c r="B53" s="130"/>
      <c r="K53" s="93"/>
      <c r="L53" s="135"/>
      <c r="N53" s="132"/>
      <c r="O53" s="85"/>
      <c r="P53" s="199"/>
      <c r="R53" s="82"/>
      <c r="T53" s="200"/>
      <c r="V53" s="200"/>
      <c r="X53" s="201"/>
      <c r="Y53" s="202"/>
      <c r="Z53" s="133"/>
      <c r="AA53" s="133"/>
      <c r="AB53" s="133"/>
      <c r="AC53" s="203"/>
      <c r="AD53" s="88"/>
      <c r="AE53" s="90"/>
      <c r="AF53" s="205"/>
      <c r="AH53" s="200"/>
      <c r="AJ53" s="134"/>
      <c r="AK53" s="206"/>
      <c r="AL53" s="78"/>
      <c r="AM53" s="82"/>
      <c r="AN53" s="200"/>
      <c r="AP53" s="200"/>
      <c r="AR53" s="201"/>
      <c r="AU53" s="208"/>
      <c r="AZ53" s="91"/>
      <c r="BC53" s="91"/>
      <c r="BH53" s="91"/>
      <c r="BI53" s="136"/>
      <c r="BL53" s="76"/>
    </row>
    <row r="54" spans="1:81">
      <c r="A54" s="140"/>
      <c r="K54" s="93"/>
      <c r="L54" s="135"/>
      <c r="N54" s="132"/>
      <c r="O54" s="85"/>
      <c r="P54" s="199"/>
      <c r="R54" s="82"/>
      <c r="T54" s="200"/>
      <c r="V54" s="200"/>
      <c r="X54" s="201"/>
      <c r="Y54" s="202"/>
      <c r="Z54" s="133"/>
      <c r="AA54" s="133"/>
      <c r="AB54" s="133"/>
      <c r="AC54" s="203"/>
      <c r="AD54" s="88"/>
      <c r="AE54" s="90"/>
      <c r="AF54" s="205"/>
      <c r="AH54" s="200"/>
      <c r="AJ54" s="134"/>
      <c r="AK54" s="206"/>
      <c r="AL54" s="78"/>
      <c r="AM54" s="82"/>
      <c r="AN54" s="200"/>
      <c r="AP54" s="200"/>
      <c r="AR54" s="201"/>
      <c r="AU54" s="208"/>
      <c r="AZ54" s="91"/>
      <c r="BC54" s="91"/>
      <c r="BH54" s="91"/>
      <c r="BI54" s="136"/>
      <c r="BL54" s="76"/>
    </row>
    <row r="55" spans="1:81">
      <c r="A55" s="140"/>
      <c r="K55" s="93"/>
      <c r="L55" s="135"/>
      <c r="N55" s="132"/>
      <c r="O55" s="85"/>
      <c r="P55" s="199"/>
      <c r="R55" s="82"/>
      <c r="T55" s="200"/>
      <c r="V55" s="200"/>
      <c r="X55" s="201"/>
      <c r="Y55" s="202"/>
      <c r="Z55" s="133"/>
      <c r="AA55" s="133"/>
      <c r="AB55" s="133"/>
      <c r="AC55" s="203"/>
      <c r="AD55" s="88"/>
      <c r="AE55" s="90"/>
      <c r="AF55" s="205"/>
      <c r="AH55" s="200"/>
      <c r="AJ55" s="134"/>
      <c r="AK55" s="207"/>
      <c r="AL55" s="78"/>
      <c r="AM55" s="82"/>
      <c r="AN55" s="200"/>
      <c r="AP55" s="200"/>
      <c r="AR55" s="201"/>
      <c r="AU55" s="208"/>
      <c r="AZ55" s="91"/>
      <c r="BC55" s="91"/>
      <c r="BH55" s="91"/>
      <c r="BI55" s="136"/>
      <c r="BL55" s="76"/>
    </row>
    <row r="56" spans="1:81">
      <c r="A56" s="140"/>
      <c r="K56" s="93"/>
      <c r="L56" s="135"/>
      <c r="N56" s="132"/>
      <c r="O56" s="85"/>
      <c r="P56" s="199"/>
      <c r="R56" s="82"/>
      <c r="T56" s="200"/>
      <c r="V56" s="200"/>
      <c r="X56" s="201"/>
      <c r="Y56" s="202"/>
      <c r="Z56" s="133"/>
      <c r="AA56" s="133"/>
      <c r="AB56" s="133"/>
      <c r="AC56" s="203"/>
      <c r="AD56" s="88"/>
      <c r="AE56" s="90"/>
      <c r="AF56" s="205"/>
      <c r="AH56" s="200"/>
      <c r="AJ56" s="134"/>
      <c r="AK56" s="206"/>
      <c r="AL56" s="78"/>
      <c r="AM56" s="82"/>
      <c r="AN56" s="200"/>
      <c r="AP56" s="200"/>
      <c r="AR56" s="201"/>
      <c r="AU56" s="208"/>
      <c r="AZ56" s="91"/>
      <c r="BC56" s="91"/>
      <c r="BH56" s="91"/>
      <c r="BI56" s="136"/>
      <c r="BL56" s="76"/>
    </row>
    <row r="57" spans="1:81">
      <c r="A57" s="140"/>
      <c r="K57" s="93"/>
      <c r="L57" s="135"/>
      <c r="N57" s="132"/>
      <c r="O57" s="85"/>
      <c r="P57" s="199"/>
      <c r="R57" s="82"/>
      <c r="T57" s="200"/>
      <c r="V57" s="200"/>
      <c r="X57" s="201"/>
      <c r="Y57" s="202"/>
      <c r="Z57" s="133"/>
      <c r="AA57" s="133"/>
      <c r="AB57" s="133"/>
      <c r="AC57" s="203"/>
      <c r="AD57" s="88"/>
      <c r="AE57" s="90"/>
      <c r="AF57" s="205"/>
      <c r="AH57" s="200"/>
      <c r="AJ57" s="134"/>
      <c r="AK57" s="206"/>
      <c r="AL57" s="78"/>
      <c r="AM57" s="82"/>
      <c r="AN57" s="200"/>
      <c r="AP57" s="200"/>
      <c r="AR57" s="201"/>
      <c r="AU57" s="208"/>
      <c r="AZ57" s="91"/>
      <c r="BC57" s="91"/>
      <c r="BH57" s="91"/>
      <c r="BI57" s="136"/>
      <c r="BL57" s="76"/>
    </row>
    <row r="58" spans="1:81">
      <c r="A58" s="140"/>
      <c r="K58" s="93"/>
      <c r="L58" s="135"/>
      <c r="N58" s="132"/>
      <c r="O58" s="85"/>
      <c r="P58" s="199"/>
      <c r="R58" s="82"/>
      <c r="T58" s="200"/>
      <c r="V58" s="200"/>
      <c r="X58" s="201"/>
      <c r="Y58" s="202"/>
      <c r="Z58" s="133"/>
      <c r="AA58" s="133"/>
      <c r="AB58" s="133"/>
      <c r="AC58" s="203"/>
      <c r="AD58" s="88"/>
      <c r="AE58" s="90"/>
      <c r="AF58" s="205"/>
      <c r="AH58" s="200"/>
      <c r="AJ58" s="134"/>
      <c r="AK58" s="206"/>
      <c r="AL58" s="78"/>
      <c r="AM58" s="82"/>
      <c r="AN58" s="200"/>
      <c r="AP58" s="200"/>
      <c r="AR58" s="201"/>
      <c r="AU58" s="208"/>
      <c r="AZ58" s="91"/>
      <c r="BC58" s="91"/>
      <c r="BH58" s="91"/>
      <c r="BI58" s="136"/>
      <c r="BL58" s="76"/>
    </row>
    <row r="59" spans="1:81">
      <c r="A59" s="140"/>
      <c r="K59" s="93"/>
      <c r="L59" s="135"/>
      <c r="N59" s="132"/>
      <c r="O59" s="85"/>
      <c r="P59" s="199"/>
      <c r="R59" s="82"/>
      <c r="T59" s="200"/>
      <c r="V59" s="200"/>
      <c r="X59" s="201"/>
      <c r="Y59" s="202"/>
      <c r="Z59" s="133"/>
      <c r="AA59" s="133"/>
      <c r="AB59" s="133"/>
      <c r="AC59" s="203"/>
      <c r="AD59" s="88"/>
      <c r="AE59" s="90"/>
      <c r="AF59" s="205"/>
      <c r="AH59" s="200"/>
      <c r="AJ59" s="134"/>
      <c r="AK59" s="206"/>
      <c r="AL59" s="78"/>
      <c r="AM59" s="82"/>
      <c r="AN59" s="200"/>
      <c r="AP59" s="200"/>
      <c r="AR59" s="201"/>
      <c r="AU59" s="208"/>
      <c r="AZ59" s="91"/>
      <c r="BC59" s="91"/>
      <c r="BH59" s="91"/>
      <c r="BI59" s="136"/>
      <c r="BL59" s="76"/>
    </row>
    <row r="60" spans="1:81">
      <c r="A60" s="140"/>
      <c r="K60" s="93"/>
      <c r="L60" s="135"/>
      <c r="N60" s="132"/>
      <c r="O60" s="85"/>
      <c r="P60" s="199"/>
      <c r="R60" s="82"/>
      <c r="T60" s="200"/>
      <c r="V60" s="200"/>
      <c r="X60" s="201"/>
      <c r="Y60" s="202"/>
      <c r="Z60" s="133"/>
      <c r="AA60" s="133"/>
      <c r="AB60" s="133"/>
      <c r="AC60" s="203"/>
      <c r="AD60" s="88"/>
      <c r="AE60" s="90"/>
      <c r="AF60" s="205"/>
      <c r="AH60" s="200"/>
      <c r="AJ60" s="134"/>
      <c r="AK60" s="206"/>
      <c r="AL60" s="78"/>
      <c r="AM60" s="82"/>
      <c r="AN60" s="200"/>
      <c r="AP60" s="200"/>
      <c r="AR60" s="201"/>
      <c r="AU60" s="208"/>
      <c r="AZ60" s="91"/>
      <c r="BC60" s="91"/>
      <c r="BH60" s="91"/>
      <c r="BI60" s="136"/>
      <c r="BL60" s="76"/>
    </row>
    <row r="61" spans="1:81">
      <c r="A61" s="140"/>
      <c r="K61" s="93"/>
      <c r="L61" s="135"/>
      <c r="N61" s="132"/>
      <c r="O61" s="85"/>
      <c r="P61" s="199"/>
      <c r="R61" s="82"/>
      <c r="T61" s="200"/>
      <c r="V61" s="200"/>
      <c r="X61" s="201"/>
      <c r="Y61" s="202"/>
      <c r="Z61" s="133"/>
      <c r="AA61" s="133"/>
      <c r="AB61" s="133"/>
      <c r="AC61" s="203"/>
      <c r="AD61" s="88"/>
      <c r="AE61" s="90"/>
      <c r="AF61" s="205"/>
      <c r="AH61" s="200"/>
      <c r="AJ61" s="134"/>
      <c r="AK61" s="206"/>
      <c r="AL61" s="78"/>
      <c r="AM61" s="82"/>
      <c r="AN61" s="200"/>
      <c r="AP61" s="200"/>
      <c r="AR61" s="201"/>
      <c r="AU61" s="208"/>
      <c r="AZ61" s="91"/>
      <c r="BC61" s="91"/>
      <c r="BH61" s="91"/>
      <c r="BI61" s="136"/>
      <c r="BL61" s="76"/>
    </row>
    <row r="62" spans="1:81">
      <c r="A62" s="140"/>
      <c r="K62" s="93"/>
      <c r="L62" s="135"/>
      <c r="N62" s="132"/>
      <c r="O62" s="85"/>
      <c r="P62" s="199"/>
      <c r="R62" s="82"/>
      <c r="T62" s="200"/>
      <c r="V62" s="200"/>
      <c r="X62" s="201"/>
      <c r="Y62" s="202"/>
      <c r="Z62" s="133"/>
      <c r="AA62" s="133"/>
      <c r="AB62" s="133"/>
      <c r="AC62" s="203"/>
      <c r="AD62" s="88"/>
      <c r="AE62" s="90"/>
      <c r="AF62" s="205"/>
      <c r="AH62" s="200"/>
      <c r="AJ62" s="134"/>
      <c r="AK62" s="206"/>
      <c r="AL62" s="78"/>
      <c r="AM62" s="82"/>
      <c r="AN62" s="200"/>
      <c r="AP62" s="200"/>
      <c r="AR62" s="201"/>
      <c r="AU62" s="208"/>
      <c r="AZ62" s="91"/>
      <c r="BC62" s="91"/>
      <c r="BH62" s="91"/>
      <c r="BI62" s="136"/>
      <c r="BL62" s="76"/>
    </row>
    <row r="63" spans="1:81">
      <c r="A63" s="140"/>
      <c r="K63" s="93"/>
      <c r="L63" s="135"/>
      <c r="N63" s="132"/>
      <c r="O63" s="85"/>
      <c r="P63" s="199"/>
      <c r="R63" s="82"/>
      <c r="T63" s="200"/>
      <c r="V63" s="200"/>
      <c r="X63" s="201"/>
      <c r="Y63" s="202"/>
      <c r="Z63" s="133"/>
      <c r="AA63" s="133"/>
      <c r="AB63" s="133"/>
      <c r="AC63" s="203"/>
      <c r="AD63" s="88"/>
      <c r="AE63" s="90"/>
      <c r="AF63" s="205"/>
      <c r="AH63" s="200"/>
      <c r="AJ63" s="134"/>
      <c r="AK63" s="206"/>
      <c r="AL63" s="78"/>
      <c r="AM63" s="82"/>
      <c r="AN63" s="200"/>
      <c r="AP63" s="200"/>
      <c r="AR63" s="201"/>
      <c r="AU63" s="208"/>
      <c r="AZ63" s="91"/>
      <c r="BC63" s="91"/>
      <c r="BH63" s="91"/>
      <c r="BI63" s="136"/>
      <c r="BL63" s="76"/>
    </row>
    <row r="64" spans="1:81">
      <c r="A64" s="140"/>
      <c r="K64" s="93"/>
      <c r="L64" s="135"/>
      <c r="N64" s="132"/>
      <c r="O64" s="85"/>
      <c r="P64" s="199"/>
      <c r="R64" s="82"/>
      <c r="T64" s="200"/>
      <c r="V64" s="200"/>
      <c r="X64" s="201"/>
      <c r="Y64" s="202"/>
      <c r="Z64" s="133"/>
      <c r="AA64" s="133"/>
      <c r="AB64" s="133"/>
      <c r="AC64" s="203"/>
      <c r="AD64" s="88"/>
      <c r="AE64" s="90"/>
      <c r="AF64" s="205"/>
      <c r="AH64" s="200"/>
      <c r="AJ64" s="134"/>
      <c r="AK64" s="206"/>
      <c r="AL64" s="78"/>
      <c r="AM64" s="82"/>
      <c r="AN64" s="200"/>
      <c r="AP64" s="200"/>
      <c r="AR64" s="201"/>
      <c r="AU64" s="208"/>
      <c r="AZ64" s="91"/>
      <c r="BC64" s="91"/>
      <c r="BH64" s="91"/>
      <c r="BI64" s="136"/>
      <c r="BL64" s="76"/>
    </row>
    <row r="65" spans="1:64">
      <c r="A65" s="140"/>
      <c r="K65" s="93"/>
      <c r="L65" s="135"/>
      <c r="N65" s="132"/>
      <c r="O65" s="85"/>
      <c r="P65" s="199"/>
      <c r="R65" s="82"/>
      <c r="T65" s="200"/>
      <c r="V65" s="200"/>
      <c r="X65" s="201"/>
      <c r="Y65" s="202"/>
      <c r="Z65" s="133"/>
      <c r="AA65" s="133"/>
      <c r="AB65" s="133"/>
      <c r="AC65" s="203"/>
      <c r="AD65" s="88"/>
      <c r="AE65" s="90"/>
      <c r="AF65" s="205"/>
      <c r="AH65" s="200"/>
      <c r="AJ65" s="134"/>
      <c r="AK65" s="206"/>
      <c r="AL65" s="78"/>
      <c r="AM65" s="82"/>
      <c r="AN65" s="200"/>
      <c r="AP65" s="200"/>
      <c r="AR65" s="201"/>
      <c r="AU65" s="208"/>
      <c r="AZ65" s="91"/>
      <c r="BC65" s="91"/>
      <c r="BH65" s="91"/>
      <c r="BI65" s="136"/>
      <c r="BL65" s="76"/>
    </row>
    <row r="66" spans="1:64">
      <c r="A66" s="140"/>
      <c r="K66" s="93"/>
      <c r="L66" s="135"/>
      <c r="N66" s="132"/>
      <c r="O66" s="85"/>
      <c r="P66" s="199"/>
      <c r="R66" s="82"/>
      <c r="T66" s="200"/>
      <c r="V66" s="200"/>
      <c r="X66" s="201"/>
      <c r="Y66" s="202"/>
      <c r="Z66" s="133"/>
      <c r="AA66" s="133"/>
      <c r="AB66" s="133"/>
      <c r="AC66" s="203"/>
      <c r="AD66" s="88"/>
      <c r="AE66" s="90"/>
      <c r="AF66" s="205"/>
      <c r="AH66" s="200"/>
      <c r="AJ66" s="134"/>
      <c r="AK66" s="206"/>
      <c r="AL66" s="78"/>
      <c r="AM66" s="82"/>
      <c r="AN66" s="200"/>
      <c r="AP66" s="200"/>
      <c r="AR66" s="201"/>
      <c r="AU66" s="208"/>
      <c r="AZ66" s="91"/>
      <c r="BC66" s="91"/>
      <c r="BH66" s="91"/>
      <c r="BI66" s="136"/>
      <c r="BL66" s="76"/>
    </row>
    <row r="67" spans="1:64">
      <c r="A67" s="140"/>
      <c r="K67" s="93"/>
      <c r="L67" s="135"/>
      <c r="N67" s="132"/>
      <c r="O67" s="85"/>
      <c r="P67" s="199"/>
      <c r="R67" s="82"/>
      <c r="T67" s="200"/>
      <c r="V67" s="200"/>
      <c r="X67" s="201"/>
      <c r="Y67" s="202"/>
      <c r="Z67" s="133"/>
      <c r="AA67" s="133"/>
      <c r="AB67" s="133"/>
      <c r="AC67" s="203"/>
      <c r="AD67" s="88"/>
      <c r="AE67" s="90"/>
      <c r="AF67" s="205"/>
      <c r="AH67" s="200"/>
      <c r="AJ67" s="134"/>
      <c r="AK67" s="206"/>
      <c r="AL67" s="78"/>
      <c r="AM67" s="82"/>
      <c r="AN67" s="200"/>
      <c r="AP67" s="200"/>
      <c r="AR67" s="201"/>
      <c r="AU67" s="208"/>
      <c r="AZ67" s="91"/>
      <c r="BC67" s="91"/>
      <c r="BH67" s="91"/>
      <c r="BI67" s="136"/>
      <c r="BL67" s="76"/>
    </row>
    <row r="68" spans="1:64">
      <c r="A68" s="140"/>
      <c r="K68" s="93"/>
      <c r="L68" s="135"/>
      <c r="N68" s="132"/>
      <c r="O68" s="85"/>
      <c r="P68" s="199"/>
      <c r="R68" s="82"/>
      <c r="T68" s="200"/>
      <c r="V68" s="200"/>
      <c r="X68" s="201"/>
      <c r="Y68" s="202"/>
      <c r="Z68" s="133"/>
      <c r="AA68" s="133"/>
      <c r="AB68" s="133"/>
      <c r="AC68" s="204"/>
      <c r="AD68" s="88"/>
      <c r="AE68" s="90"/>
      <c r="AF68" s="205"/>
      <c r="AH68" s="200"/>
      <c r="AJ68" s="134"/>
      <c r="AK68" s="206"/>
      <c r="AL68" s="78"/>
      <c r="AM68" s="82"/>
      <c r="AN68" s="200"/>
      <c r="AP68" s="200"/>
      <c r="AR68" s="201"/>
      <c r="AU68" s="208"/>
      <c r="AZ68" s="91"/>
      <c r="BC68" s="91"/>
      <c r="BH68" s="91"/>
      <c r="BI68" s="136"/>
      <c r="BL68" s="76"/>
    </row>
    <row r="69" spans="1:64">
      <c r="A69" s="140"/>
      <c r="K69" s="93"/>
      <c r="L69" s="135"/>
      <c r="N69" s="132"/>
      <c r="O69" s="85"/>
      <c r="P69" s="199"/>
      <c r="R69" s="82"/>
      <c r="T69" s="200"/>
      <c r="V69" s="200"/>
      <c r="X69" s="201"/>
      <c r="Y69" s="202"/>
      <c r="Z69" s="133"/>
      <c r="AA69" s="133"/>
      <c r="AB69" s="133"/>
      <c r="AC69" s="204"/>
      <c r="AD69" s="88"/>
      <c r="AE69" s="90"/>
      <c r="AF69" s="205"/>
      <c r="AH69" s="200"/>
      <c r="AJ69" s="134"/>
      <c r="AK69" s="206"/>
      <c r="AL69" s="78"/>
      <c r="AM69" s="82"/>
      <c r="AN69" s="200"/>
      <c r="AP69" s="200"/>
      <c r="AR69" s="201"/>
      <c r="AU69" s="208"/>
      <c r="AZ69" s="91"/>
      <c r="BC69" s="91"/>
      <c r="BH69" s="91"/>
      <c r="BI69" s="136"/>
      <c r="BL69" s="76"/>
    </row>
    <row r="70" spans="1:64">
      <c r="A70" s="140"/>
      <c r="K70" s="93"/>
      <c r="L70" s="135"/>
      <c r="N70" s="132"/>
      <c r="O70" s="85"/>
      <c r="P70" s="199"/>
      <c r="R70" s="82"/>
      <c r="T70" s="200"/>
      <c r="V70" s="200"/>
      <c r="X70" s="201"/>
      <c r="Y70" s="202"/>
      <c r="Z70" s="133"/>
      <c r="AA70" s="133"/>
      <c r="AB70" s="133"/>
      <c r="AC70" s="204"/>
      <c r="AD70" s="88"/>
      <c r="AE70" s="90"/>
      <c r="AF70" s="205"/>
      <c r="AH70" s="200"/>
      <c r="AJ70" s="134"/>
      <c r="AK70" s="206"/>
      <c r="AL70" s="78"/>
      <c r="AM70" s="82"/>
      <c r="AN70" s="200"/>
      <c r="AP70" s="200"/>
      <c r="AR70" s="201"/>
      <c r="AU70" s="208"/>
      <c r="AZ70" s="91"/>
      <c r="BC70" s="91"/>
      <c r="BH70" s="91"/>
      <c r="BI70" s="136"/>
      <c r="BL70" s="76"/>
    </row>
    <row r="71" spans="1:64">
      <c r="A71" s="140"/>
      <c r="K71" s="93"/>
      <c r="L71" s="135"/>
      <c r="N71" s="132"/>
      <c r="O71" s="85"/>
      <c r="P71" s="199"/>
      <c r="R71" s="82"/>
      <c r="T71" s="200"/>
      <c r="V71" s="200"/>
      <c r="X71" s="201"/>
      <c r="Y71" s="202"/>
      <c r="Z71" s="133"/>
      <c r="AA71" s="133"/>
      <c r="AB71" s="133"/>
      <c r="AC71" s="204"/>
      <c r="AD71" s="88"/>
      <c r="AE71" s="90"/>
      <c r="AF71" s="205"/>
      <c r="AH71" s="200"/>
      <c r="AJ71" s="134"/>
      <c r="AK71" s="206"/>
      <c r="AL71" s="78"/>
      <c r="AM71" s="82"/>
      <c r="AN71" s="200"/>
      <c r="AP71" s="200"/>
      <c r="AR71" s="201"/>
      <c r="AU71" s="208"/>
      <c r="AZ71" s="91"/>
      <c r="BC71" s="91"/>
      <c r="BH71" s="91"/>
      <c r="BI71" s="136"/>
      <c r="BL71" s="76"/>
    </row>
    <row r="72" spans="1:64">
      <c r="A72" s="140"/>
      <c r="K72" s="93"/>
      <c r="L72" s="135"/>
      <c r="N72" s="132"/>
      <c r="O72" s="85"/>
      <c r="P72" s="199"/>
      <c r="R72" s="82"/>
      <c r="T72" s="200"/>
      <c r="V72" s="200"/>
      <c r="X72" s="201"/>
      <c r="Y72" s="202"/>
      <c r="Z72" s="133"/>
      <c r="AA72" s="133"/>
      <c r="AB72" s="133"/>
      <c r="AC72" s="204"/>
      <c r="AD72" s="88"/>
      <c r="AE72" s="90"/>
      <c r="AF72" s="205"/>
      <c r="AH72" s="200"/>
      <c r="AJ72" s="134"/>
      <c r="AK72" s="206"/>
      <c r="AL72" s="78"/>
      <c r="AM72" s="82"/>
      <c r="AN72" s="200"/>
      <c r="AP72" s="200"/>
      <c r="AR72" s="201"/>
      <c r="AU72" s="208"/>
      <c r="AZ72" s="91"/>
      <c r="BC72" s="91"/>
      <c r="BH72" s="91"/>
      <c r="BI72" s="136"/>
      <c r="BL72" s="76"/>
    </row>
    <row r="73" spans="1:64">
      <c r="A73" s="140"/>
      <c r="K73" s="93"/>
      <c r="L73" s="135"/>
      <c r="N73" s="132"/>
      <c r="O73" s="85"/>
      <c r="P73" s="199"/>
      <c r="R73" s="82"/>
      <c r="T73" s="200"/>
      <c r="V73" s="200"/>
      <c r="X73" s="201"/>
      <c r="Y73" s="202"/>
      <c r="Z73" s="133"/>
      <c r="AA73" s="133"/>
      <c r="AB73" s="133"/>
      <c r="AC73" s="204"/>
      <c r="AD73" s="88"/>
      <c r="AE73" s="90"/>
      <c r="AF73" s="205"/>
      <c r="AH73" s="200"/>
      <c r="AJ73" s="134"/>
      <c r="AK73" s="206"/>
      <c r="AL73" s="78"/>
      <c r="AM73" s="82"/>
      <c r="AN73" s="200"/>
      <c r="AP73" s="200"/>
      <c r="AR73" s="201"/>
      <c r="AU73" s="208"/>
      <c r="AZ73" s="91"/>
      <c r="BC73" s="91"/>
      <c r="BH73" s="91"/>
      <c r="BI73" s="136"/>
      <c r="BL73" s="76"/>
    </row>
    <row r="74" spans="1:64">
      <c r="A74" s="140"/>
      <c r="K74" s="93"/>
      <c r="L74" s="135"/>
      <c r="N74" s="132"/>
      <c r="O74" s="85"/>
      <c r="P74" s="199"/>
      <c r="R74" s="82"/>
      <c r="T74" s="200"/>
      <c r="V74" s="200"/>
      <c r="X74" s="201"/>
      <c r="Y74" s="202"/>
      <c r="Z74" s="133"/>
      <c r="AA74" s="133"/>
      <c r="AB74" s="133"/>
      <c r="AC74" s="204"/>
      <c r="AD74" s="88"/>
      <c r="AE74" s="90"/>
      <c r="AF74" s="205"/>
      <c r="AH74" s="200"/>
      <c r="AJ74" s="134"/>
      <c r="AK74" s="206"/>
      <c r="AL74" s="78"/>
      <c r="AM74" s="82"/>
      <c r="AN74" s="200"/>
      <c r="AP74" s="200"/>
      <c r="AR74" s="201"/>
      <c r="AU74" s="208"/>
      <c r="AZ74" s="91"/>
      <c r="BC74" s="91"/>
      <c r="BH74" s="91"/>
      <c r="BI74" s="136"/>
      <c r="BL74" s="76"/>
    </row>
    <row r="75" spans="1:64">
      <c r="A75" s="140"/>
      <c r="K75" s="93"/>
      <c r="L75" s="135"/>
      <c r="N75" s="132"/>
      <c r="O75" s="85"/>
      <c r="P75" s="199"/>
      <c r="R75" s="82"/>
      <c r="T75" s="200"/>
      <c r="V75" s="200"/>
      <c r="X75" s="201"/>
      <c r="Y75" s="202"/>
      <c r="Z75" s="133"/>
      <c r="AA75" s="133"/>
      <c r="AB75" s="133"/>
      <c r="AC75" s="204"/>
      <c r="AD75" s="88"/>
      <c r="AE75" s="90"/>
      <c r="AF75" s="205"/>
      <c r="AH75" s="200"/>
      <c r="AJ75" s="134"/>
      <c r="AK75" s="206"/>
      <c r="AL75" s="78"/>
      <c r="AM75" s="82"/>
      <c r="AN75" s="200"/>
      <c r="AP75" s="200"/>
      <c r="AR75" s="201"/>
      <c r="AU75" s="208"/>
      <c r="AZ75" s="91"/>
      <c r="BC75" s="91"/>
      <c r="BH75" s="91"/>
      <c r="BI75" s="136"/>
      <c r="BL75" s="76"/>
    </row>
    <row r="76" spans="1:64">
      <c r="A76" s="140"/>
      <c r="K76" s="93"/>
      <c r="L76" s="135"/>
      <c r="N76" s="132"/>
      <c r="O76" s="85"/>
      <c r="P76" s="199"/>
      <c r="R76" s="82"/>
      <c r="T76" s="200"/>
      <c r="V76" s="200"/>
      <c r="X76" s="201"/>
      <c r="Y76" s="202"/>
      <c r="Z76" s="133"/>
      <c r="AA76" s="133"/>
      <c r="AB76" s="133"/>
      <c r="AC76" s="204"/>
      <c r="AD76" s="88"/>
      <c r="AE76" s="90"/>
      <c r="AF76" s="205"/>
      <c r="AH76" s="200"/>
      <c r="AJ76" s="134"/>
      <c r="AK76" s="206"/>
      <c r="AL76" s="78"/>
      <c r="AM76" s="82"/>
      <c r="AN76" s="200"/>
      <c r="AP76" s="200"/>
      <c r="AR76" s="201"/>
      <c r="AU76" s="208"/>
      <c r="AZ76" s="91"/>
      <c r="BC76" s="91"/>
      <c r="BH76" s="91"/>
      <c r="BI76" s="136"/>
      <c r="BL76" s="76"/>
    </row>
    <row r="77" spans="1:64">
      <c r="A77" s="140"/>
      <c r="K77" s="93"/>
      <c r="L77" s="135"/>
      <c r="N77" s="132"/>
      <c r="O77" s="85"/>
      <c r="P77" s="199"/>
      <c r="R77" s="82"/>
      <c r="T77" s="200"/>
      <c r="V77" s="200"/>
      <c r="X77" s="201"/>
      <c r="Y77" s="202"/>
      <c r="Z77" s="133"/>
      <c r="AA77" s="133"/>
      <c r="AB77" s="133"/>
      <c r="AC77" s="204"/>
      <c r="AD77" s="88"/>
      <c r="AE77" s="90"/>
      <c r="AF77" s="205"/>
      <c r="AH77" s="200"/>
      <c r="AJ77" s="134"/>
      <c r="AK77" s="206"/>
      <c r="AL77" s="78"/>
      <c r="AM77" s="82"/>
      <c r="AN77" s="200"/>
      <c r="AP77" s="200"/>
      <c r="AR77" s="201"/>
      <c r="AU77" s="208"/>
      <c r="AZ77" s="91"/>
      <c r="BC77" s="91"/>
      <c r="BH77" s="91"/>
      <c r="BI77" s="136"/>
      <c r="BL77" s="76"/>
    </row>
    <row r="78" spans="1:64">
      <c r="A78" s="140"/>
      <c r="K78" s="93"/>
      <c r="L78" s="135"/>
      <c r="N78" s="132"/>
      <c r="O78" s="85"/>
      <c r="P78" s="199"/>
      <c r="R78" s="82"/>
      <c r="T78" s="200"/>
      <c r="V78" s="200"/>
      <c r="X78" s="201"/>
      <c r="Y78" s="202"/>
      <c r="Z78" s="133"/>
      <c r="AA78" s="133"/>
      <c r="AB78" s="133"/>
      <c r="AC78" s="204"/>
      <c r="AD78" s="88"/>
      <c r="AE78" s="90"/>
      <c r="AF78" s="205"/>
      <c r="AH78" s="200"/>
      <c r="AJ78" s="134"/>
      <c r="AK78" s="206"/>
      <c r="AL78" s="78"/>
      <c r="AM78" s="82"/>
      <c r="AN78" s="200"/>
      <c r="AP78" s="200"/>
      <c r="AR78" s="201"/>
      <c r="AU78" s="208"/>
      <c r="AZ78" s="91"/>
      <c r="BC78" s="91"/>
      <c r="BH78" s="91"/>
      <c r="BI78" s="136"/>
      <c r="BL78" s="76"/>
    </row>
    <row r="79" spans="1:64">
      <c r="A79" s="140"/>
      <c r="K79" s="93"/>
      <c r="L79" s="135"/>
      <c r="N79" s="132"/>
      <c r="O79" s="85"/>
      <c r="P79" s="199"/>
      <c r="R79" s="82"/>
      <c r="T79" s="200"/>
      <c r="V79" s="200"/>
      <c r="X79" s="201"/>
      <c r="Y79" s="202"/>
      <c r="Z79" s="133"/>
      <c r="AA79" s="133"/>
      <c r="AB79" s="133"/>
      <c r="AC79" s="204"/>
      <c r="AD79" s="88"/>
      <c r="AE79" s="90"/>
      <c r="AF79" s="205"/>
      <c r="AH79" s="200"/>
      <c r="AJ79" s="134"/>
      <c r="AK79" s="206"/>
      <c r="AL79" s="78"/>
      <c r="AM79" s="82"/>
      <c r="AN79" s="200"/>
      <c r="AP79" s="200"/>
      <c r="AR79" s="201"/>
      <c r="AU79" s="208"/>
      <c r="AZ79" s="91"/>
      <c r="BC79" s="91"/>
      <c r="BH79" s="91"/>
      <c r="BI79" s="136"/>
      <c r="BL79" s="76"/>
    </row>
    <row r="80" spans="1:64">
      <c r="A80" s="140"/>
      <c r="K80" s="93"/>
      <c r="L80" s="135"/>
      <c r="N80" s="132"/>
      <c r="O80" s="85"/>
      <c r="P80" s="199"/>
      <c r="R80" s="82"/>
      <c r="T80" s="200"/>
      <c r="V80" s="200"/>
      <c r="X80" s="201"/>
      <c r="Y80" s="202"/>
      <c r="Z80" s="133"/>
      <c r="AA80" s="133"/>
      <c r="AB80" s="133"/>
      <c r="AC80" s="204"/>
      <c r="AD80" s="88"/>
      <c r="AE80" s="90"/>
      <c r="AF80" s="205"/>
      <c r="AH80" s="200"/>
      <c r="AJ80" s="134"/>
      <c r="AK80" s="206"/>
      <c r="AL80" s="78"/>
      <c r="AM80" s="82"/>
      <c r="AN80" s="200"/>
      <c r="AP80" s="200"/>
      <c r="AR80" s="201"/>
      <c r="AU80" s="208"/>
      <c r="AZ80" s="91"/>
      <c r="BC80" s="91"/>
      <c r="BH80" s="91"/>
      <c r="BI80" s="136"/>
      <c r="BL80" s="76"/>
    </row>
    <row r="81" spans="1:64">
      <c r="A81" s="140"/>
      <c r="K81" s="93"/>
      <c r="L81" s="135"/>
      <c r="N81" s="132"/>
      <c r="O81" s="85"/>
      <c r="P81" s="199"/>
      <c r="R81" s="82"/>
      <c r="T81" s="200"/>
      <c r="V81" s="200"/>
      <c r="X81" s="201"/>
      <c r="Y81" s="202"/>
      <c r="Z81" s="133"/>
      <c r="AA81" s="133"/>
      <c r="AB81" s="133"/>
      <c r="AC81" s="204"/>
      <c r="AD81" s="88"/>
      <c r="AE81" s="90"/>
      <c r="AF81" s="205"/>
      <c r="AH81" s="200"/>
      <c r="AJ81" s="134"/>
      <c r="AK81" s="206"/>
      <c r="AL81" s="78"/>
      <c r="AM81" s="82"/>
      <c r="AN81" s="200"/>
      <c r="AP81" s="200"/>
      <c r="AR81" s="201"/>
      <c r="AU81" s="208"/>
      <c r="AZ81" s="91"/>
      <c r="BC81" s="91"/>
      <c r="BH81" s="91"/>
      <c r="BI81" s="136"/>
      <c r="BL81" s="76"/>
    </row>
    <row r="82" spans="1:64">
      <c r="A82" s="140"/>
      <c r="K82" s="93"/>
      <c r="L82" s="135"/>
      <c r="N82" s="132"/>
      <c r="O82" s="85"/>
      <c r="P82" s="199"/>
      <c r="R82" s="82"/>
      <c r="T82" s="200"/>
      <c r="V82" s="200"/>
      <c r="X82" s="201"/>
      <c r="Y82" s="202"/>
      <c r="Z82" s="133"/>
      <c r="AA82" s="133"/>
      <c r="AB82" s="133"/>
      <c r="AC82" s="204"/>
      <c r="AD82" s="88"/>
      <c r="AE82" s="90"/>
      <c r="AF82" s="205"/>
      <c r="AH82" s="200"/>
      <c r="AJ82" s="134"/>
      <c r="AK82" s="206"/>
      <c r="AL82" s="78"/>
      <c r="AM82" s="82"/>
      <c r="AN82" s="200"/>
      <c r="AP82" s="200"/>
      <c r="AR82" s="201"/>
      <c r="AU82" s="208"/>
      <c r="AZ82" s="91"/>
      <c r="BC82" s="91"/>
      <c r="BH82" s="91"/>
      <c r="BI82" s="136"/>
      <c r="BL82" s="76"/>
    </row>
    <row r="83" spans="1:64">
      <c r="A83" s="140"/>
      <c r="K83" s="93"/>
      <c r="L83" s="135"/>
      <c r="N83" s="132"/>
      <c r="O83" s="85"/>
      <c r="P83" s="199"/>
      <c r="R83" s="82"/>
      <c r="T83" s="200"/>
      <c r="V83" s="200"/>
      <c r="X83" s="201"/>
      <c r="Y83" s="202"/>
      <c r="Z83" s="133"/>
      <c r="AA83" s="133"/>
      <c r="AB83" s="133"/>
      <c r="AC83" s="204"/>
      <c r="AD83" s="88"/>
      <c r="AE83" s="90"/>
      <c r="AF83" s="205"/>
      <c r="AH83" s="200"/>
      <c r="AJ83" s="134"/>
      <c r="AK83" s="206"/>
      <c r="AL83" s="78"/>
      <c r="AM83" s="82"/>
      <c r="AN83" s="200"/>
      <c r="AP83" s="200"/>
      <c r="AR83" s="201"/>
      <c r="AU83" s="208"/>
      <c r="AZ83" s="91"/>
      <c r="BC83" s="91"/>
      <c r="BH83" s="91"/>
      <c r="BI83" s="136"/>
      <c r="BL83" s="76"/>
    </row>
    <row r="84" spans="1:64">
      <c r="A84" s="140"/>
      <c r="K84" s="93"/>
      <c r="L84" s="135"/>
      <c r="N84" s="132"/>
      <c r="O84" s="85"/>
      <c r="P84" s="199"/>
      <c r="R84" s="82"/>
      <c r="T84" s="200"/>
      <c r="V84" s="200"/>
      <c r="X84" s="201"/>
      <c r="Y84" s="202"/>
      <c r="Z84" s="133"/>
      <c r="AA84" s="133"/>
      <c r="AB84" s="133"/>
      <c r="AC84" s="204"/>
      <c r="AD84" s="88"/>
      <c r="AE84" s="90"/>
      <c r="AF84" s="205"/>
      <c r="AH84" s="200"/>
      <c r="AJ84" s="134"/>
      <c r="AK84" s="206"/>
      <c r="AL84" s="78"/>
      <c r="AM84" s="82"/>
      <c r="AN84" s="200"/>
      <c r="AP84" s="200"/>
      <c r="AR84" s="201"/>
      <c r="AU84" s="208"/>
      <c r="AZ84" s="91"/>
      <c r="BC84" s="91"/>
      <c r="BH84" s="91"/>
      <c r="BI84" s="136"/>
      <c r="BL84" s="76"/>
    </row>
    <row r="85" spans="1:64">
      <c r="A85" s="140"/>
      <c r="K85" s="93"/>
      <c r="L85" s="135"/>
      <c r="N85" s="132"/>
      <c r="O85" s="85"/>
      <c r="P85" s="199"/>
      <c r="R85" s="82"/>
      <c r="T85" s="200"/>
      <c r="V85" s="200"/>
      <c r="X85" s="201"/>
      <c r="Y85" s="202"/>
      <c r="Z85" s="133"/>
      <c r="AA85" s="133"/>
      <c r="AB85" s="133"/>
      <c r="AC85" s="204"/>
      <c r="AD85" s="88"/>
      <c r="AE85" s="90"/>
      <c r="AF85" s="205"/>
      <c r="AH85" s="200"/>
      <c r="AJ85" s="134"/>
      <c r="AK85" s="206"/>
      <c r="AL85" s="78"/>
      <c r="AM85" s="82"/>
      <c r="AN85" s="200"/>
      <c r="AP85" s="200"/>
      <c r="AR85" s="201"/>
      <c r="AU85" s="208"/>
      <c r="AZ85" s="91"/>
      <c r="BC85" s="91"/>
      <c r="BH85" s="91"/>
      <c r="BI85" s="136"/>
      <c r="BL85" s="76"/>
    </row>
    <row r="86" spans="1:64">
      <c r="A86" s="140"/>
      <c r="K86" s="93"/>
      <c r="L86" s="135"/>
      <c r="N86" s="132"/>
      <c r="O86" s="85"/>
      <c r="P86" s="199"/>
      <c r="R86" s="82"/>
      <c r="T86" s="200"/>
      <c r="V86" s="200"/>
      <c r="X86" s="201"/>
      <c r="Y86" s="202"/>
      <c r="Z86" s="133"/>
      <c r="AA86" s="133"/>
      <c r="AB86" s="133"/>
      <c r="AC86" s="204"/>
      <c r="AD86" s="88"/>
      <c r="AE86" s="90"/>
      <c r="AF86" s="205"/>
      <c r="AH86" s="200"/>
      <c r="AJ86" s="134"/>
      <c r="AK86" s="206"/>
      <c r="AL86" s="78"/>
      <c r="AM86" s="82"/>
      <c r="AN86" s="200"/>
      <c r="AP86" s="200"/>
      <c r="AR86" s="201"/>
      <c r="AU86" s="208"/>
      <c r="BI86" s="136"/>
      <c r="BL86" s="76"/>
    </row>
    <row r="87" spans="1:64">
      <c r="A87" s="140"/>
      <c r="K87" s="93"/>
      <c r="L87" s="135"/>
      <c r="N87" s="132"/>
      <c r="O87" s="85"/>
      <c r="P87" s="199"/>
      <c r="R87" s="82"/>
      <c r="T87" s="200"/>
      <c r="V87" s="200"/>
      <c r="X87" s="201"/>
      <c r="Y87" s="202"/>
      <c r="Z87" s="133"/>
      <c r="AA87" s="133"/>
      <c r="AB87" s="133"/>
      <c r="AC87" s="204"/>
      <c r="AD87" s="88"/>
      <c r="AE87" s="90"/>
      <c r="AF87" s="205"/>
      <c r="AH87" s="200"/>
      <c r="AJ87" s="134"/>
      <c r="AK87" s="206"/>
      <c r="AL87" s="78"/>
      <c r="AM87" s="82"/>
      <c r="AN87" s="200"/>
      <c r="AP87" s="200"/>
      <c r="AR87" s="201"/>
      <c r="AU87" s="208"/>
      <c r="BI87" s="136"/>
      <c r="BL87" s="76"/>
    </row>
    <row r="88" spans="1:64">
      <c r="A88" s="140"/>
      <c r="K88" s="93"/>
      <c r="L88" s="135"/>
      <c r="N88" s="132"/>
      <c r="O88" s="85"/>
      <c r="P88" s="199"/>
      <c r="R88" s="82"/>
      <c r="T88" s="200"/>
      <c r="V88" s="200"/>
      <c r="X88" s="201"/>
      <c r="Y88" s="202"/>
      <c r="Z88" s="133"/>
      <c r="AA88" s="133"/>
      <c r="AB88" s="133"/>
      <c r="AC88" s="204"/>
      <c r="AD88" s="88"/>
      <c r="AE88" s="90"/>
      <c r="AF88" s="205"/>
      <c r="AH88" s="200"/>
      <c r="AJ88" s="134"/>
      <c r="AK88" s="206"/>
      <c r="AL88" s="78"/>
      <c r="AM88" s="82"/>
      <c r="AN88" s="200"/>
      <c r="AP88" s="200"/>
      <c r="AR88" s="201"/>
      <c r="AU88" s="208"/>
      <c r="BI88" s="136"/>
      <c r="BL88" s="76"/>
    </row>
    <row r="89" spans="1:64">
      <c r="A89" s="140"/>
      <c r="K89" s="93"/>
      <c r="L89" s="135"/>
      <c r="N89" s="132"/>
      <c r="O89" s="85"/>
      <c r="P89" s="199"/>
      <c r="R89" s="82"/>
      <c r="T89" s="200"/>
      <c r="V89" s="200"/>
      <c r="X89" s="201"/>
      <c r="Y89" s="202"/>
      <c r="Z89" s="133"/>
      <c r="AA89" s="133"/>
      <c r="AB89" s="133"/>
      <c r="AC89" s="204"/>
      <c r="AD89" s="88"/>
      <c r="AE89" s="90"/>
      <c r="AF89" s="205"/>
      <c r="AH89" s="200"/>
      <c r="AJ89" s="134"/>
      <c r="AK89" s="206"/>
      <c r="AL89" s="78"/>
      <c r="AM89" s="82"/>
      <c r="AN89" s="200"/>
      <c r="AP89" s="200"/>
      <c r="AR89" s="201"/>
      <c r="AU89" s="208"/>
      <c r="BI89" s="136"/>
      <c r="BL89" s="76"/>
    </row>
    <row r="90" spans="1:64">
      <c r="A90" s="140"/>
      <c r="K90" s="93"/>
      <c r="L90" s="135"/>
      <c r="N90" s="132"/>
      <c r="O90" s="85"/>
      <c r="P90" s="199"/>
      <c r="R90" s="82"/>
      <c r="T90" s="200"/>
      <c r="V90" s="200"/>
      <c r="X90" s="201"/>
      <c r="Y90" s="202"/>
      <c r="Z90" s="133"/>
      <c r="AA90" s="133"/>
      <c r="AB90" s="133"/>
      <c r="AC90" s="204"/>
      <c r="AD90" s="88"/>
      <c r="AE90" s="90"/>
      <c r="AF90" s="205"/>
      <c r="AH90" s="200"/>
      <c r="AJ90" s="134"/>
      <c r="AK90" s="206"/>
      <c r="AL90" s="78"/>
      <c r="AM90" s="82"/>
      <c r="AN90" s="200"/>
      <c r="AP90" s="200"/>
      <c r="AR90" s="201"/>
      <c r="AU90" s="208"/>
      <c r="BI90" s="136"/>
      <c r="BL90" s="76"/>
    </row>
    <row r="91" spans="1:64">
      <c r="A91" s="140"/>
      <c r="K91" s="93"/>
      <c r="L91" s="135"/>
      <c r="N91" s="132"/>
      <c r="O91" s="85"/>
      <c r="P91" s="199"/>
      <c r="R91" s="82"/>
      <c r="T91" s="200"/>
      <c r="V91" s="200"/>
      <c r="X91" s="201"/>
      <c r="Z91" s="133"/>
      <c r="AA91" s="133"/>
      <c r="AB91" s="133"/>
      <c r="AC91" s="204"/>
      <c r="AD91" s="88"/>
      <c r="AE91" s="90"/>
      <c r="AF91" s="205"/>
      <c r="AH91" s="200"/>
      <c r="AJ91" s="134"/>
      <c r="AK91" s="206"/>
      <c r="AL91" s="78"/>
      <c r="AM91" s="82"/>
      <c r="AN91" s="200"/>
      <c r="AP91" s="200"/>
      <c r="AR91" s="201"/>
      <c r="AU91" s="208"/>
      <c r="BI91" s="136"/>
      <c r="BL91" s="76"/>
    </row>
    <row r="92" spans="1:64">
      <c r="A92" s="140"/>
      <c r="K92" s="93"/>
      <c r="L92" s="135"/>
      <c r="N92" s="132"/>
      <c r="O92" s="85"/>
      <c r="P92" s="199"/>
      <c r="R92" s="82"/>
      <c r="T92" s="200"/>
      <c r="X92" s="201"/>
      <c r="Z92" s="133"/>
      <c r="AA92" s="133"/>
      <c r="AB92" s="133"/>
      <c r="AC92" s="204"/>
      <c r="AD92" s="88"/>
      <c r="AE92" s="90"/>
      <c r="AF92" s="205"/>
      <c r="AH92" s="200"/>
      <c r="AJ92" s="134"/>
      <c r="AK92" s="206"/>
      <c r="AL92" s="78"/>
      <c r="AM92" s="82"/>
      <c r="AN92" s="200"/>
      <c r="AP92" s="200"/>
      <c r="AR92" s="201"/>
      <c r="AU92" s="208"/>
      <c r="BI92" s="136"/>
      <c r="BL92" s="76"/>
    </row>
    <row r="93" spans="1:64">
      <c r="A93" s="140"/>
      <c r="K93" s="93"/>
      <c r="L93" s="135"/>
      <c r="N93" s="132"/>
      <c r="O93" s="85"/>
      <c r="P93" s="199"/>
      <c r="R93" s="82"/>
      <c r="T93" s="200"/>
      <c r="X93" s="201"/>
      <c r="Z93" s="133"/>
      <c r="AA93" s="133"/>
      <c r="AB93" s="133"/>
      <c r="AC93" s="204"/>
      <c r="AD93" s="88"/>
      <c r="AE93" s="90"/>
      <c r="AF93" s="205"/>
      <c r="AH93" s="200"/>
      <c r="AJ93" s="134"/>
      <c r="AK93" s="206"/>
      <c r="AL93" s="78"/>
      <c r="AM93" s="82"/>
      <c r="AN93" s="200"/>
      <c r="AP93" s="200"/>
      <c r="AR93" s="201"/>
      <c r="AU93" s="208"/>
      <c r="BI93" s="136"/>
      <c r="BL93" s="76"/>
    </row>
    <row r="94" spans="1:64">
      <c r="A94" s="140"/>
      <c r="K94" s="93"/>
      <c r="L94" s="135"/>
      <c r="N94" s="132"/>
      <c r="O94" s="85"/>
      <c r="P94" s="199"/>
      <c r="R94" s="82"/>
      <c r="T94" s="200"/>
      <c r="X94" s="201"/>
      <c r="Z94" s="133"/>
      <c r="AA94" s="133"/>
      <c r="AB94" s="133"/>
      <c r="AC94" s="204"/>
      <c r="AD94" s="88"/>
      <c r="AE94" s="90"/>
      <c r="AF94" s="205"/>
      <c r="AH94" s="200"/>
      <c r="AJ94" s="134"/>
      <c r="AK94" s="206"/>
      <c r="AL94" s="78"/>
      <c r="AM94" s="82"/>
      <c r="AN94" s="200"/>
      <c r="AP94" s="200"/>
      <c r="AR94" s="201"/>
      <c r="AU94" s="208"/>
      <c r="BI94" s="136"/>
      <c r="BL94" s="76"/>
    </row>
    <row r="95" spans="1:64">
      <c r="A95" s="140"/>
      <c r="K95" s="93"/>
      <c r="L95" s="135"/>
      <c r="N95" s="132"/>
      <c r="O95" s="85"/>
      <c r="P95" s="199"/>
      <c r="R95" s="82"/>
      <c r="T95" s="200"/>
      <c r="X95" s="201"/>
      <c r="Z95" s="133"/>
      <c r="AA95" s="133"/>
      <c r="AB95" s="133"/>
      <c r="AC95" s="204"/>
      <c r="AD95" s="88"/>
      <c r="AE95" s="90"/>
      <c r="AF95" s="205"/>
      <c r="AH95" s="200"/>
      <c r="AJ95" s="134"/>
      <c r="AK95" s="206"/>
      <c r="AL95" s="78"/>
      <c r="AM95" s="82"/>
      <c r="AN95" s="200"/>
      <c r="AP95" s="200"/>
      <c r="AR95" s="201"/>
      <c r="AU95" s="208"/>
      <c r="BI95" s="136"/>
      <c r="BL95" s="76"/>
    </row>
    <row r="96" spans="1:64">
      <c r="A96" s="140"/>
      <c r="K96" s="93"/>
      <c r="L96" s="135"/>
      <c r="N96" s="132"/>
      <c r="O96" s="85"/>
      <c r="P96" s="199"/>
      <c r="R96" s="82"/>
      <c r="T96" s="200"/>
      <c r="X96" s="201"/>
      <c r="Z96" s="133"/>
      <c r="AA96" s="133"/>
      <c r="AB96" s="133"/>
      <c r="AC96" s="204"/>
      <c r="AD96" s="88"/>
      <c r="AE96" s="90"/>
      <c r="AF96" s="205"/>
      <c r="AH96" s="200"/>
      <c r="AJ96" s="134"/>
      <c r="AK96" s="206"/>
      <c r="AL96" s="78"/>
      <c r="AM96" s="82"/>
      <c r="AN96" s="200"/>
      <c r="AP96" s="200"/>
      <c r="AR96" s="201"/>
      <c r="AU96" s="208"/>
      <c r="BI96" s="136"/>
      <c r="BL96" s="76"/>
    </row>
    <row r="97" spans="1:64">
      <c r="A97" s="140"/>
      <c r="K97" s="93"/>
      <c r="L97" s="135"/>
      <c r="N97" s="132"/>
      <c r="O97" s="85"/>
      <c r="P97" s="199"/>
      <c r="R97" s="82"/>
      <c r="T97" s="200"/>
      <c r="X97" s="201"/>
      <c r="Z97" s="133"/>
      <c r="AA97" s="133"/>
      <c r="AB97" s="133"/>
      <c r="AC97" s="204"/>
      <c r="AD97" s="88"/>
      <c r="AE97" s="90"/>
      <c r="AF97" s="205"/>
      <c r="AH97" s="200"/>
      <c r="AJ97" s="134"/>
      <c r="AK97" s="206"/>
      <c r="AL97" s="78"/>
      <c r="AM97" s="82"/>
      <c r="AN97" s="200"/>
      <c r="AP97" s="200"/>
      <c r="AR97" s="201"/>
      <c r="AU97" s="208"/>
      <c r="BI97" s="136"/>
      <c r="BL97" s="76"/>
    </row>
    <row r="98" spans="1:64">
      <c r="A98" s="140"/>
      <c r="K98" s="93"/>
      <c r="L98" s="135"/>
      <c r="N98" s="132"/>
      <c r="O98" s="85"/>
      <c r="P98" s="199"/>
      <c r="R98" s="82"/>
      <c r="T98" s="200"/>
      <c r="Z98" s="133"/>
      <c r="AA98" s="133"/>
      <c r="AB98" s="133"/>
      <c r="AC98" s="204"/>
      <c r="AD98" s="88"/>
      <c r="AE98" s="90"/>
      <c r="AF98" s="205"/>
      <c r="AH98" s="200"/>
      <c r="AJ98" s="134"/>
      <c r="AK98" s="206"/>
      <c r="AL98" s="78"/>
      <c r="AM98" s="82"/>
      <c r="AN98" s="200"/>
      <c r="AP98" s="200"/>
      <c r="AR98" s="201"/>
      <c r="AU98" s="208"/>
      <c r="BI98" s="136"/>
      <c r="BL98" s="76"/>
    </row>
    <row r="99" spans="1:64">
      <c r="A99" s="140"/>
      <c r="K99" s="93"/>
      <c r="L99" s="135"/>
      <c r="N99" s="132"/>
      <c r="O99" s="85"/>
      <c r="P99" s="199"/>
      <c r="R99" s="82"/>
      <c r="T99" s="200"/>
      <c r="Z99" s="133"/>
      <c r="AA99" s="133"/>
      <c r="AB99" s="133"/>
      <c r="AC99" s="204"/>
      <c r="AD99" s="88"/>
      <c r="AE99" s="90"/>
      <c r="AF99" s="205"/>
      <c r="AH99" s="200"/>
      <c r="AJ99" s="134"/>
      <c r="AK99" s="206"/>
      <c r="AL99" s="78"/>
      <c r="AM99" s="82"/>
      <c r="AN99" s="200"/>
      <c r="AP99" s="200"/>
      <c r="AR99" s="201"/>
      <c r="AU99" s="208"/>
      <c r="BI99" s="136"/>
      <c r="BL99" s="76"/>
    </row>
    <row r="100" spans="1:64">
      <c r="A100" s="140"/>
      <c r="K100" s="93"/>
      <c r="L100" s="135"/>
      <c r="N100" s="132"/>
      <c r="O100" s="85"/>
      <c r="P100" s="199"/>
      <c r="R100" s="82"/>
      <c r="T100" s="200"/>
      <c r="Z100" s="133"/>
      <c r="AA100" s="133"/>
      <c r="AB100" s="133"/>
      <c r="AC100" s="204"/>
      <c r="AD100" s="88"/>
      <c r="AE100" s="90"/>
      <c r="AH100" s="200"/>
      <c r="AJ100" s="134"/>
      <c r="AK100" s="206"/>
      <c r="AL100" s="78"/>
      <c r="AM100" s="82"/>
      <c r="AN100" s="200"/>
      <c r="AP100" s="200"/>
      <c r="AR100" s="201"/>
      <c r="AU100" s="208"/>
      <c r="BI100" s="136"/>
      <c r="BL100" s="76"/>
    </row>
    <row r="101" spans="1:64">
      <c r="A101" s="140"/>
      <c r="K101" s="93"/>
      <c r="L101" s="135"/>
      <c r="N101" s="132"/>
      <c r="O101" s="85"/>
      <c r="P101" s="199"/>
      <c r="T101" s="200"/>
      <c r="Z101" s="133"/>
      <c r="AA101" s="133"/>
      <c r="AB101" s="133"/>
      <c r="AC101" s="204"/>
      <c r="AD101" s="88"/>
      <c r="AE101" s="90"/>
      <c r="AH101" s="200"/>
      <c r="AJ101" s="134"/>
      <c r="AK101" s="206"/>
      <c r="AL101" s="78"/>
      <c r="AM101" s="82"/>
      <c r="AN101" s="200"/>
      <c r="AP101" s="200"/>
      <c r="AR101" s="201"/>
      <c r="AU101" s="208"/>
      <c r="BI101" s="136"/>
      <c r="BL101" s="76"/>
    </row>
    <row r="102" spans="1:64">
      <c r="A102" s="140"/>
      <c r="K102" s="93"/>
      <c r="L102" s="135"/>
      <c r="N102" s="132"/>
      <c r="O102" s="85"/>
      <c r="P102" s="199"/>
      <c r="T102" s="200"/>
      <c r="Z102" s="133"/>
      <c r="AA102" s="133"/>
      <c r="AB102" s="133"/>
      <c r="AC102" s="204"/>
      <c r="AD102" s="88"/>
      <c r="AE102" s="90"/>
      <c r="AH102" s="200"/>
      <c r="AJ102" s="134"/>
      <c r="AK102" s="206"/>
      <c r="AL102" s="78"/>
      <c r="AM102" s="82"/>
      <c r="AN102" s="200"/>
      <c r="AP102" s="200"/>
      <c r="AR102" s="201"/>
      <c r="AU102" s="208"/>
      <c r="BI102" s="136"/>
      <c r="BL102" s="76"/>
    </row>
    <row r="103" spans="1:64">
      <c r="A103" s="140"/>
      <c r="K103" s="93"/>
      <c r="L103" s="135"/>
      <c r="N103" s="132"/>
      <c r="O103" s="85"/>
      <c r="P103" s="199"/>
      <c r="T103" s="200"/>
      <c r="Z103" s="133"/>
      <c r="AA103" s="133"/>
      <c r="AB103" s="133"/>
      <c r="AC103" s="204"/>
      <c r="AD103" s="88"/>
      <c r="AE103" s="90"/>
      <c r="AH103" s="200"/>
      <c r="AJ103" s="134"/>
      <c r="AK103" s="206"/>
      <c r="AL103" s="78"/>
      <c r="AM103" s="82"/>
      <c r="AN103" s="200"/>
      <c r="AP103" s="200"/>
      <c r="AR103" s="201"/>
      <c r="AU103" s="208"/>
      <c r="BI103" s="136"/>
      <c r="BL103" s="76"/>
    </row>
    <row r="104" spans="1:64">
      <c r="A104" s="140"/>
      <c r="K104" s="93"/>
      <c r="L104" s="135"/>
      <c r="N104" s="132"/>
      <c r="O104" s="85"/>
      <c r="P104" s="199"/>
      <c r="T104" s="200"/>
      <c r="Z104" s="133"/>
      <c r="AA104" s="133"/>
      <c r="AB104" s="133"/>
      <c r="AC104" s="204"/>
      <c r="AD104" s="88"/>
      <c r="AE104" s="90"/>
      <c r="AH104" s="200"/>
      <c r="AJ104" s="134"/>
      <c r="AK104" s="206"/>
      <c r="AL104" s="78"/>
      <c r="AM104" s="82"/>
      <c r="AN104" s="200"/>
      <c r="AP104" s="200"/>
      <c r="AR104" s="201"/>
      <c r="AU104" s="208"/>
      <c r="BI104" s="136"/>
      <c r="BL104" s="76"/>
    </row>
    <row r="105" spans="1:64">
      <c r="A105" s="140"/>
      <c r="K105" s="80"/>
      <c r="L105" s="135"/>
      <c r="N105" s="132"/>
      <c r="O105" s="85"/>
      <c r="P105" s="199"/>
      <c r="T105" s="200"/>
      <c r="Z105" s="133"/>
      <c r="AA105" s="133"/>
      <c r="AB105" s="133"/>
      <c r="AC105" s="204"/>
      <c r="AD105" s="88"/>
      <c r="AE105" s="90"/>
      <c r="AH105" s="200"/>
      <c r="AJ105" s="134"/>
      <c r="AK105" s="206"/>
      <c r="AL105" s="78"/>
      <c r="AM105" s="82"/>
      <c r="AN105" s="200"/>
      <c r="AP105" s="200"/>
      <c r="AR105" s="201"/>
      <c r="AU105" s="208"/>
      <c r="BI105" s="136"/>
      <c r="BL105" s="76"/>
    </row>
    <row r="106" spans="1:64">
      <c r="A106" s="140"/>
      <c r="K106" s="80"/>
      <c r="L106" s="135"/>
      <c r="N106" s="132"/>
      <c r="O106" s="85"/>
      <c r="P106" s="199"/>
      <c r="T106" s="200"/>
      <c r="Z106" s="133"/>
      <c r="AA106" s="133"/>
      <c r="AB106" s="133"/>
      <c r="AC106" s="204"/>
      <c r="AD106" s="88"/>
      <c r="AE106" s="90"/>
      <c r="AH106" s="200"/>
      <c r="AJ106" s="134"/>
      <c r="AK106" s="206"/>
      <c r="AL106" s="78"/>
      <c r="AM106" s="82"/>
      <c r="AN106" s="200"/>
      <c r="AP106" s="200"/>
      <c r="AR106" s="201"/>
      <c r="AU106" s="208"/>
      <c r="BI106" s="136"/>
      <c r="BL106" s="76"/>
    </row>
    <row r="107" spans="1:64">
      <c r="A107" s="140"/>
      <c r="K107" s="80"/>
      <c r="L107" s="135"/>
      <c r="N107" s="132"/>
      <c r="O107" s="85"/>
      <c r="P107" s="199"/>
      <c r="T107" s="200"/>
      <c r="Z107" s="133"/>
      <c r="AA107" s="133"/>
      <c r="AB107" s="133"/>
      <c r="AC107" s="204"/>
      <c r="AD107" s="88"/>
      <c r="AE107" s="90"/>
      <c r="AH107" s="200"/>
      <c r="AJ107" s="134"/>
      <c r="AK107" s="206"/>
      <c r="AL107" s="78"/>
      <c r="AM107" s="82"/>
      <c r="AN107" s="200"/>
      <c r="AP107" s="200"/>
      <c r="AR107" s="201"/>
      <c r="AU107" s="208"/>
      <c r="BI107" s="136"/>
      <c r="BL107" s="76"/>
    </row>
    <row r="108" spans="1:64">
      <c r="A108" s="140"/>
      <c r="K108" s="80"/>
      <c r="L108" s="135"/>
      <c r="N108" s="132"/>
      <c r="O108" s="85"/>
      <c r="P108" s="199"/>
      <c r="T108" s="200"/>
      <c r="Z108" s="133"/>
      <c r="AA108" s="133"/>
      <c r="AB108" s="133"/>
      <c r="AC108" s="204"/>
      <c r="AD108" s="88"/>
      <c r="AE108" s="90"/>
      <c r="AH108" s="200"/>
      <c r="AJ108" s="134"/>
      <c r="AK108" s="206"/>
      <c r="AL108" s="78"/>
      <c r="AM108" s="82"/>
      <c r="AN108" s="200"/>
      <c r="AP108" s="200"/>
      <c r="AR108" s="201"/>
      <c r="AU108" s="208"/>
      <c r="BI108" s="136"/>
      <c r="BL108" s="76"/>
    </row>
    <row r="109" spans="1:64">
      <c r="A109" s="140"/>
      <c r="K109" s="80"/>
      <c r="L109" s="135"/>
      <c r="N109" s="132"/>
      <c r="O109" s="85"/>
      <c r="P109" s="199"/>
      <c r="T109" s="200"/>
      <c r="Z109" s="133"/>
      <c r="AA109" s="133"/>
      <c r="AB109" s="133"/>
      <c r="AC109" s="204"/>
      <c r="AD109" s="88"/>
      <c r="AE109" s="90"/>
      <c r="AH109" s="200"/>
      <c r="AJ109" s="134"/>
      <c r="AK109" s="206"/>
      <c r="AL109" s="78"/>
      <c r="AM109" s="82"/>
      <c r="AN109" s="200"/>
      <c r="AP109" s="200"/>
      <c r="AR109" s="201"/>
      <c r="AU109" s="208"/>
      <c r="BI109" s="136"/>
      <c r="BL109" s="76"/>
    </row>
    <row r="110" spans="1:64">
      <c r="A110" s="140"/>
      <c r="K110" s="80"/>
      <c r="L110" s="135"/>
      <c r="N110" s="132"/>
      <c r="O110" s="85"/>
      <c r="P110" s="199"/>
      <c r="T110" s="200"/>
      <c r="Z110" s="133"/>
      <c r="AA110" s="133"/>
      <c r="AB110" s="133"/>
      <c r="AC110" s="204"/>
      <c r="AD110" s="88"/>
      <c r="AE110" s="90"/>
      <c r="AH110" s="200"/>
      <c r="AJ110" s="134"/>
      <c r="AK110" s="206"/>
      <c r="AL110" s="78"/>
      <c r="AM110" s="82"/>
      <c r="AN110" s="200"/>
      <c r="AP110" s="200"/>
      <c r="AR110" s="201"/>
      <c r="AU110" s="208"/>
      <c r="BI110" s="136"/>
      <c r="BL110" s="76"/>
    </row>
    <row r="111" spans="1:64">
      <c r="A111" s="140"/>
      <c r="K111" s="80"/>
      <c r="L111" s="135"/>
      <c r="N111" s="132"/>
      <c r="O111" s="85"/>
      <c r="P111" s="199"/>
      <c r="T111" s="200"/>
      <c r="Z111" s="133"/>
      <c r="AA111" s="133"/>
      <c r="AB111" s="133"/>
      <c r="AC111" s="204"/>
      <c r="AD111" s="88"/>
      <c r="AE111" s="90"/>
      <c r="AH111" s="200"/>
      <c r="AJ111" s="134"/>
      <c r="AK111" s="206"/>
      <c r="AL111" s="78"/>
      <c r="AM111" s="82"/>
      <c r="AN111" s="200"/>
      <c r="AP111" s="200"/>
      <c r="AR111" s="201"/>
      <c r="AU111" s="208"/>
      <c r="BI111" s="136"/>
      <c r="BL111" s="76"/>
    </row>
    <row r="112" spans="1:64">
      <c r="A112" s="140"/>
      <c r="K112" s="80"/>
      <c r="L112" s="135"/>
      <c r="N112" s="132"/>
      <c r="O112" s="85"/>
      <c r="P112" s="199"/>
      <c r="T112" s="200"/>
      <c r="Z112" s="133"/>
      <c r="AA112" s="133"/>
      <c r="AB112" s="133"/>
      <c r="AC112" s="204"/>
      <c r="AD112" s="88"/>
      <c r="AE112" s="90"/>
      <c r="AH112" s="200"/>
      <c r="AJ112" s="134"/>
      <c r="AK112" s="206"/>
      <c r="AL112" s="78"/>
      <c r="AN112" s="200"/>
      <c r="AP112" s="200"/>
      <c r="AR112" s="201"/>
      <c r="AU112" s="208"/>
      <c r="BI112" s="136"/>
      <c r="BL112" s="76"/>
    </row>
    <row r="113" spans="1:64">
      <c r="A113" s="140"/>
      <c r="K113" s="80"/>
      <c r="L113" s="135"/>
      <c r="N113" s="132"/>
      <c r="O113" s="85"/>
      <c r="P113" s="199"/>
      <c r="T113" s="200"/>
      <c r="Z113" s="133"/>
      <c r="AA113" s="133"/>
      <c r="AB113" s="133"/>
      <c r="AC113" s="204"/>
      <c r="AD113" s="88"/>
      <c r="AE113" s="90"/>
      <c r="AH113" s="200"/>
      <c r="AJ113" s="134"/>
      <c r="AK113" s="206"/>
      <c r="AL113" s="78"/>
      <c r="AN113" s="200"/>
      <c r="AP113" s="200"/>
      <c r="AR113" s="201"/>
      <c r="AU113" s="208"/>
      <c r="BI113" s="136"/>
      <c r="BL113" s="76"/>
    </row>
    <row r="114" spans="1:64">
      <c r="A114" s="140"/>
      <c r="K114" s="80"/>
      <c r="L114" s="135"/>
      <c r="N114" s="132"/>
      <c r="O114" s="85"/>
      <c r="P114" s="199"/>
      <c r="T114" s="200"/>
      <c r="Z114" s="133"/>
      <c r="AA114" s="133"/>
      <c r="AB114" s="133"/>
      <c r="AC114" s="204"/>
      <c r="AD114" s="88"/>
      <c r="AE114" s="90"/>
      <c r="AH114" s="200"/>
      <c r="AJ114" s="134"/>
      <c r="AK114" s="206"/>
      <c r="AL114" s="78"/>
      <c r="AN114" s="200"/>
      <c r="AP114" s="200"/>
      <c r="AR114" s="201"/>
      <c r="AU114" s="208"/>
      <c r="BI114" s="136"/>
      <c r="BL114" s="76"/>
    </row>
    <row r="115" spans="1:64">
      <c r="A115" s="140"/>
      <c r="K115" s="80"/>
      <c r="L115" s="135"/>
      <c r="N115" s="132"/>
      <c r="O115" s="85"/>
      <c r="P115" s="199"/>
      <c r="Z115" s="133"/>
      <c r="AA115" s="133"/>
      <c r="AB115" s="133"/>
      <c r="AC115" s="204"/>
      <c r="AD115" s="88"/>
      <c r="AE115" s="90"/>
      <c r="AH115" s="200"/>
      <c r="AJ115" s="134"/>
      <c r="AK115" s="206"/>
      <c r="AL115" s="78"/>
      <c r="AN115" s="200"/>
      <c r="AP115" s="200"/>
      <c r="AR115" s="201"/>
      <c r="AU115" s="208"/>
      <c r="BI115" s="136"/>
      <c r="BL115" s="76"/>
    </row>
    <row r="116" spans="1:64">
      <c r="A116" s="140"/>
      <c r="K116" s="80"/>
      <c r="N116" s="132"/>
      <c r="O116" s="85"/>
      <c r="P116" s="199"/>
      <c r="Z116" s="133"/>
      <c r="AA116" s="133"/>
      <c r="AB116" s="133"/>
      <c r="AC116" s="204"/>
      <c r="AD116" s="88"/>
      <c r="AE116" s="90"/>
      <c r="AH116" s="200"/>
      <c r="AJ116" s="134"/>
      <c r="AK116" s="206"/>
      <c r="AL116" s="78"/>
      <c r="AN116" s="200"/>
      <c r="AP116" s="200"/>
      <c r="AR116" s="201"/>
      <c r="AU116" s="208"/>
      <c r="BI116" s="136"/>
      <c r="BL116" s="76"/>
    </row>
    <row r="117" spans="1:64">
      <c r="A117" s="140"/>
      <c r="N117" s="132"/>
      <c r="O117" s="85"/>
      <c r="P117" s="199"/>
      <c r="Z117" s="133"/>
      <c r="AA117" s="133"/>
      <c r="AB117" s="133"/>
      <c r="AC117" s="204"/>
      <c r="AD117" s="88"/>
      <c r="AE117" s="90"/>
      <c r="AH117" s="200"/>
      <c r="AJ117" s="134"/>
      <c r="AK117" s="206"/>
      <c r="AL117" s="78"/>
      <c r="AN117" s="200"/>
      <c r="AP117" s="200"/>
      <c r="AR117" s="201"/>
      <c r="AU117" s="208"/>
      <c r="BI117" s="136"/>
      <c r="BL117" s="76"/>
    </row>
    <row r="118" spans="1:64">
      <c r="A118" s="140"/>
      <c r="N118" s="132"/>
      <c r="O118" s="85"/>
      <c r="Z118" s="133"/>
      <c r="AA118" s="133"/>
      <c r="AB118" s="133"/>
      <c r="AC118" s="204"/>
      <c r="AD118" s="88"/>
      <c r="AE118" s="90"/>
      <c r="AH118" s="200"/>
      <c r="AJ118" s="134"/>
      <c r="AK118" s="206"/>
      <c r="AL118" s="78"/>
      <c r="AN118" s="200"/>
      <c r="AP118" s="200"/>
      <c r="AR118" s="201"/>
      <c r="AU118" s="208"/>
      <c r="BI118" s="136"/>
      <c r="BL118" s="76"/>
    </row>
    <row r="119" spans="1:64">
      <c r="A119" s="140"/>
      <c r="N119" s="132"/>
      <c r="O119" s="85"/>
      <c r="Z119" s="133"/>
      <c r="AA119" s="133"/>
      <c r="AB119" s="133"/>
      <c r="AC119" s="204"/>
      <c r="AD119" s="88"/>
      <c r="AE119" s="90"/>
      <c r="AH119" s="200"/>
      <c r="AJ119" s="134"/>
      <c r="AK119" s="206"/>
      <c r="AL119" s="78"/>
      <c r="AN119" s="200"/>
      <c r="AP119" s="200"/>
      <c r="AR119" s="201"/>
      <c r="AU119" s="208"/>
      <c r="BI119" s="136"/>
      <c r="BL119" s="76"/>
    </row>
    <row r="120" spans="1:64">
      <c r="A120" s="140"/>
      <c r="N120" s="132"/>
      <c r="O120" s="85"/>
      <c r="Z120" s="133"/>
      <c r="AA120" s="133"/>
      <c r="AB120" s="133"/>
      <c r="AC120" s="204"/>
      <c r="AD120" s="88"/>
      <c r="AE120" s="90"/>
      <c r="AH120" s="200"/>
      <c r="AJ120" s="134"/>
      <c r="AK120" s="206"/>
      <c r="AL120" s="78"/>
      <c r="AN120" s="200"/>
      <c r="AP120" s="200"/>
      <c r="AR120" s="201"/>
      <c r="AU120" s="208"/>
      <c r="BI120" s="136"/>
      <c r="BL120" s="76"/>
    </row>
    <row r="121" spans="1:64">
      <c r="A121" s="140"/>
      <c r="N121" s="132"/>
      <c r="O121" s="85"/>
      <c r="Z121" s="133"/>
      <c r="AA121" s="133"/>
      <c r="AB121" s="133"/>
      <c r="AC121" s="204"/>
      <c r="AD121" s="88"/>
      <c r="AH121" s="200"/>
      <c r="AJ121" s="134"/>
      <c r="AK121" s="206"/>
      <c r="AL121" s="78"/>
      <c r="AN121" s="200"/>
      <c r="AP121" s="200"/>
      <c r="AR121" s="201"/>
      <c r="AU121" s="208"/>
      <c r="BI121" s="136"/>
      <c r="BL121" s="76"/>
    </row>
    <row r="122" spans="1:64">
      <c r="A122" s="140"/>
      <c r="N122" s="132"/>
      <c r="O122" s="85"/>
      <c r="Z122" s="133"/>
      <c r="AA122" s="133"/>
      <c r="AB122" s="133"/>
      <c r="AC122" s="204"/>
      <c r="AD122" s="88"/>
      <c r="AH122" s="200"/>
      <c r="AJ122" s="134"/>
      <c r="AK122" s="206"/>
      <c r="AL122" s="78"/>
      <c r="AN122" s="200"/>
      <c r="AP122" s="200"/>
      <c r="AR122" s="201"/>
      <c r="AU122" s="208"/>
      <c r="BI122" s="136"/>
      <c r="BL122" s="76"/>
    </row>
    <row r="123" spans="1:64">
      <c r="A123" s="140"/>
      <c r="N123" s="132"/>
      <c r="O123" s="85"/>
      <c r="Z123" s="133"/>
      <c r="AA123" s="133"/>
      <c r="AB123" s="133"/>
      <c r="AC123" s="204"/>
      <c r="AD123" s="88"/>
      <c r="AH123" s="200"/>
      <c r="AJ123" s="134"/>
      <c r="AK123" s="206"/>
      <c r="AL123" s="78"/>
      <c r="AN123" s="200"/>
      <c r="AP123" s="200"/>
      <c r="AR123" s="201"/>
      <c r="AU123" s="208"/>
      <c r="BI123" s="136"/>
      <c r="BL123" s="76"/>
    </row>
    <row r="124" spans="1:64">
      <c r="A124" s="140"/>
      <c r="N124" s="132"/>
      <c r="O124" s="85"/>
      <c r="Z124" s="133"/>
      <c r="AA124" s="133"/>
      <c r="AB124" s="133"/>
      <c r="AC124" s="204"/>
      <c r="AD124" s="88"/>
      <c r="AH124" s="200"/>
      <c r="AJ124" s="134"/>
      <c r="AK124" s="206"/>
      <c r="AL124" s="78"/>
      <c r="AN124" s="200"/>
      <c r="AP124" s="200"/>
      <c r="AR124" s="201"/>
      <c r="AU124" s="208"/>
      <c r="BI124" s="136"/>
      <c r="BL124" s="76"/>
    </row>
    <row r="125" spans="1:64">
      <c r="A125" s="140"/>
      <c r="N125" s="132"/>
      <c r="O125" s="85"/>
      <c r="Z125" s="133"/>
      <c r="AA125" s="133"/>
      <c r="AB125" s="133"/>
      <c r="AC125" s="204"/>
      <c r="AD125" s="88"/>
      <c r="AH125" s="200"/>
      <c r="AJ125" s="134"/>
      <c r="AK125" s="206"/>
      <c r="AL125" s="78"/>
      <c r="AN125" s="200"/>
      <c r="AP125" s="200"/>
      <c r="AR125" s="201"/>
      <c r="AU125" s="208"/>
      <c r="BI125" s="136"/>
      <c r="BL125" s="76"/>
    </row>
    <row r="126" spans="1:64">
      <c r="A126" s="140"/>
      <c r="N126" s="132"/>
      <c r="O126" s="85"/>
      <c r="Z126" s="133"/>
      <c r="AA126" s="133"/>
      <c r="AB126" s="133"/>
      <c r="AC126" s="204"/>
      <c r="AD126" s="88"/>
      <c r="AH126" s="200"/>
      <c r="AJ126" s="134"/>
      <c r="AK126" s="206"/>
      <c r="AL126" s="78"/>
      <c r="AN126" s="200"/>
      <c r="AP126" s="200"/>
      <c r="AR126" s="201"/>
      <c r="AU126" s="208"/>
      <c r="BI126" s="136"/>
      <c r="BL126" s="76"/>
    </row>
    <row r="127" spans="1:64">
      <c r="A127" s="140"/>
      <c r="N127" s="132"/>
      <c r="O127" s="85"/>
      <c r="Z127" s="133"/>
      <c r="AA127" s="133"/>
      <c r="AB127" s="133"/>
      <c r="AC127" s="204"/>
      <c r="AD127" s="88"/>
      <c r="AH127" s="200"/>
      <c r="AJ127" s="134"/>
      <c r="AK127" s="206"/>
      <c r="AL127" s="78"/>
      <c r="AN127" s="200"/>
      <c r="AP127" s="200"/>
      <c r="AR127" s="201"/>
      <c r="AU127" s="208"/>
      <c r="BI127" s="136"/>
      <c r="BL127" s="76"/>
    </row>
    <row r="128" spans="1:64">
      <c r="A128" s="140"/>
      <c r="N128" s="132"/>
      <c r="O128" s="85"/>
      <c r="Z128" s="133"/>
      <c r="AA128" s="133"/>
      <c r="AB128" s="133"/>
      <c r="AC128" s="204"/>
      <c r="AD128" s="88"/>
      <c r="AH128" s="200"/>
      <c r="AJ128" s="134"/>
      <c r="AK128" s="206"/>
      <c r="AL128" s="78"/>
      <c r="AN128" s="200"/>
      <c r="AP128" s="200"/>
      <c r="AR128" s="201"/>
      <c r="AU128" s="208"/>
      <c r="BI128" s="136"/>
      <c r="BL128" s="76"/>
    </row>
    <row r="129" spans="14:64">
      <c r="N129" s="132"/>
      <c r="O129" s="85"/>
      <c r="Z129" s="133"/>
      <c r="AA129" s="133"/>
      <c r="AB129" s="133"/>
      <c r="AC129" s="204"/>
      <c r="AD129" s="88"/>
      <c r="AH129" s="200"/>
      <c r="AJ129" s="134"/>
      <c r="AK129" s="206"/>
      <c r="AL129" s="78"/>
      <c r="AN129" s="200"/>
      <c r="AP129" s="200"/>
      <c r="AR129" s="201"/>
      <c r="AU129" s="208"/>
      <c r="BI129" s="136"/>
      <c r="BL129" s="76"/>
    </row>
    <row r="130" spans="14:64">
      <c r="N130" s="132"/>
      <c r="O130" s="85"/>
      <c r="Z130" s="133"/>
      <c r="AA130" s="133"/>
      <c r="AB130" s="133"/>
      <c r="AC130" s="204"/>
      <c r="AD130" s="88"/>
      <c r="AH130" s="200"/>
      <c r="AJ130" s="134"/>
      <c r="AK130" s="206"/>
      <c r="AL130" s="78"/>
      <c r="AN130" s="200"/>
      <c r="AP130" s="200"/>
      <c r="AR130" s="201"/>
      <c r="AU130" s="208"/>
      <c r="BL130" s="76"/>
    </row>
    <row r="131" spans="14:64">
      <c r="N131" s="132"/>
      <c r="O131" s="85"/>
      <c r="Z131" s="133"/>
      <c r="AA131" s="133"/>
      <c r="AB131" s="133"/>
      <c r="AC131" s="204"/>
      <c r="AD131" s="88"/>
      <c r="AH131" s="200"/>
      <c r="AJ131" s="134"/>
      <c r="AK131" s="206"/>
      <c r="AL131" s="78"/>
      <c r="AN131" s="200"/>
      <c r="AP131" s="200"/>
      <c r="AR131" s="201"/>
      <c r="AU131" s="208"/>
      <c r="BL131" s="76"/>
    </row>
    <row r="132" spans="14:64">
      <c r="N132" s="132"/>
      <c r="O132" s="85"/>
      <c r="Z132" s="133"/>
      <c r="AA132" s="133"/>
      <c r="AB132" s="133"/>
      <c r="AC132" s="204"/>
      <c r="AD132" s="88"/>
      <c r="AH132" s="200"/>
      <c r="AJ132" s="134"/>
      <c r="AK132" s="206"/>
      <c r="AL132" s="78"/>
      <c r="AN132" s="200"/>
      <c r="AP132" s="200"/>
      <c r="AR132" s="201"/>
      <c r="AU132" s="208"/>
      <c r="BL132" s="76"/>
    </row>
    <row r="133" spans="14:64">
      <c r="N133" s="132"/>
      <c r="O133" s="85"/>
      <c r="Z133" s="133"/>
      <c r="AA133" s="133"/>
      <c r="AB133" s="133"/>
      <c r="AC133" s="204"/>
      <c r="AD133" s="88"/>
      <c r="AH133" s="200"/>
      <c r="AJ133" s="134"/>
      <c r="AK133" s="206"/>
      <c r="AL133" s="78"/>
      <c r="AN133" s="200"/>
      <c r="AP133" s="200"/>
      <c r="AR133" s="201"/>
      <c r="AU133" s="208"/>
      <c r="BL133" s="76"/>
    </row>
    <row r="134" spans="14:64">
      <c r="N134" s="132"/>
      <c r="O134" s="85"/>
      <c r="Z134" s="133"/>
      <c r="AA134" s="133"/>
      <c r="AB134" s="133"/>
      <c r="AC134" s="204"/>
      <c r="AD134" s="88"/>
      <c r="AH134" s="200"/>
      <c r="AJ134" s="134"/>
      <c r="AK134" s="206"/>
      <c r="AL134" s="78"/>
      <c r="AN134" s="200"/>
      <c r="AP134" s="200"/>
      <c r="AR134" s="201"/>
      <c r="AU134" s="208"/>
      <c r="BL134" s="76"/>
    </row>
    <row r="135" spans="14:64">
      <c r="N135" s="132"/>
      <c r="O135" s="85"/>
      <c r="Z135" s="133"/>
      <c r="AA135" s="133"/>
      <c r="AB135" s="133"/>
      <c r="AC135" s="204"/>
      <c r="AD135" s="88"/>
      <c r="AH135" s="200"/>
      <c r="AJ135" s="134"/>
      <c r="AK135" s="206"/>
      <c r="AL135" s="78"/>
      <c r="AN135" s="200"/>
      <c r="AP135" s="200"/>
      <c r="AR135" s="201"/>
      <c r="AU135" s="208"/>
      <c r="BL135" s="76"/>
    </row>
    <row r="136" spans="14:64">
      <c r="N136" s="132"/>
      <c r="O136" s="85"/>
      <c r="Z136" s="133"/>
      <c r="AA136" s="133"/>
      <c r="AB136" s="133"/>
      <c r="AC136" s="204"/>
      <c r="AD136" s="88"/>
      <c r="AH136" s="200"/>
      <c r="AJ136" s="134"/>
      <c r="AK136" s="206"/>
      <c r="AL136" s="78"/>
      <c r="AN136" s="200"/>
      <c r="AP136" s="200"/>
      <c r="AR136" s="201"/>
      <c r="AU136" s="208"/>
      <c r="BL136" s="76"/>
    </row>
    <row r="137" spans="14:64">
      <c r="N137" s="132"/>
      <c r="O137" s="85"/>
      <c r="Z137" s="133"/>
      <c r="AA137" s="133"/>
      <c r="AB137" s="133"/>
      <c r="AC137" s="204"/>
      <c r="AD137" s="88"/>
      <c r="AH137" s="200"/>
      <c r="AJ137" s="134"/>
      <c r="AL137" s="78"/>
      <c r="AN137" s="200"/>
      <c r="AP137" s="200"/>
      <c r="AR137" s="201"/>
      <c r="AU137" s="208"/>
      <c r="BL137" s="76"/>
    </row>
    <row r="138" spans="14:64">
      <c r="N138" s="132"/>
      <c r="O138" s="85"/>
      <c r="Z138" s="133"/>
      <c r="AA138" s="133"/>
      <c r="AB138" s="133"/>
      <c r="AC138" s="204"/>
      <c r="AD138" s="88"/>
      <c r="AH138" s="200"/>
      <c r="AJ138" s="134"/>
      <c r="AL138" s="78"/>
      <c r="AN138" s="200"/>
      <c r="AR138" s="201"/>
      <c r="AU138" s="208"/>
      <c r="BL138" s="76"/>
    </row>
    <row r="139" spans="14:64">
      <c r="N139" s="132"/>
      <c r="O139" s="85"/>
      <c r="Z139" s="133"/>
      <c r="AA139" s="133"/>
      <c r="AB139" s="133"/>
      <c r="AC139" s="204"/>
      <c r="AD139" s="88"/>
      <c r="AH139" s="200"/>
      <c r="AJ139" s="134"/>
      <c r="AL139" s="78"/>
      <c r="AN139" s="200"/>
      <c r="AR139" s="201"/>
      <c r="AU139" s="208"/>
    </row>
    <row r="140" spans="14:64">
      <c r="N140" s="132"/>
      <c r="O140" s="85"/>
      <c r="Z140" s="133"/>
      <c r="AA140" s="133"/>
      <c r="AB140" s="133"/>
      <c r="AC140" s="204"/>
      <c r="AD140" s="88"/>
      <c r="AH140" s="200"/>
      <c r="AJ140" s="134"/>
      <c r="AL140" s="78"/>
      <c r="AN140" s="200"/>
      <c r="AR140" s="201"/>
      <c r="AU140" s="208"/>
    </row>
    <row r="141" spans="14:64">
      <c r="N141" s="132"/>
      <c r="O141" s="85"/>
      <c r="Z141" s="133"/>
      <c r="AA141" s="133"/>
      <c r="AB141" s="133"/>
      <c r="AC141" s="204"/>
      <c r="AD141" s="88"/>
      <c r="AH141" s="200"/>
      <c r="AJ141" s="134"/>
      <c r="AL141" s="78"/>
      <c r="AN141" s="200"/>
      <c r="AR141" s="201"/>
      <c r="AU141" s="208"/>
    </row>
    <row r="142" spans="14:64">
      <c r="N142" s="132"/>
      <c r="O142" s="85"/>
      <c r="Z142" s="133"/>
      <c r="AA142" s="133"/>
      <c r="AB142" s="133"/>
      <c r="AC142" s="204"/>
      <c r="AD142" s="88"/>
      <c r="AH142" s="200"/>
      <c r="AJ142" s="134"/>
      <c r="AL142" s="78"/>
      <c r="AN142" s="200"/>
      <c r="AR142" s="201"/>
      <c r="AU142" s="208"/>
    </row>
    <row r="143" spans="14:64">
      <c r="N143" s="132"/>
      <c r="O143" s="85"/>
      <c r="Z143" s="133"/>
      <c r="AA143" s="133"/>
      <c r="AB143" s="133"/>
      <c r="AC143" s="204"/>
      <c r="AD143" s="88"/>
      <c r="AH143" s="200"/>
      <c r="AJ143" s="134"/>
      <c r="AL143" s="78"/>
      <c r="AN143" s="200"/>
      <c r="AR143" s="201"/>
      <c r="AU143" s="208"/>
    </row>
    <row r="144" spans="14:64">
      <c r="N144" s="132"/>
      <c r="O144" s="85"/>
      <c r="Z144" s="133"/>
      <c r="AA144" s="133"/>
      <c r="AB144" s="133"/>
      <c r="AC144" s="204"/>
      <c r="AD144" s="88"/>
      <c r="AH144" s="200"/>
      <c r="AJ144" s="134"/>
      <c r="AL144" s="78"/>
      <c r="AN144" s="200"/>
      <c r="AR144" s="201"/>
      <c r="AU144" s="208"/>
    </row>
    <row r="145" spans="14:47">
      <c r="N145" s="132"/>
      <c r="O145" s="85"/>
      <c r="Z145" s="133"/>
      <c r="AA145" s="133"/>
      <c r="AB145" s="133"/>
      <c r="AC145" s="204"/>
      <c r="AD145" s="88"/>
      <c r="AH145" s="200"/>
      <c r="AJ145" s="134"/>
      <c r="AL145" s="78"/>
      <c r="AN145" s="200"/>
      <c r="AR145" s="201"/>
      <c r="AU145" s="208"/>
    </row>
    <row r="146" spans="14:47">
      <c r="N146" s="132"/>
      <c r="O146" s="85"/>
      <c r="Z146" s="133"/>
      <c r="AA146" s="133"/>
      <c r="AB146" s="133"/>
      <c r="AC146" s="204"/>
      <c r="AD146" s="88"/>
      <c r="AH146" s="200"/>
      <c r="AJ146" s="134"/>
      <c r="AL146" s="78"/>
      <c r="AN146" s="200"/>
      <c r="AR146" s="201"/>
      <c r="AU146" s="208"/>
    </row>
    <row r="147" spans="14:47">
      <c r="O147" s="85"/>
      <c r="Z147" s="133"/>
      <c r="AA147" s="133"/>
      <c r="AB147" s="133"/>
      <c r="AC147" s="204"/>
      <c r="AD147" s="88"/>
      <c r="AH147" s="200"/>
      <c r="AJ147" s="134"/>
      <c r="AL147" s="78"/>
      <c r="AN147" s="200"/>
      <c r="AR147" s="201"/>
      <c r="AU147" s="208"/>
    </row>
    <row r="148" spans="14:47">
      <c r="O148" s="85"/>
      <c r="Z148" s="133"/>
      <c r="AA148" s="133"/>
      <c r="AB148" s="133"/>
      <c r="AC148" s="204"/>
      <c r="AD148" s="88"/>
      <c r="AH148" s="200"/>
      <c r="AJ148" s="134"/>
      <c r="AL148" s="78"/>
      <c r="AN148" s="200"/>
      <c r="AR148" s="201"/>
      <c r="AU148" s="208"/>
    </row>
    <row r="149" spans="14:47">
      <c r="O149" s="85"/>
      <c r="Z149" s="133"/>
      <c r="AA149" s="133"/>
      <c r="AB149" s="133"/>
      <c r="AC149" s="204"/>
      <c r="AD149" s="88"/>
      <c r="AH149" s="200"/>
      <c r="AJ149" s="134"/>
      <c r="AL149" s="78"/>
      <c r="AN149" s="200"/>
      <c r="AR149" s="201"/>
      <c r="AU149" s="208"/>
    </row>
    <row r="150" spans="14:47">
      <c r="O150" s="85"/>
      <c r="Z150" s="133"/>
      <c r="AA150" s="133"/>
      <c r="AB150" s="133"/>
      <c r="AC150" s="204"/>
      <c r="AD150" s="88"/>
      <c r="AH150" s="200"/>
      <c r="AJ150" s="134"/>
      <c r="AL150" s="78"/>
      <c r="AN150" s="200"/>
      <c r="AR150" s="201"/>
      <c r="AU150" s="208"/>
    </row>
    <row r="151" spans="14:47">
      <c r="O151" s="85"/>
      <c r="Z151" s="133"/>
      <c r="AA151" s="133"/>
      <c r="AB151" s="133"/>
      <c r="AC151" s="204"/>
      <c r="AD151" s="88"/>
      <c r="AH151" s="200"/>
      <c r="AJ151" s="134"/>
      <c r="AL151" s="78"/>
      <c r="AN151" s="200"/>
      <c r="AR151" s="201"/>
      <c r="AU151" s="208"/>
    </row>
    <row r="152" spans="14:47">
      <c r="O152" s="85"/>
      <c r="Z152" s="133"/>
      <c r="AA152" s="133"/>
      <c r="AB152" s="133"/>
      <c r="AC152" s="204"/>
      <c r="AD152" s="88"/>
      <c r="AH152" s="200"/>
      <c r="AJ152" s="134"/>
      <c r="AL152" s="78"/>
      <c r="AN152" s="200"/>
      <c r="AR152" s="201"/>
      <c r="AU152" s="208"/>
    </row>
    <row r="153" spans="14:47">
      <c r="O153" s="85"/>
      <c r="Z153" s="133"/>
      <c r="AA153" s="133"/>
      <c r="AB153" s="133"/>
      <c r="AC153" s="204"/>
      <c r="AD153" s="88"/>
      <c r="AH153" s="200"/>
      <c r="AJ153" s="134"/>
      <c r="AL153" s="78"/>
      <c r="AN153" s="200"/>
      <c r="AR153" s="201"/>
      <c r="AU153" s="208"/>
    </row>
    <row r="154" spans="14:47">
      <c r="O154" s="85"/>
      <c r="Z154" s="133"/>
      <c r="AA154" s="133"/>
      <c r="AB154" s="133"/>
      <c r="AC154" s="204"/>
      <c r="AD154" s="88"/>
      <c r="AH154" s="200"/>
      <c r="AJ154" s="134"/>
      <c r="AL154" s="78"/>
      <c r="AN154" s="200"/>
      <c r="AR154" s="201"/>
      <c r="AU154" s="208"/>
    </row>
    <row r="155" spans="14:47">
      <c r="O155" s="85"/>
      <c r="Z155" s="133"/>
      <c r="AA155" s="133"/>
      <c r="AB155" s="133"/>
      <c r="AC155" s="204"/>
      <c r="AD155" s="88"/>
      <c r="AH155" s="200"/>
      <c r="AJ155" s="134"/>
      <c r="AL155" s="78"/>
      <c r="AN155" s="200"/>
      <c r="AR155" s="201"/>
      <c r="AU155" s="208"/>
    </row>
    <row r="156" spans="14:47">
      <c r="O156" s="85"/>
      <c r="Z156" s="133"/>
      <c r="AA156" s="133"/>
      <c r="AB156" s="133"/>
      <c r="AC156" s="204"/>
      <c r="AD156" s="88"/>
      <c r="AH156" s="200"/>
      <c r="AJ156" s="134"/>
      <c r="AL156" s="78"/>
      <c r="AN156" s="200"/>
      <c r="AR156" s="201"/>
      <c r="AU156" s="208"/>
    </row>
    <row r="157" spans="14:47">
      <c r="O157" s="85"/>
      <c r="Z157" s="133"/>
      <c r="AA157" s="133"/>
      <c r="AB157" s="133"/>
      <c r="AC157" s="204"/>
      <c r="AD157" s="88"/>
      <c r="AH157" s="200"/>
      <c r="AJ157" s="134"/>
      <c r="AL157" s="78"/>
      <c r="AN157" s="200"/>
      <c r="AR157" s="201"/>
      <c r="AU157" s="208"/>
    </row>
    <row r="158" spans="14:47">
      <c r="O158" s="85"/>
      <c r="Z158" s="133"/>
      <c r="AA158" s="133"/>
      <c r="AB158" s="133"/>
      <c r="AC158" s="204"/>
      <c r="AD158" s="88"/>
      <c r="AH158" s="200"/>
      <c r="AJ158" s="134"/>
      <c r="AL158" s="78"/>
      <c r="AN158" s="200"/>
      <c r="AR158" s="201"/>
      <c r="AU158" s="208"/>
    </row>
    <row r="159" spans="14:47">
      <c r="O159" s="85"/>
      <c r="Z159" s="133"/>
      <c r="AA159" s="133"/>
      <c r="AB159" s="133"/>
      <c r="AC159" s="204"/>
      <c r="AD159" s="88"/>
      <c r="AH159" s="200"/>
      <c r="AJ159" s="134"/>
      <c r="AL159" s="78"/>
      <c r="AN159" s="200"/>
      <c r="AR159" s="201"/>
      <c r="AU159" s="208"/>
    </row>
    <row r="160" spans="14:47">
      <c r="Z160" s="133"/>
      <c r="AA160" s="133"/>
      <c r="AB160" s="133"/>
      <c r="AC160" s="204"/>
      <c r="AD160" s="88"/>
      <c r="AH160" s="200"/>
      <c r="AJ160" s="134"/>
      <c r="AL160" s="78"/>
      <c r="AN160" s="200"/>
      <c r="AR160" s="201"/>
      <c r="AU160" s="208"/>
    </row>
    <row r="161" spans="26:47">
      <c r="Z161" s="133"/>
      <c r="AA161" s="133"/>
      <c r="AB161" s="133"/>
      <c r="AC161" s="204"/>
      <c r="AD161" s="88"/>
      <c r="AH161" s="200"/>
      <c r="AJ161" s="134"/>
      <c r="AL161" s="78"/>
      <c r="AN161" s="200"/>
      <c r="AR161" s="201"/>
      <c r="AU161" s="208"/>
    </row>
    <row r="162" spans="26:47">
      <c r="Z162" s="133"/>
      <c r="AA162" s="133"/>
      <c r="AB162" s="133"/>
      <c r="AC162" s="204"/>
      <c r="AD162" s="88"/>
      <c r="AH162" s="200"/>
      <c r="AJ162" s="134"/>
      <c r="AL162" s="78"/>
      <c r="AN162" s="200"/>
      <c r="AR162" s="201"/>
      <c r="AU162" s="208"/>
    </row>
    <row r="163" spans="26:47">
      <c r="Z163" s="133"/>
      <c r="AA163" s="133"/>
      <c r="AB163" s="133"/>
      <c r="AC163" s="204"/>
      <c r="AD163" s="88"/>
      <c r="AH163" s="200"/>
      <c r="AJ163" s="134"/>
      <c r="AL163" s="78"/>
      <c r="AN163" s="200"/>
      <c r="AR163" s="201"/>
      <c r="AU163" s="208"/>
    </row>
    <row r="164" spans="26:47">
      <c r="Z164" s="133"/>
      <c r="AA164" s="133"/>
      <c r="AB164" s="133"/>
      <c r="AC164" s="204"/>
      <c r="AD164" s="88"/>
      <c r="AH164" s="200"/>
      <c r="AJ164" s="134"/>
      <c r="AL164" s="78"/>
      <c r="AN164" s="200"/>
      <c r="AR164" s="201"/>
      <c r="AU164" s="208"/>
    </row>
    <row r="165" spans="26:47">
      <c r="Z165" s="133"/>
      <c r="AA165" s="133"/>
      <c r="AB165" s="133"/>
      <c r="AC165" s="204"/>
      <c r="AD165" s="88"/>
      <c r="AH165" s="200"/>
      <c r="AJ165" s="134"/>
      <c r="AL165" s="78"/>
      <c r="AN165" s="200"/>
      <c r="AR165" s="201"/>
      <c r="AU165" s="208"/>
    </row>
    <row r="166" spans="26:47">
      <c r="Z166" s="133"/>
      <c r="AA166" s="133"/>
      <c r="AB166" s="133"/>
      <c r="AC166" s="204"/>
      <c r="AD166" s="88"/>
      <c r="AH166" s="200"/>
      <c r="AJ166" s="134"/>
      <c r="AL166" s="78"/>
      <c r="AN166" s="200"/>
      <c r="AR166" s="201"/>
      <c r="AU166" s="208"/>
    </row>
    <row r="167" spans="26:47">
      <c r="Z167" s="133"/>
      <c r="AA167" s="133"/>
      <c r="AB167" s="133"/>
      <c r="AC167" s="204"/>
      <c r="AD167" s="88"/>
      <c r="AH167" s="200"/>
      <c r="AJ167" s="134"/>
      <c r="AL167" s="78"/>
      <c r="AN167" s="200"/>
      <c r="AR167" s="201"/>
      <c r="AU167" s="208"/>
    </row>
    <row r="168" spans="26:47">
      <c r="Z168" s="133"/>
      <c r="AA168" s="133"/>
      <c r="AB168" s="133"/>
      <c r="AC168" s="204"/>
      <c r="AD168" s="88"/>
      <c r="AH168" s="200"/>
      <c r="AJ168" s="134"/>
      <c r="AL168" s="78"/>
      <c r="AN168" s="200"/>
      <c r="AR168" s="201"/>
      <c r="AU168" s="208"/>
    </row>
    <row r="169" spans="26:47">
      <c r="Z169" s="133"/>
      <c r="AA169" s="133"/>
      <c r="AB169" s="133"/>
      <c r="AC169" s="204"/>
      <c r="AD169" s="88"/>
      <c r="AH169" s="200"/>
      <c r="AJ169" s="134"/>
      <c r="AL169" s="78"/>
      <c r="AR169" s="201"/>
      <c r="AU169" s="208"/>
    </row>
    <row r="170" spans="26:47">
      <c r="Z170" s="133"/>
      <c r="AA170" s="133"/>
      <c r="AB170" s="133"/>
      <c r="AC170" s="204"/>
      <c r="AD170" s="88"/>
      <c r="AH170" s="200"/>
      <c r="AJ170" s="134"/>
      <c r="AL170" s="78"/>
      <c r="AR170" s="201"/>
      <c r="AU170" s="208"/>
    </row>
    <row r="171" spans="26:47">
      <c r="Z171" s="133"/>
      <c r="AA171" s="133"/>
      <c r="AB171" s="133"/>
      <c r="AC171" s="204"/>
      <c r="AD171" s="88"/>
      <c r="AH171" s="200"/>
      <c r="AJ171" s="134"/>
      <c r="AL171" s="78"/>
      <c r="AR171" s="201"/>
      <c r="AU171" s="208"/>
    </row>
    <row r="172" spans="26:47">
      <c r="Z172" s="133"/>
      <c r="AA172" s="133"/>
      <c r="AB172" s="133"/>
      <c r="AC172" s="204"/>
      <c r="AD172" s="88"/>
      <c r="AH172" s="200"/>
      <c r="AJ172" s="134"/>
      <c r="AL172" s="78"/>
      <c r="AR172" s="201"/>
      <c r="AU172" s="208"/>
    </row>
    <row r="173" spans="26:47">
      <c r="Z173" s="133"/>
      <c r="AA173" s="133"/>
      <c r="AB173" s="133"/>
      <c r="AC173" s="204"/>
      <c r="AD173" s="88"/>
      <c r="AH173" s="200"/>
      <c r="AJ173" s="134"/>
      <c r="AL173" s="78"/>
      <c r="AR173" s="201"/>
      <c r="AU173" s="208"/>
    </row>
    <row r="174" spans="26:47">
      <c r="Z174" s="133"/>
      <c r="AA174" s="133"/>
      <c r="AB174" s="133"/>
      <c r="AC174" s="204"/>
      <c r="AD174" s="88"/>
      <c r="AH174" s="200"/>
      <c r="AJ174" s="134"/>
      <c r="AL174" s="78"/>
      <c r="AR174" s="201"/>
      <c r="AU174" s="208"/>
    </row>
    <row r="175" spans="26:47">
      <c r="Z175" s="133"/>
      <c r="AA175" s="133"/>
      <c r="AB175" s="133"/>
      <c r="AC175" s="204"/>
      <c r="AD175" s="88"/>
      <c r="AH175" s="200"/>
      <c r="AJ175" s="134"/>
      <c r="AL175" s="78"/>
      <c r="AR175" s="201"/>
      <c r="AU175" s="208"/>
    </row>
    <row r="176" spans="26:47">
      <c r="Z176" s="133"/>
      <c r="AA176" s="133"/>
      <c r="AB176" s="133"/>
      <c r="AC176" s="204"/>
      <c r="AD176" s="88"/>
      <c r="AH176" s="200"/>
      <c r="AJ176" s="134"/>
      <c r="AL176" s="78"/>
      <c r="AR176" s="201"/>
      <c r="AU176" s="208"/>
    </row>
    <row r="177" spans="26:47">
      <c r="Z177" s="133"/>
      <c r="AA177" s="133"/>
      <c r="AB177" s="133"/>
      <c r="AC177" s="204"/>
      <c r="AD177" s="88"/>
      <c r="AH177" s="200"/>
      <c r="AJ177" s="134"/>
      <c r="AL177" s="78"/>
      <c r="AR177" s="201"/>
      <c r="AU177" s="208"/>
    </row>
    <row r="178" spans="26:47">
      <c r="Z178" s="133"/>
      <c r="AA178" s="133"/>
      <c r="AB178" s="133"/>
      <c r="AC178" s="204"/>
      <c r="AD178" s="88"/>
      <c r="AH178" s="200"/>
      <c r="AJ178" s="134"/>
      <c r="AL178" s="78"/>
      <c r="AR178" s="201"/>
      <c r="AU178" s="208"/>
    </row>
    <row r="179" spans="26:47">
      <c r="Z179" s="133"/>
      <c r="AA179" s="133"/>
      <c r="AB179" s="133"/>
      <c r="AC179" s="204"/>
      <c r="AD179" s="88"/>
      <c r="AH179" s="200"/>
      <c r="AJ179" s="134"/>
      <c r="AL179" s="78"/>
      <c r="AR179" s="201"/>
      <c r="AU179" s="208"/>
    </row>
    <row r="180" spans="26:47">
      <c r="Z180" s="133"/>
      <c r="AA180" s="133"/>
      <c r="AB180" s="133"/>
      <c r="AC180" s="204"/>
      <c r="AD180" s="88"/>
      <c r="AH180" s="200"/>
      <c r="AJ180" s="134"/>
      <c r="AL180" s="78"/>
      <c r="AR180" s="201"/>
      <c r="AU180" s="208"/>
    </row>
    <row r="181" spans="26:47">
      <c r="Z181" s="133"/>
      <c r="AA181" s="133"/>
      <c r="AB181" s="133"/>
      <c r="AC181" s="204"/>
      <c r="AD181" s="88"/>
      <c r="AH181" s="200"/>
      <c r="AJ181" s="134"/>
      <c r="AL181" s="78"/>
      <c r="AR181" s="201"/>
      <c r="AU181" s="208"/>
    </row>
    <row r="182" spans="26:47">
      <c r="Z182" s="133"/>
      <c r="AA182" s="133"/>
      <c r="AB182" s="133"/>
      <c r="AC182" s="204"/>
      <c r="AD182" s="88"/>
      <c r="AH182" s="200"/>
      <c r="AJ182" s="134"/>
      <c r="AL182" s="78"/>
      <c r="AR182" s="201"/>
      <c r="AU182" s="208"/>
    </row>
    <row r="183" spans="26:47">
      <c r="Z183" s="133"/>
      <c r="AA183" s="133"/>
      <c r="AB183" s="133"/>
      <c r="AC183" s="204"/>
      <c r="AD183" s="88"/>
      <c r="AH183" s="200"/>
      <c r="AJ183" s="134"/>
      <c r="AL183" s="78"/>
      <c r="AR183" s="201"/>
      <c r="AU183" s="208"/>
    </row>
    <row r="184" spans="26:47">
      <c r="Z184" s="133"/>
      <c r="AA184" s="133"/>
      <c r="AB184" s="133"/>
      <c r="AC184" s="204"/>
      <c r="AD184" s="88"/>
      <c r="AH184" s="200"/>
      <c r="AJ184" s="134"/>
      <c r="AL184" s="78"/>
      <c r="AR184" s="201"/>
      <c r="AU184" s="208"/>
    </row>
    <row r="185" spans="26:47">
      <c r="Z185" s="133"/>
      <c r="AA185" s="133"/>
      <c r="AB185" s="133"/>
      <c r="AC185" s="204"/>
      <c r="AD185" s="88"/>
      <c r="AH185" s="200"/>
      <c r="AJ185" s="134"/>
      <c r="AL185" s="78"/>
      <c r="AR185" s="201"/>
      <c r="AU185" s="208"/>
    </row>
    <row r="186" spans="26:47">
      <c r="Z186" s="133"/>
      <c r="AA186" s="133"/>
      <c r="AB186" s="133"/>
      <c r="AC186" s="204"/>
      <c r="AD186" s="88"/>
      <c r="AH186" s="200"/>
      <c r="AJ186" s="134"/>
      <c r="AL186" s="78"/>
      <c r="AR186" s="201"/>
      <c r="AU186" s="208"/>
    </row>
    <row r="187" spans="26:47">
      <c r="Z187" s="133"/>
      <c r="AA187" s="133"/>
      <c r="AB187" s="133"/>
      <c r="AC187" s="204"/>
      <c r="AD187" s="88"/>
      <c r="AH187" s="200"/>
      <c r="AJ187" s="134"/>
      <c r="AL187" s="78"/>
      <c r="AR187" s="201"/>
      <c r="AU187" s="208"/>
    </row>
    <row r="188" spans="26:47">
      <c r="Z188" s="133"/>
      <c r="AA188" s="133"/>
      <c r="AB188" s="133"/>
      <c r="AC188" s="204"/>
      <c r="AD188" s="88"/>
      <c r="AH188" s="200"/>
      <c r="AJ188" s="134"/>
      <c r="AL188" s="78"/>
      <c r="AR188" s="201"/>
      <c r="AU188" s="208"/>
    </row>
    <row r="189" spans="26:47">
      <c r="Z189" s="133"/>
      <c r="AA189" s="133"/>
      <c r="AB189" s="133"/>
      <c r="AC189" s="204"/>
      <c r="AD189" s="88"/>
      <c r="AH189" s="200"/>
      <c r="AJ189" s="134"/>
      <c r="AL189" s="78"/>
      <c r="AR189" s="201"/>
      <c r="AU189" s="208"/>
    </row>
    <row r="190" spans="26:47">
      <c r="Z190" s="133"/>
      <c r="AA190" s="133"/>
      <c r="AB190" s="133"/>
      <c r="AC190" s="204"/>
      <c r="AD190" s="88"/>
      <c r="AH190" s="200"/>
      <c r="AJ190" s="134"/>
      <c r="AL190" s="78"/>
      <c r="AR190" s="201"/>
      <c r="AU190" s="208"/>
    </row>
    <row r="191" spans="26:47">
      <c r="Z191" s="133"/>
      <c r="AA191" s="133"/>
      <c r="AB191" s="133"/>
      <c r="AC191" s="204"/>
      <c r="AD191" s="88"/>
      <c r="AH191" s="200"/>
      <c r="AJ191" s="134"/>
      <c r="AL191" s="78"/>
      <c r="AR191" s="201"/>
      <c r="AU191" s="208"/>
    </row>
    <row r="192" spans="26:47">
      <c r="Z192" s="133"/>
      <c r="AA192" s="133"/>
      <c r="AB192" s="133"/>
      <c r="AC192" s="204"/>
      <c r="AD192" s="88"/>
      <c r="AH192" s="200"/>
      <c r="AJ192" s="134"/>
      <c r="AL192" s="78"/>
      <c r="AR192" s="201"/>
      <c r="AU192" s="208"/>
    </row>
    <row r="193" spans="26:47">
      <c r="Z193" s="133"/>
      <c r="AA193" s="133"/>
      <c r="AC193" s="204"/>
      <c r="AD193" s="88"/>
      <c r="AH193" s="200"/>
      <c r="AJ193" s="134"/>
      <c r="AL193" s="78"/>
      <c r="AR193" s="201"/>
      <c r="AU193" s="208"/>
    </row>
    <row r="194" spans="26:47">
      <c r="Z194" s="133"/>
      <c r="AA194" s="133"/>
      <c r="AC194" s="204"/>
      <c r="AD194" s="88"/>
      <c r="AH194" s="200"/>
      <c r="AJ194" s="134"/>
      <c r="AL194" s="78"/>
      <c r="AR194" s="201"/>
      <c r="AU194" s="208"/>
    </row>
    <row r="195" spans="26:47">
      <c r="Z195" s="133"/>
      <c r="AA195" s="133"/>
      <c r="AC195" s="204"/>
      <c r="AD195" s="88"/>
      <c r="AH195" s="200"/>
      <c r="AL195" s="78"/>
      <c r="AR195" s="201"/>
      <c r="AU195" s="208"/>
    </row>
    <row r="196" spans="26:47">
      <c r="Z196" s="133"/>
      <c r="AA196" s="133"/>
      <c r="AC196" s="204"/>
      <c r="AD196" s="88"/>
      <c r="AH196" s="200"/>
      <c r="AL196" s="78"/>
      <c r="AR196" s="201"/>
      <c r="AU196" s="208"/>
    </row>
    <row r="197" spans="26:47">
      <c r="Z197" s="133"/>
      <c r="AA197" s="133"/>
      <c r="AC197" s="204"/>
      <c r="AD197" s="88"/>
      <c r="AH197" s="200"/>
      <c r="AL197" s="78"/>
      <c r="AU197" s="208"/>
    </row>
    <row r="198" spans="26:47">
      <c r="Z198" s="133"/>
      <c r="AA198" s="133"/>
      <c r="AC198" s="204"/>
      <c r="AD198" s="88"/>
      <c r="AH198" s="200"/>
      <c r="AL198" s="78"/>
      <c r="AU198" s="208"/>
    </row>
    <row r="199" spans="26:47">
      <c r="Z199" s="133"/>
      <c r="AA199" s="133"/>
      <c r="AC199" s="204"/>
      <c r="AD199" s="88"/>
      <c r="AH199" s="200"/>
      <c r="AL199" s="78"/>
      <c r="AU199" s="208"/>
    </row>
    <row r="200" spans="26:47">
      <c r="Z200" s="133"/>
      <c r="AA200" s="133"/>
      <c r="AC200" s="204"/>
      <c r="AD200" s="88"/>
      <c r="AH200" s="200"/>
      <c r="AL200" s="78"/>
      <c r="AU200" s="208"/>
    </row>
    <row r="201" spans="26:47">
      <c r="Z201" s="133"/>
      <c r="AA201" s="133"/>
      <c r="AC201" s="204"/>
      <c r="AD201" s="88"/>
      <c r="AH201" s="200"/>
      <c r="AL201" s="78"/>
      <c r="AU201" s="208"/>
    </row>
    <row r="202" spans="26:47">
      <c r="Z202" s="133"/>
      <c r="AA202" s="133"/>
      <c r="AC202" s="204"/>
      <c r="AD202" s="88"/>
      <c r="AH202" s="200"/>
      <c r="AL202" s="78"/>
      <c r="AU202" s="208"/>
    </row>
    <row r="203" spans="26:47">
      <c r="Z203" s="133"/>
      <c r="AA203" s="133"/>
      <c r="AC203" s="204"/>
      <c r="AD203" s="88"/>
      <c r="AH203" s="200"/>
      <c r="AL203" s="78"/>
      <c r="AU203" s="208"/>
    </row>
    <row r="204" spans="26:47">
      <c r="Z204" s="133"/>
      <c r="AA204" s="133"/>
      <c r="AC204" s="204"/>
      <c r="AD204" s="88"/>
      <c r="AH204" s="200"/>
      <c r="AL204" s="78"/>
      <c r="AU204" s="208"/>
    </row>
    <row r="205" spans="26:47">
      <c r="Z205" s="133"/>
      <c r="AA205" s="133"/>
      <c r="AC205" s="204"/>
      <c r="AD205" s="88"/>
      <c r="AH205" s="200"/>
      <c r="AL205" s="78"/>
      <c r="AU205" s="208"/>
    </row>
    <row r="206" spans="26:47">
      <c r="Z206" s="133"/>
      <c r="AA206" s="133"/>
      <c r="AC206" s="204"/>
      <c r="AD206" s="88"/>
      <c r="AH206" s="200"/>
      <c r="AL206" s="78"/>
      <c r="AU206" s="208"/>
    </row>
    <row r="207" spans="26:47">
      <c r="Z207" s="133"/>
      <c r="AA207" s="133"/>
      <c r="AC207" s="204"/>
      <c r="AD207" s="88"/>
      <c r="AH207" s="200"/>
      <c r="AL207" s="78"/>
      <c r="AU207" s="208"/>
    </row>
    <row r="208" spans="26:47">
      <c r="Z208" s="133"/>
      <c r="AA208" s="133"/>
      <c r="AC208" s="204"/>
      <c r="AD208" s="88"/>
      <c r="AH208" s="200"/>
      <c r="AL208" s="78"/>
      <c r="AU208" s="208"/>
    </row>
    <row r="209" spans="26:47">
      <c r="Z209" s="133"/>
      <c r="AA209" s="133"/>
      <c r="AC209" s="204"/>
      <c r="AD209" s="88"/>
      <c r="AH209" s="200"/>
      <c r="AL209" s="78"/>
      <c r="AU209" s="208"/>
    </row>
    <row r="210" spans="26:47">
      <c r="Z210" s="133"/>
      <c r="AA210" s="133"/>
      <c r="AC210" s="204"/>
      <c r="AD210" s="88"/>
      <c r="AH210" s="200"/>
      <c r="AL210" s="78"/>
      <c r="AU210" s="208"/>
    </row>
    <row r="211" spans="26:47">
      <c r="Z211" s="133"/>
      <c r="AA211" s="133"/>
      <c r="AC211" s="204"/>
      <c r="AD211" s="88"/>
      <c r="AH211" s="200"/>
      <c r="AL211" s="78"/>
      <c r="AU211" s="208"/>
    </row>
    <row r="212" spans="26:47">
      <c r="Z212" s="133"/>
      <c r="AA212" s="133"/>
      <c r="AC212" s="204"/>
      <c r="AD212" s="88"/>
      <c r="AH212" s="200"/>
      <c r="AL212" s="78"/>
      <c r="AU212" s="208"/>
    </row>
    <row r="213" spans="26:47">
      <c r="Z213" s="133"/>
      <c r="AC213" s="204"/>
      <c r="AD213" s="88"/>
      <c r="AH213" s="200"/>
      <c r="AL213" s="78"/>
      <c r="AU213" s="208"/>
    </row>
    <row r="214" spans="26:47">
      <c r="Z214" s="133"/>
      <c r="AC214" s="204"/>
      <c r="AD214" s="88"/>
      <c r="AH214" s="200"/>
      <c r="AL214" s="78"/>
      <c r="AU214" s="208"/>
    </row>
    <row r="215" spans="26:47">
      <c r="Z215" s="133"/>
      <c r="AC215" s="204"/>
      <c r="AD215" s="88"/>
      <c r="AH215" s="200"/>
      <c r="AL215" s="78"/>
      <c r="AU215" s="208"/>
    </row>
    <row r="216" spans="26:47">
      <c r="Z216" s="133"/>
      <c r="AC216" s="204"/>
      <c r="AD216" s="88"/>
      <c r="AH216" s="200"/>
      <c r="AL216" s="78"/>
      <c r="AU216" s="208"/>
    </row>
    <row r="217" spans="26:47">
      <c r="Z217" s="133"/>
      <c r="AC217" s="204"/>
      <c r="AD217" s="88"/>
      <c r="AH217" s="200"/>
      <c r="AL217" s="78"/>
      <c r="AU217" s="208"/>
    </row>
    <row r="218" spans="26:47">
      <c r="Z218" s="133"/>
      <c r="AC218" s="204"/>
      <c r="AD218" s="88"/>
      <c r="AH218" s="200"/>
      <c r="AL218" s="78"/>
      <c r="AU218" s="208"/>
    </row>
    <row r="219" spans="26:47">
      <c r="Z219" s="133"/>
      <c r="AC219" s="204"/>
      <c r="AD219" s="88"/>
      <c r="AH219" s="200"/>
      <c r="AL219" s="78"/>
      <c r="AU219" s="208"/>
    </row>
    <row r="220" spans="26:47">
      <c r="Z220" s="133"/>
      <c r="AC220" s="204"/>
      <c r="AD220" s="88"/>
      <c r="AH220" s="200"/>
      <c r="AL220" s="78"/>
      <c r="AU220" s="208"/>
    </row>
    <row r="221" spans="26:47">
      <c r="AC221" s="204"/>
      <c r="AD221" s="88"/>
      <c r="AH221" s="200"/>
      <c r="AL221" s="78"/>
      <c r="AU221" s="208"/>
    </row>
    <row r="222" spans="26:47">
      <c r="AC222" s="204"/>
      <c r="AD222" s="88"/>
      <c r="AH222" s="200"/>
      <c r="AL222" s="78"/>
      <c r="AU222" s="208"/>
    </row>
    <row r="223" spans="26:47">
      <c r="AC223" s="204"/>
      <c r="AD223" s="88"/>
      <c r="AH223" s="200"/>
      <c r="AL223" s="78"/>
      <c r="AU223" s="208"/>
    </row>
    <row r="224" spans="26:47">
      <c r="AC224" s="204"/>
      <c r="AD224" s="88"/>
      <c r="AH224" s="200"/>
      <c r="AL224" s="78"/>
      <c r="AU224" s="208"/>
    </row>
    <row r="225" spans="29:47">
      <c r="AC225" s="204"/>
      <c r="AD225" s="88"/>
      <c r="AH225" s="200"/>
      <c r="AL225" s="78"/>
      <c r="AU225" s="208"/>
    </row>
    <row r="226" spans="29:47">
      <c r="AC226" s="204"/>
      <c r="AD226" s="88"/>
      <c r="AH226" s="200"/>
      <c r="AL226" s="78"/>
      <c r="AU226" s="208"/>
    </row>
    <row r="227" spans="29:47">
      <c r="AC227" s="204"/>
      <c r="AD227" s="88"/>
      <c r="AH227" s="200"/>
      <c r="AL227" s="78"/>
      <c r="AU227" s="208"/>
    </row>
    <row r="228" spans="29:47">
      <c r="AC228" s="204"/>
      <c r="AD228" s="88"/>
      <c r="AH228" s="200"/>
      <c r="AL228" s="78"/>
      <c r="AU228" s="208"/>
    </row>
    <row r="229" spans="29:47">
      <c r="AC229" s="204"/>
      <c r="AD229" s="88"/>
      <c r="AH229" s="200"/>
      <c r="AL229" s="78"/>
      <c r="AU229" s="208"/>
    </row>
    <row r="230" spans="29:47">
      <c r="AC230" s="204"/>
      <c r="AD230" s="88"/>
      <c r="AH230" s="200"/>
      <c r="AL230" s="78"/>
      <c r="AU230" s="208"/>
    </row>
    <row r="231" spans="29:47">
      <c r="AC231" s="204"/>
      <c r="AD231" s="88"/>
      <c r="AH231" s="200"/>
      <c r="AL231" s="78"/>
      <c r="AU231" s="208"/>
    </row>
    <row r="232" spans="29:47">
      <c r="AC232" s="204"/>
      <c r="AD232" s="88"/>
      <c r="AH232" s="200"/>
      <c r="AL232" s="78"/>
      <c r="AU232" s="208"/>
    </row>
    <row r="233" spans="29:47">
      <c r="AC233" s="204"/>
      <c r="AD233" s="88"/>
      <c r="AH233" s="200"/>
      <c r="AL233" s="78"/>
      <c r="AU233" s="208"/>
    </row>
    <row r="234" spans="29:47">
      <c r="AC234" s="204"/>
      <c r="AD234" s="88"/>
      <c r="AH234" s="200"/>
      <c r="AL234" s="78"/>
      <c r="AU234" s="208"/>
    </row>
    <row r="235" spans="29:47">
      <c r="AC235" s="204"/>
      <c r="AD235" s="88"/>
      <c r="AH235" s="200"/>
      <c r="AL235" s="78"/>
      <c r="AU235" s="208"/>
    </row>
    <row r="236" spans="29:47">
      <c r="AC236" s="204"/>
      <c r="AD236" s="88"/>
      <c r="AH236" s="200"/>
      <c r="AL236" s="78"/>
      <c r="AU236" s="208"/>
    </row>
    <row r="237" spans="29:47">
      <c r="AC237" s="204"/>
      <c r="AD237" s="88"/>
      <c r="AH237" s="200"/>
      <c r="AL237" s="78"/>
      <c r="AU237" s="208"/>
    </row>
    <row r="238" spans="29:47">
      <c r="AC238" s="204"/>
      <c r="AD238" s="88"/>
      <c r="AH238" s="200"/>
      <c r="AL238" s="78"/>
      <c r="AU238" s="208"/>
    </row>
    <row r="239" spans="29:47">
      <c r="AC239" s="204"/>
      <c r="AD239" s="88"/>
      <c r="AH239" s="200"/>
      <c r="AL239" s="78"/>
      <c r="AU239" s="208"/>
    </row>
    <row r="240" spans="29:47">
      <c r="AC240" s="204"/>
      <c r="AD240" s="88"/>
      <c r="AH240" s="200"/>
      <c r="AL240" s="78"/>
      <c r="AU240" s="208"/>
    </row>
    <row r="241" spans="29:47">
      <c r="AC241" s="204"/>
      <c r="AD241" s="88"/>
      <c r="AH241" s="200"/>
      <c r="AL241" s="78"/>
      <c r="AU241" s="208"/>
    </row>
    <row r="242" spans="29:47">
      <c r="AC242" s="204"/>
      <c r="AD242" s="88"/>
      <c r="AH242" s="200"/>
      <c r="AL242" s="78"/>
      <c r="AU242" s="208"/>
    </row>
    <row r="243" spans="29:47">
      <c r="AC243" s="204"/>
      <c r="AD243" s="88"/>
      <c r="AH243" s="200"/>
      <c r="AL243" s="78"/>
      <c r="AU243" s="208"/>
    </row>
    <row r="244" spans="29:47">
      <c r="AC244" s="204"/>
      <c r="AD244" s="88"/>
      <c r="AH244" s="200"/>
      <c r="AL244" s="78"/>
      <c r="AU244" s="208"/>
    </row>
    <row r="245" spans="29:47">
      <c r="AC245" s="204"/>
      <c r="AD245" s="88"/>
      <c r="AH245" s="200"/>
      <c r="AL245" s="78"/>
      <c r="AU245" s="208"/>
    </row>
    <row r="246" spans="29:47">
      <c r="AC246" s="204"/>
      <c r="AD246" s="88"/>
      <c r="AH246" s="200"/>
    </row>
    <row r="247" spans="29:47">
      <c r="AC247" s="204"/>
      <c r="AD247" s="88"/>
      <c r="AH247" s="200"/>
    </row>
    <row r="248" spans="29:47">
      <c r="AC248" s="204"/>
      <c r="AD248" s="88"/>
      <c r="AH248" s="200"/>
    </row>
    <row r="249" spans="29:47">
      <c r="AC249" s="204"/>
      <c r="AD249" s="88"/>
      <c r="AH249" s="200"/>
    </row>
    <row r="250" spans="29:47">
      <c r="AC250" s="204"/>
      <c r="AD250" s="88"/>
      <c r="AH250" s="200"/>
    </row>
    <row r="251" spans="29:47">
      <c r="AC251" s="204"/>
      <c r="AD251" s="88"/>
      <c r="AH251" s="200"/>
    </row>
    <row r="252" spans="29:47">
      <c r="AC252" s="204"/>
      <c r="AD252" s="88"/>
      <c r="AH252" s="200"/>
    </row>
    <row r="253" spans="29:47">
      <c r="AC253" s="204"/>
      <c r="AD253" s="88"/>
      <c r="AH253" s="200"/>
    </row>
    <row r="254" spans="29:47">
      <c r="AC254" s="204"/>
      <c r="AD254" s="88"/>
      <c r="AH254" s="200"/>
    </row>
    <row r="255" spans="29:47">
      <c r="AC255" s="204"/>
      <c r="AD255" s="88"/>
      <c r="AH255" s="200"/>
    </row>
    <row r="256" spans="29:47">
      <c r="AC256" s="204"/>
      <c r="AD256" s="88"/>
      <c r="AH256" s="200"/>
    </row>
    <row r="257" spans="29:34">
      <c r="AC257" s="204"/>
      <c r="AD257" s="88"/>
      <c r="AH257" s="200"/>
    </row>
    <row r="258" spans="29:34">
      <c r="AC258" s="204"/>
      <c r="AD258" s="88"/>
      <c r="AH258" s="200"/>
    </row>
    <row r="259" spans="29:34">
      <c r="AC259" s="204"/>
      <c r="AD259" s="88"/>
      <c r="AH259" s="200"/>
    </row>
    <row r="260" spans="29:34">
      <c r="AC260" s="204"/>
      <c r="AD260" s="88"/>
      <c r="AH260" s="200"/>
    </row>
    <row r="261" spans="29:34">
      <c r="AC261" s="204"/>
      <c r="AD261" s="88"/>
      <c r="AH261" s="200"/>
    </row>
    <row r="262" spans="29:34">
      <c r="AC262" s="204"/>
      <c r="AD262" s="88"/>
      <c r="AH262" s="200"/>
    </row>
    <row r="263" spans="29:34">
      <c r="AC263" s="204"/>
      <c r="AD263" s="88"/>
      <c r="AH263" s="200"/>
    </row>
    <row r="264" spans="29:34">
      <c r="AC264" s="204"/>
      <c r="AD264" s="88"/>
      <c r="AH264" s="200"/>
    </row>
    <row r="265" spans="29:34">
      <c r="AC265" s="204"/>
      <c r="AD265" s="88"/>
      <c r="AH265" s="200"/>
    </row>
    <row r="266" spans="29:34">
      <c r="AC266" s="204"/>
      <c r="AD266" s="88"/>
      <c r="AH266" s="200"/>
    </row>
    <row r="267" spans="29:34">
      <c r="AC267" s="204"/>
      <c r="AD267" s="88"/>
      <c r="AH267" s="200"/>
    </row>
    <row r="268" spans="29:34">
      <c r="AC268" s="204"/>
      <c r="AD268" s="88"/>
      <c r="AH268" s="200"/>
    </row>
    <row r="269" spans="29:34">
      <c r="AC269" s="204"/>
      <c r="AD269" s="88"/>
      <c r="AH269" s="200"/>
    </row>
    <row r="270" spans="29:34">
      <c r="AC270" s="204"/>
      <c r="AD270" s="88"/>
      <c r="AH270" s="200"/>
    </row>
    <row r="271" spans="29:34">
      <c r="AC271" s="204"/>
      <c r="AD271" s="88"/>
      <c r="AH271" s="200"/>
    </row>
    <row r="272" spans="29:34">
      <c r="AC272" s="204"/>
      <c r="AD272" s="88"/>
      <c r="AH272" s="200"/>
    </row>
    <row r="273" spans="29:34">
      <c r="AC273" s="204"/>
      <c r="AD273" s="88"/>
      <c r="AH273" s="200"/>
    </row>
    <row r="274" spans="29:34">
      <c r="AC274" s="204"/>
      <c r="AD274" s="88"/>
      <c r="AH274" s="200"/>
    </row>
    <row r="275" spans="29:34">
      <c r="AC275" s="204"/>
      <c r="AD275" s="88"/>
      <c r="AH275" s="200"/>
    </row>
    <row r="276" spans="29:34">
      <c r="AC276" s="204"/>
      <c r="AD276" s="88"/>
      <c r="AH276" s="200"/>
    </row>
    <row r="277" spans="29:34">
      <c r="AC277" s="204"/>
      <c r="AD277" s="88"/>
      <c r="AH277" s="200"/>
    </row>
    <row r="278" spans="29:34">
      <c r="AC278" s="204"/>
      <c r="AD278" s="88"/>
      <c r="AH278" s="200"/>
    </row>
    <row r="279" spans="29:34">
      <c r="AC279" s="204"/>
      <c r="AD279" s="88"/>
      <c r="AH279" s="200"/>
    </row>
    <row r="280" spans="29:34">
      <c r="AC280" s="204"/>
      <c r="AD280" s="88"/>
      <c r="AH280" s="200"/>
    </row>
    <row r="281" spans="29:34">
      <c r="AC281" s="204"/>
      <c r="AD281" s="88"/>
      <c r="AH281" s="200"/>
    </row>
    <row r="282" spans="29:34">
      <c r="AC282" s="204"/>
      <c r="AD282" s="88"/>
      <c r="AH282" s="200"/>
    </row>
    <row r="283" spans="29:34">
      <c r="AC283" s="204"/>
      <c r="AD283" s="88"/>
      <c r="AH283" s="200"/>
    </row>
    <row r="284" spans="29:34">
      <c r="AC284" s="204"/>
      <c r="AD284" s="88"/>
      <c r="AH284" s="200"/>
    </row>
    <row r="285" spans="29:34">
      <c r="AC285" s="204"/>
      <c r="AD285" s="88"/>
      <c r="AH285" s="200"/>
    </row>
    <row r="286" spans="29:34">
      <c r="AC286" s="204"/>
      <c r="AD286" s="88"/>
      <c r="AH286" s="200"/>
    </row>
    <row r="287" spans="29:34">
      <c r="AC287" s="204"/>
      <c r="AD287" s="88"/>
      <c r="AH287" s="200"/>
    </row>
    <row r="288" spans="29:34">
      <c r="AC288" s="204"/>
      <c r="AD288" s="88"/>
      <c r="AH288" s="200"/>
    </row>
    <row r="289" spans="29:34">
      <c r="AC289" s="204"/>
      <c r="AD289" s="88"/>
      <c r="AH289" s="200"/>
    </row>
    <row r="290" spans="29:34">
      <c r="AC290" s="204"/>
      <c r="AD290" s="88"/>
      <c r="AH290" s="200"/>
    </row>
    <row r="291" spans="29:34">
      <c r="AC291" s="204"/>
      <c r="AD291" s="88"/>
      <c r="AH291" s="200"/>
    </row>
    <row r="292" spans="29:34">
      <c r="AC292" s="204"/>
      <c r="AD292" s="88"/>
      <c r="AH292" s="200"/>
    </row>
    <row r="293" spans="29:34">
      <c r="AC293" s="204"/>
      <c r="AD293" s="88"/>
      <c r="AH293" s="200"/>
    </row>
    <row r="294" spans="29:34">
      <c r="AC294" s="204"/>
      <c r="AD294" s="88"/>
      <c r="AH294" s="200"/>
    </row>
    <row r="295" spans="29:34">
      <c r="AC295" s="204"/>
      <c r="AD295" s="88"/>
      <c r="AH295" s="200"/>
    </row>
    <row r="296" spans="29:34">
      <c r="AC296" s="204"/>
      <c r="AD296" s="88"/>
      <c r="AH296" s="200"/>
    </row>
    <row r="297" spans="29:34">
      <c r="AC297" s="204"/>
      <c r="AD297" s="88"/>
      <c r="AH297" s="200"/>
    </row>
    <row r="298" spans="29:34">
      <c r="AC298" s="204"/>
      <c r="AD298" s="88"/>
      <c r="AH298" s="200"/>
    </row>
    <row r="299" spans="29:34">
      <c r="AC299" s="204"/>
      <c r="AD299" s="88"/>
      <c r="AH299" s="200"/>
    </row>
    <row r="300" spans="29:34">
      <c r="AC300" s="204"/>
      <c r="AD300" s="88"/>
      <c r="AH300" s="200"/>
    </row>
    <row r="301" spans="29:34">
      <c r="AC301" s="204"/>
      <c r="AD301" s="88"/>
      <c r="AH301" s="200"/>
    </row>
    <row r="302" spans="29:34">
      <c r="AC302" s="204"/>
      <c r="AD302" s="88"/>
      <c r="AH302" s="200"/>
    </row>
    <row r="303" spans="29:34">
      <c r="AC303" s="204"/>
      <c r="AD303" s="88"/>
      <c r="AH303" s="200"/>
    </row>
    <row r="304" spans="29:34">
      <c r="AC304" s="204"/>
      <c r="AD304" s="88"/>
      <c r="AH304" s="200"/>
    </row>
    <row r="305" spans="29:34">
      <c r="AC305" s="204"/>
      <c r="AD305" s="88"/>
      <c r="AH305" s="200"/>
    </row>
    <row r="306" spans="29:34">
      <c r="AC306" s="204"/>
      <c r="AD306" s="88"/>
      <c r="AH306" s="200"/>
    </row>
    <row r="307" spans="29:34">
      <c r="AC307" s="204"/>
      <c r="AD307" s="88"/>
      <c r="AH307" s="200"/>
    </row>
    <row r="308" spans="29:34">
      <c r="AC308" s="204"/>
      <c r="AD308" s="88"/>
      <c r="AH308" s="200"/>
    </row>
    <row r="309" spans="29:34">
      <c r="AC309" s="204"/>
      <c r="AD309" s="88"/>
      <c r="AH309" s="200"/>
    </row>
    <row r="310" spans="29:34">
      <c r="AC310" s="204"/>
      <c r="AD310" s="88"/>
      <c r="AH310" s="200"/>
    </row>
    <row r="311" spans="29:34">
      <c r="AC311" s="204"/>
      <c r="AD311" s="88"/>
      <c r="AH311" s="200"/>
    </row>
    <row r="312" spans="29:34">
      <c r="AC312" s="204"/>
      <c r="AD312" s="88"/>
      <c r="AH312" s="200"/>
    </row>
    <row r="313" spans="29:34">
      <c r="AC313" s="204"/>
      <c r="AD313" s="88"/>
      <c r="AH313" s="200"/>
    </row>
    <row r="314" spans="29:34">
      <c r="AC314" s="204"/>
      <c r="AD314" s="88"/>
      <c r="AH314" s="200"/>
    </row>
    <row r="315" spans="29:34">
      <c r="AC315" s="204"/>
      <c r="AD315" s="88"/>
      <c r="AH315" s="200"/>
    </row>
    <row r="316" spans="29:34">
      <c r="AC316" s="204"/>
      <c r="AD316" s="88"/>
      <c r="AH316" s="200"/>
    </row>
    <row r="317" spans="29:34">
      <c r="AC317" s="204"/>
      <c r="AD317" s="88"/>
      <c r="AH317" s="200"/>
    </row>
    <row r="318" spans="29:34">
      <c r="AC318" s="204"/>
      <c r="AD318" s="88"/>
      <c r="AH318" s="200"/>
    </row>
    <row r="319" spans="29:34">
      <c r="AC319" s="204"/>
      <c r="AD319" s="88"/>
      <c r="AH319" s="200"/>
    </row>
    <row r="320" spans="29:34">
      <c r="AC320" s="204"/>
      <c r="AD320" s="88"/>
      <c r="AH320" s="200"/>
    </row>
    <row r="321" spans="29:34">
      <c r="AC321" s="204"/>
      <c r="AD321" s="88"/>
      <c r="AH321" s="200"/>
    </row>
    <row r="322" spans="29:34">
      <c r="AC322" s="204"/>
      <c r="AD322" s="88"/>
      <c r="AH322" s="200"/>
    </row>
    <row r="323" spans="29:34">
      <c r="AC323" s="204"/>
      <c r="AD323" s="88"/>
      <c r="AH323" s="200"/>
    </row>
    <row r="324" spans="29:34">
      <c r="AC324" s="204"/>
      <c r="AD324" s="88"/>
      <c r="AH324" s="200"/>
    </row>
    <row r="325" spans="29:34">
      <c r="AC325" s="204"/>
      <c r="AD325" s="88"/>
      <c r="AH325" s="200"/>
    </row>
    <row r="326" spans="29:34">
      <c r="AC326" s="204"/>
      <c r="AD326" s="88"/>
      <c r="AH326" s="200"/>
    </row>
    <row r="327" spans="29:34">
      <c r="AC327" s="204"/>
      <c r="AD327" s="88"/>
      <c r="AH327" s="200"/>
    </row>
    <row r="328" spans="29:34">
      <c r="AC328" s="204"/>
      <c r="AD328" s="88"/>
      <c r="AH328" s="200"/>
    </row>
    <row r="329" spans="29:34">
      <c r="AC329" s="204"/>
      <c r="AD329" s="88"/>
      <c r="AH329" s="200"/>
    </row>
    <row r="330" spans="29:34">
      <c r="AC330" s="204"/>
      <c r="AD330" s="88"/>
      <c r="AH330" s="200"/>
    </row>
    <row r="331" spans="29:34">
      <c r="AC331" s="204"/>
      <c r="AD331" s="88"/>
      <c r="AH331" s="200"/>
    </row>
    <row r="332" spans="29:34">
      <c r="AC332" s="204"/>
      <c r="AD332" s="88"/>
      <c r="AH332" s="200"/>
    </row>
    <row r="333" spans="29:34">
      <c r="AC333" s="204"/>
      <c r="AD333" s="88"/>
      <c r="AH333" s="200"/>
    </row>
    <row r="334" spans="29:34">
      <c r="AC334" s="204"/>
      <c r="AD334" s="88"/>
      <c r="AH334" s="200"/>
    </row>
    <row r="335" spans="29:34">
      <c r="AC335" s="204"/>
      <c r="AD335" s="88"/>
      <c r="AH335" s="200"/>
    </row>
    <row r="336" spans="29:34">
      <c r="AC336" s="204"/>
      <c r="AD336" s="88"/>
      <c r="AH336" s="200"/>
    </row>
    <row r="337" spans="29:34">
      <c r="AC337" s="204"/>
      <c r="AD337" s="88"/>
      <c r="AH337" s="200"/>
    </row>
    <row r="338" spans="29:34">
      <c r="AC338" s="204"/>
      <c r="AD338" s="88"/>
      <c r="AH338" s="200"/>
    </row>
    <row r="339" spans="29:34">
      <c r="AC339" s="204"/>
      <c r="AD339" s="88"/>
      <c r="AH339" s="200"/>
    </row>
    <row r="340" spans="29:34">
      <c r="AC340" s="204"/>
      <c r="AD340" s="88"/>
      <c r="AH340" s="200"/>
    </row>
    <row r="341" spans="29:34">
      <c r="AC341" s="204"/>
      <c r="AD341" s="88"/>
      <c r="AH341" s="200"/>
    </row>
    <row r="342" spans="29:34">
      <c r="AC342" s="204"/>
      <c r="AD342" s="88"/>
      <c r="AH342" s="200"/>
    </row>
    <row r="343" spans="29:34">
      <c r="AC343" s="204"/>
      <c r="AD343" s="88"/>
      <c r="AH343" s="200"/>
    </row>
    <row r="344" spans="29:34">
      <c r="AC344" s="204"/>
      <c r="AD344" s="88"/>
      <c r="AH344" s="200"/>
    </row>
    <row r="345" spans="29:34">
      <c r="AC345" s="204"/>
      <c r="AD345" s="88"/>
      <c r="AH345" s="200"/>
    </row>
    <row r="346" spans="29:34">
      <c r="AC346" s="204"/>
      <c r="AD346" s="88"/>
      <c r="AH346" s="200"/>
    </row>
    <row r="347" spans="29:34">
      <c r="AC347" s="204"/>
      <c r="AD347" s="88"/>
      <c r="AH347" s="200"/>
    </row>
    <row r="348" spans="29:34">
      <c r="AC348" s="204"/>
      <c r="AD348" s="88"/>
      <c r="AH348" s="200"/>
    </row>
    <row r="349" spans="29:34">
      <c r="AC349" s="204"/>
      <c r="AD349" s="88"/>
      <c r="AH349" s="200"/>
    </row>
    <row r="350" spans="29:34">
      <c r="AC350" s="204"/>
      <c r="AD350" s="88"/>
      <c r="AH350" s="200"/>
    </row>
    <row r="351" spans="29:34">
      <c r="AH351" s="200"/>
    </row>
    <row r="352" spans="29:34">
      <c r="AH352" s="200"/>
    </row>
    <row r="353" spans="34:34">
      <c r="AH353" s="200"/>
    </row>
    <row r="354" spans="34:34">
      <c r="AH354" s="200"/>
    </row>
    <row r="355" spans="34:34">
      <c r="AH355" s="200"/>
    </row>
    <row r="356" spans="34:34">
      <c r="AH356" s="200"/>
    </row>
    <row r="357" spans="34:34">
      <c r="AH357" s="200"/>
    </row>
    <row r="358" spans="34:34">
      <c r="AH358" s="200"/>
    </row>
    <row r="359" spans="34:34">
      <c r="AH359" s="200"/>
    </row>
    <row r="360" spans="34:34">
      <c r="AH360" s="200"/>
    </row>
    <row r="361" spans="34:34">
      <c r="AH361" s="200"/>
    </row>
    <row r="362" spans="34:34">
      <c r="AH362" s="200"/>
    </row>
    <row r="363" spans="34:34">
      <c r="AH363" s="200"/>
    </row>
    <row r="364" spans="34:34">
      <c r="AH364" s="200"/>
    </row>
    <row r="365" spans="34:34">
      <c r="AH365" s="200"/>
    </row>
    <row r="366" spans="34:34">
      <c r="AH366" s="200"/>
    </row>
    <row r="367" spans="34:34">
      <c r="AH367" s="200"/>
    </row>
    <row r="368" spans="34:34">
      <c r="AH368" s="200"/>
    </row>
    <row r="369" spans="34:34">
      <c r="AH369" s="200"/>
    </row>
    <row r="370" spans="34:34">
      <c r="AH370" s="200"/>
    </row>
    <row r="371" spans="34:34">
      <c r="AH371" s="200"/>
    </row>
    <row r="372" spans="34:34">
      <c r="AH372" s="200"/>
    </row>
    <row r="373" spans="34:34">
      <c r="AH373" s="200"/>
    </row>
    <row r="374" spans="34:34">
      <c r="AH374" s="200"/>
    </row>
    <row r="375" spans="34:34">
      <c r="AH375" s="200"/>
    </row>
    <row r="376" spans="34:34">
      <c r="AH376" s="200"/>
    </row>
    <row r="377" spans="34:34">
      <c r="AH377" s="200"/>
    </row>
    <row r="378" spans="34:34">
      <c r="AH378" s="200"/>
    </row>
    <row r="379" spans="34:34">
      <c r="AH379" s="200"/>
    </row>
    <row r="380" spans="34:34">
      <c r="AH380" s="200"/>
    </row>
    <row r="381" spans="34:34">
      <c r="AH381" s="200"/>
    </row>
    <row r="382" spans="34:34">
      <c r="AH382" s="200"/>
    </row>
    <row r="383" spans="34:34">
      <c r="AH383" s="200"/>
    </row>
    <row r="384" spans="34:34">
      <c r="AH384" s="200"/>
    </row>
    <row r="385" spans="34:34">
      <c r="AH385" s="200"/>
    </row>
    <row r="386" spans="34:34">
      <c r="AH386" s="200"/>
    </row>
    <row r="387" spans="34:34">
      <c r="AH387" s="200"/>
    </row>
    <row r="388" spans="34:34">
      <c r="AH388" s="200"/>
    </row>
    <row r="389" spans="34:34">
      <c r="AH389" s="200"/>
    </row>
    <row r="390" spans="34:34">
      <c r="AH390" s="200"/>
    </row>
    <row r="391" spans="34:34">
      <c r="AH391" s="200"/>
    </row>
    <row r="392" spans="34:34">
      <c r="AH392" s="200"/>
    </row>
    <row r="393" spans="34:34">
      <c r="AH393" s="200"/>
    </row>
    <row r="394" spans="34:34">
      <c r="AH394" s="200"/>
    </row>
    <row r="395" spans="34:34">
      <c r="AH395" s="200"/>
    </row>
    <row r="396" spans="34:34">
      <c r="AH396" s="200"/>
    </row>
    <row r="397" spans="34:34">
      <c r="AH397" s="200"/>
    </row>
    <row r="398" spans="34:34">
      <c r="AH398" s="200"/>
    </row>
    <row r="399" spans="34:34">
      <c r="AH399" s="200"/>
    </row>
    <row r="400" spans="34:34">
      <c r="AH400" s="200"/>
    </row>
    <row r="401" spans="34:34">
      <c r="AH401" s="200"/>
    </row>
    <row r="402" spans="34:34">
      <c r="AH402" s="200"/>
    </row>
    <row r="403" spans="34:34">
      <c r="AH403" s="200"/>
    </row>
    <row r="404" spans="34:34">
      <c r="AH404" s="200"/>
    </row>
    <row r="405" spans="34:34">
      <c r="AH405" s="200"/>
    </row>
    <row r="406" spans="34:34">
      <c r="AH406" s="200"/>
    </row>
    <row r="407" spans="34:34">
      <c r="AH407" s="200"/>
    </row>
    <row r="408" spans="34:34">
      <c r="AH408" s="200"/>
    </row>
    <row r="409" spans="34:34">
      <c r="AH409" s="200"/>
    </row>
    <row r="410" spans="34:34">
      <c r="AH410" s="200"/>
    </row>
    <row r="411" spans="34:34">
      <c r="AH411" s="200"/>
    </row>
    <row r="412" spans="34:34">
      <c r="AH412" s="200"/>
    </row>
    <row r="413" spans="34:34">
      <c r="AH413" s="200"/>
    </row>
    <row r="414" spans="34:34">
      <c r="AH414" s="200"/>
    </row>
    <row r="415" spans="34:34">
      <c r="AH415" s="200"/>
    </row>
    <row r="416" spans="34:34">
      <c r="AH416" s="200"/>
    </row>
    <row r="417" spans="34:34">
      <c r="AH417" s="200"/>
    </row>
    <row r="418" spans="34:34">
      <c r="AH418" s="200"/>
    </row>
    <row r="419" spans="34:34">
      <c r="AH419" s="200"/>
    </row>
    <row r="420" spans="34:34">
      <c r="AH420" s="200"/>
    </row>
    <row r="421" spans="34:34">
      <c r="AH421" s="200"/>
    </row>
    <row r="422" spans="34:34">
      <c r="AH422" s="200"/>
    </row>
    <row r="423" spans="34:34">
      <c r="AH423" s="200"/>
    </row>
    <row r="424" spans="34:34">
      <c r="AH424" s="200"/>
    </row>
    <row r="425" spans="34:34">
      <c r="AH425" s="200"/>
    </row>
    <row r="426" spans="34:34">
      <c r="AH426" s="200"/>
    </row>
    <row r="427" spans="34:34">
      <c r="AH427" s="200"/>
    </row>
    <row r="428" spans="34:34">
      <c r="AH428" s="200"/>
    </row>
    <row r="429" spans="34:34">
      <c r="AH429" s="200"/>
    </row>
    <row r="430" spans="34:34">
      <c r="AH430" s="200"/>
    </row>
    <row r="431" spans="34:34">
      <c r="AH431" s="200"/>
    </row>
    <row r="432" spans="34:34">
      <c r="AH432" s="200"/>
    </row>
    <row r="433" spans="34:34">
      <c r="AH433" s="200"/>
    </row>
    <row r="434" spans="34:34">
      <c r="AH434" s="200"/>
    </row>
    <row r="435" spans="34:34">
      <c r="AH435" s="200"/>
    </row>
    <row r="436" spans="34:34">
      <c r="AH436" s="200"/>
    </row>
    <row r="437" spans="34:34">
      <c r="AH437" s="200"/>
    </row>
    <row r="438" spans="34:34">
      <c r="AH438" s="200"/>
    </row>
    <row r="439" spans="34:34">
      <c r="AH439" s="200"/>
    </row>
    <row r="440" spans="34:34">
      <c r="AH440" s="200"/>
    </row>
    <row r="441" spans="34:34">
      <c r="AH441" s="200"/>
    </row>
    <row r="442" spans="34:34">
      <c r="AH442" s="200"/>
    </row>
    <row r="443" spans="34:34">
      <c r="AH443" s="200"/>
    </row>
    <row r="444" spans="34:34">
      <c r="AH444" s="200"/>
    </row>
    <row r="445" spans="34:34">
      <c r="AH445" s="200"/>
    </row>
    <row r="446" spans="34:34">
      <c r="AH446" s="200"/>
    </row>
    <row r="447" spans="34:34">
      <c r="AH447" s="200"/>
    </row>
    <row r="448" spans="34:34">
      <c r="AH448" s="200"/>
    </row>
    <row r="449" spans="34:34">
      <c r="AH449" s="200"/>
    </row>
    <row r="450" spans="34:34">
      <c r="AH450" s="200"/>
    </row>
    <row r="451" spans="34:34">
      <c r="AH451" s="200"/>
    </row>
    <row r="452" spans="34:34">
      <c r="AH452" s="200"/>
    </row>
    <row r="453" spans="34:34">
      <c r="AH453" s="200"/>
    </row>
    <row r="454" spans="34:34">
      <c r="AH454" s="200"/>
    </row>
    <row r="455" spans="34:34">
      <c r="AH455" s="200"/>
    </row>
    <row r="456" spans="34:34">
      <c r="AH456" s="200"/>
    </row>
    <row r="457" spans="34:34">
      <c r="AH457" s="200"/>
    </row>
    <row r="458" spans="34:34">
      <c r="AH458" s="200"/>
    </row>
    <row r="459" spans="34:34">
      <c r="AH459" s="200"/>
    </row>
    <row r="460" spans="34:34">
      <c r="AH460" s="200"/>
    </row>
    <row r="461" spans="34:34">
      <c r="AH461" s="200"/>
    </row>
    <row r="462" spans="34:34">
      <c r="AH462" s="200"/>
    </row>
    <row r="463" spans="34:34">
      <c r="AH463" s="200"/>
    </row>
    <row r="464" spans="34:34">
      <c r="AH464" s="200"/>
    </row>
    <row r="465" spans="34:34">
      <c r="AH465" s="200"/>
    </row>
    <row r="466" spans="34:34">
      <c r="AH466" s="200"/>
    </row>
    <row r="467" spans="34:34">
      <c r="AH467" s="200"/>
    </row>
    <row r="468" spans="34:34">
      <c r="AH468" s="200"/>
    </row>
    <row r="469" spans="34:34">
      <c r="AH469" s="200"/>
    </row>
    <row r="470" spans="34:34">
      <c r="AH470" s="200"/>
    </row>
    <row r="471" spans="34:34">
      <c r="AH471" s="200"/>
    </row>
    <row r="472" spans="34:34">
      <c r="AH472" s="200"/>
    </row>
    <row r="473" spans="34:34">
      <c r="AH473" s="200"/>
    </row>
    <row r="474" spans="34:34">
      <c r="AH474" s="200"/>
    </row>
    <row r="475" spans="34:34">
      <c r="AH475" s="200"/>
    </row>
    <row r="476" spans="34:34">
      <c r="AH476" s="200"/>
    </row>
    <row r="477" spans="34:34">
      <c r="AH477" s="200"/>
    </row>
  </sheetData>
  <autoFilter ref="A1:CC245" xr:uid="{00000000-0001-0000-0200-000000000000}">
    <sortState xmlns:xlrd2="http://schemas.microsoft.com/office/spreadsheetml/2017/richdata2" ref="A2:CC245">
      <sortCondition ref="B1:B245"/>
    </sortState>
  </autoFilter>
  <sortState xmlns:xlrd2="http://schemas.microsoft.com/office/spreadsheetml/2017/richdata2" ref="A2:BO87">
    <sortCondition ref="C2:C87"/>
  </sortState>
  <conditionalFormatting sqref="BL3:BM50">
    <cfRule type="containsText" dxfId="0" priority="2" operator="containsText" text="auto">
      <formula>NOT(ISERROR(SEARCH("auto",BL3)))</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1832-4E12-4485-A422-72E1EAF6B758}">
  <dimension ref="A1:D52"/>
  <sheetViews>
    <sheetView workbookViewId="0">
      <selection activeCell="F48" sqref="F48"/>
    </sheetView>
  </sheetViews>
  <sheetFormatPr defaultRowHeight="15"/>
  <sheetData>
    <row r="1" spans="1:4">
      <c r="A1" s="127" t="s">
        <v>239</v>
      </c>
      <c r="B1" s="127" t="s">
        <v>240</v>
      </c>
      <c r="C1" s="127" t="s">
        <v>241</v>
      </c>
      <c r="D1" s="127" t="s">
        <v>242</v>
      </c>
    </row>
    <row r="2" spans="1:4">
      <c r="A2">
        <v>4330000</v>
      </c>
      <c r="B2">
        <v>4330000</v>
      </c>
      <c r="C2">
        <v>1</v>
      </c>
      <c r="D2">
        <v>1</v>
      </c>
    </row>
    <row r="3" spans="1:4">
      <c r="A3">
        <v>4330001</v>
      </c>
      <c r="B3">
        <v>4330001</v>
      </c>
      <c r="C3">
        <v>1</v>
      </c>
      <c r="D3">
        <v>1</v>
      </c>
    </row>
    <row r="4" spans="1:4">
      <c r="A4">
        <v>4330002</v>
      </c>
      <c r="B4">
        <v>4330002</v>
      </c>
      <c r="C4">
        <v>1</v>
      </c>
      <c r="D4">
        <v>1</v>
      </c>
    </row>
    <row r="5" spans="1:4">
      <c r="A5">
        <v>4330003</v>
      </c>
      <c r="B5">
        <v>4330003</v>
      </c>
      <c r="C5">
        <v>1</v>
      </c>
      <c r="D5">
        <v>1</v>
      </c>
    </row>
    <row r="6" spans="1:4">
      <c r="A6">
        <v>4330004</v>
      </c>
      <c r="B6">
        <v>4330004</v>
      </c>
      <c r="C6">
        <v>1</v>
      </c>
      <c r="D6">
        <v>1</v>
      </c>
    </row>
    <row r="7" spans="1:4">
      <c r="A7">
        <v>4330005</v>
      </c>
      <c r="B7">
        <v>4330005</v>
      </c>
      <c r="C7">
        <v>1</v>
      </c>
      <c r="D7">
        <v>1</v>
      </c>
    </row>
    <row r="8" spans="1:4">
      <c r="A8">
        <v>4330006</v>
      </c>
      <c r="B8">
        <v>4330006</v>
      </c>
      <c r="C8">
        <v>1</v>
      </c>
      <c r="D8">
        <v>1</v>
      </c>
    </row>
    <row r="9" spans="1:4">
      <c r="A9">
        <v>4330007</v>
      </c>
      <c r="B9">
        <v>4330007</v>
      </c>
      <c r="C9">
        <v>1</v>
      </c>
      <c r="D9">
        <v>1</v>
      </c>
    </row>
    <row r="10" spans="1:4">
      <c r="A10">
        <v>4330008</v>
      </c>
      <c r="B10">
        <v>4330008</v>
      </c>
      <c r="C10">
        <v>1</v>
      </c>
      <c r="D10">
        <v>1</v>
      </c>
    </row>
    <row r="11" spans="1:4">
      <c r="A11">
        <v>4330009.01</v>
      </c>
      <c r="B11">
        <v>4330009.01</v>
      </c>
      <c r="C11">
        <v>1</v>
      </c>
      <c r="D11">
        <v>1</v>
      </c>
    </row>
    <row r="12" spans="1:4">
      <c r="A12">
        <v>4330009.0199999996</v>
      </c>
      <c r="B12">
        <v>4330009.0199999996</v>
      </c>
      <c r="C12">
        <v>1</v>
      </c>
      <c r="D12">
        <v>1</v>
      </c>
    </row>
    <row r="13" spans="1:4">
      <c r="A13">
        <v>4330010</v>
      </c>
      <c r="B13">
        <v>4330010</v>
      </c>
      <c r="C13">
        <v>1</v>
      </c>
      <c r="D13">
        <v>1</v>
      </c>
    </row>
    <row r="14" spans="1:4">
      <c r="A14">
        <v>4330011</v>
      </c>
      <c r="B14">
        <v>4330011</v>
      </c>
      <c r="C14">
        <v>1</v>
      </c>
      <c r="D14">
        <v>1</v>
      </c>
    </row>
    <row r="15" spans="1:4">
      <c r="A15">
        <v>4330012</v>
      </c>
      <c r="B15">
        <v>4330012</v>
      </c>
      <c r="C15">
        <v>1</v>
      </c>
      <c r="D15">
        <v>1</v>
      </c>
    </row>
    <row r="16" spans="1:4">
      <c r="A16">
        <v>4330013</v>
      </c>
      <c r="B16">
        <v>4330013</v>
      </c>
      <c r="C16">
        <v>1</v>
      </c>
      <c r="D16">
        <v>1</v>
      </c>
    </row>
    <row r="17" spans="1:4">
      <c r="A17">
        <v>4330014</v>
      </c>
      <c r="B17">
        <v>4330014</v>
      </c>
      <c r="C17">
        <v>1</v>
      </c>
      <c r="D17">
        <v>1</v>
      </c>
    </row>
    <row r="18" spans="1:4">
      <c r="A18">
        <v>4330015.01</v>
      </c>
      <c r="B18">
        <v>4330015.01</v>
      </c>
      <c r="C18">
        <v>1</v>
      </c>
      <c r="D18">
        <v>1</v>
      </c>
    </row>
    <row r="19" spans="1:4">
      <c r="A19">
        <v>4330015.0199999996</v>
      </c>
      <c r="B19">
        <v>4330015.0199999996</v>
      </c>
      <c r="C19">
        <v>1</v>
      </c>
      <c r="D19">
        <v>1</v>
      </c>
    </row>
    <row r="20" spans="1:4">
      <c r="A20">
        <v>4330016</v>
      </c>
      <c r="B20">
        <v>4330016</v>
      </c>
      <c r="C20">
        <v>1</v>
      </c>
      <c r="D20">
        <v>1</v>
      </c>
    </row>
    <row r="21" spans="1:4">
      <c r="A21">
        <v>4330017</v>
      </c>
      <c r="B21">
        <v>4330017</v>
      </c>
      <c r="C21">
        <v>1</v>
      </c>
      <c r="D21">
        <v>1</v>
      </c>
    </row>
    <row r="22" spans="1:4">
      <c r="A22">
        <v>4330018</v>
      </c>
      <c r="B22">
        <v>4330018</v>
      </c>
      <c r="C22">
        <v>1</v>
      </c>
      <c r="D22">
        <v>1</v>
      </c>
    </row>
    <row r="23" spans="1:4">
      <c r="A23">
        <v>4330019.01</v>
      </c>
      <c r="B23">
        <v>4330019.01</v>
      </c>
      <c r="C23">
        <v>1</v>
      </c>
      <c r="D23">
        <v>1</v>
      </c>
    </row>
    <row r="24" spans="1:4">
      <c r="A24">
        <v>4330019.0199999996</v>
      </c>
      <c r="B24">
        <v>4330019.0199999996</v>
      </c>
      <c r="C24">
        <v>1</v>
      </c>
      <c r="D24">
        <v>1</v>
      </c>
    </row>
    <row r="25" spans="1:4">
      <c r="A25">
        <v>4330100</v>
      </c>
      <c r="B25">
        <v>4330100</v>
      </c>
      <c r="C25">
        <v>1</v>
      </c>
      <c r="D25">
        <v>1</v>
      </c>
    </row>
    <row r="26" spans="1:4">
      <c r="A26">
        <v>4330110.01</v>
      </c>
      <c r="B26">
        <v>4330110.01</v>
      </c>
      <c r="C26">
        <v>1</v>
      </c>
      <c r="D26">
        <v>1</v>
      </c>
    </row>
    <row r="27" spans="1:4">
      <c r="A27">
        <v>4330110.03</v>
      </c>
      <c r="B27">
        <v>4330110.03</v>
      </c>
      <c r="C27">
        <v>1</v>
      </c>
      <c r="D27">
        <v>1</v>
      </c>
    </row>
    <row r="28" spans="1:4">
      <c r="A28">
        <v>4330110.04</v>
      </c>
      <c r="B28">
        <v>4330110.04</v>
      </c>
      <c r="C28">
        <v>1</v>
      </c>
      <c r="D28">
        <v>1</v>
      </c>
    </row>
    <row r="29" spans="1:4">
      <c r="A29">
        <v>4330110.0599999996</v>
      </c>
      <c r="B29">
        <v>4330110.0599999996</v>
      </c>
      <c r="C29">
        <v>1</v>
      </c>
      <c r="D29">
        <v>1</v>
      </c>
    </row>
    <row r="30" spans="1:4">
      <c r="A30">
        <v>4330110.07</v>
      </c>
      <c r="B30">
        <v>4330110.07</v>
      </c>
      <c r="C30">
        <v>1</v>
      </c>
      <c r="D30">
        <v>1</v>
      </c>
    </row>
    <row r="31" spans="1:4">
      <c r="A31">
        <v>4330111.01</v>
      </c>
      <c r="B31">
        <v>4330111.01</v>
      </c>
      <c r="C31">
        <v>1</v>
      </c>
      <c r="D31">
        <v>1</v>
      </c>
    </row>
    <row r="32" spans="1:4">
      <c r="A32">
        <v>4330111.0199999996</v>
      </c>
      <c r="B32">
        <v>4330111.0199999996</v>
      </c>
      <c r="C32">
        <v>1</v>
      </c>
      <c r="D32">
        <v>1</v>
      </c>
    </row>
    <row r="33" spans="1:4">
      <c r="A33">
        <v>4330111.05</v>
      </c>
      <c r="B33">
        <v>4330111.05</v>
      </c>
      <c r="C33">
        <v>1</v>
      </c>
      <c r="D33">
        <v>1</v>
      </c>
    </row>
    <row r="34" spans="1:4">
      <c r="A34">
        <v>4330111.0599999996</v>
      </c>
      <c r="B34">
        <v>4330111.0599999996</v>
      </c>
      <c r="C34">
        <v>1</v>
      </c>
      <c r="D34">
        <v>1</v>
      </c>
    </row>
    <row r="35" spans="1:4">
      <c r="A35">
        <v>4330111.07</v>
      </c>
      <c r="B35">
        <v>4330111.07</v>
      </c>
      <c r="C35">
        <v>1</v>
      </c>
      <c r="D35">
        <v>1</v>
      </c>
    </row>
    <row r="36" spans="1:4">
      <c r="A36">
        <v>4330111.08</v>
      </c>
      <c r="B36">
        <v>4330111.08</v>
      </c>
      <c r="C36">
        <v>1</v>
      </c>
      <c r="D36">
        <v>1</v>
      </c>
    </row>
    <row r="37" spans="1:4">
      <c r="A37">
        <v>4330112.01</v>
      </c>
      <c r="B37">
        <v>4330112.01</v>
      </c>
      <c r="C37">
        <v>1</v>
      </c>
      <c r="D37">
        <v>1</v>
      </c>
    </row>
    <row r="38" spans="1:4">
      <c r="A38">
        <v>4330112.0199999996</v>
      </c>
      <c r="B38">
        <v>4330112.0199999996</v>
      </c>
      <c r="C38">
        <v>1</v>
      </c>
      <c r="D38">
        <v>1</v>
      </c>
    </row>
    <row r="39" spans="1:4">
      <c r="A39">
        <v>4330113.01</v>
      </c>
      <c r="B39">
        <v>4330113.01</v>
      </c>
      <c r="C39">
        <v>1</v>
      </c>
      <c r="D39">
        <v>1</v>
      </c>
    </row>
    <row r="40" spans="1:4">
      <c r="A40">
        <v>4330113.0199999996</v>
      </c>
      <c r="B40">
        <v>4330113.0199999996</v>
      </c>
      <c r="C40">
        <v>1</v>
      </c>
      <c r="D40">
        <v>1</v>
      </c>
    </row>
    <row r="41" spans="1:4">
      <c r="A41">
        <v>4330200</v>
      </c>
      <c r="B41">
        <v>4330200</v>
      </c>
      <c r="C41">
        <v>1</v>
      </c>
      <c r="D41">
        <v>1</v>
      </c>
    </row>
    <row r="42" spans="1:4">
      <c r="A42">
        <v>4330201</v>
      </c>
      <c r="B42">
        <v>4330201</v>
      </c>
      <c r="C42">
        <v>1</v>
      </c>
      <c r="D42">
        <v>1</v>
      </c>
    </row>
    <row r="43" spans="1:4">
      <c r="A43">
        <v>4330202</v>
      </c>
      <c r="B43">
        <v>4330202</v>
      </c>
      <c r="C43">
        <v>1</v>
      </c>
      <c r="D43">
        <v>1</v>
      </c>
    </row>
    <row r="44" spans="1:4">
      <c r="A44">
        <v>4330300.01</v>
      </c>
      <c r="B44">
        <v>4330300.01</v>
      </c>
      <c r="C44">
        <v>1</v>
      </c>
      <c r="D44">
        <v>1</v>
      </c>
    </row>
    <row r="45" spans="1:4">
      <c r="A45">
        <v>4330300.0199999996</v>
      </c>
      <c r="B45">
        <v>4330300.0199999996</v>
      </c>
      <c r="C45">
        <v>1</v>
      </c>
      <c r="D45">
        <v>1</v>
      </c>
    </row>
    <row r="46" spans="1:4">
      <c r="A46">
        <v>4330400.01</v>
      </c>
      <c r="B46">
        <v>4330400.01</v>
      </c>
      <c r="C46">
        <v>1</v>
      </c>
      <c r="D46">
        <v>1</v>
      </c>
    </row>
    <row r="47" spans="1:4">
      <c r="A47">
        <v>4330400.0199999996</v>
      </c>
      <c r="B47">
        <v>4330400.0199999996</v>
      </c>
      <c r="C47">
        <v>1</v>
      </c>
      <c r="D47">
        <v>1</v>
      </c>
    </row>
    <row r="48" spans="1:4">
      <c r="A48">
        <v>4330400.03</v>
      </c>
      <c r="B48">
        <v>4330400.03</v>
      </c>
      <c r="C48">
        <v>1</v>
      </c>
      <c r="D48">
        <v>1</v>
      </c>
    </row>
    <row r="49" spans="1:4">
      <c r="A49">
        <v>4330400.04</v>
      </c>
      <c r="B49">
        <v>4330400.05</v>
      </c>
      <c r="C49">
        <v>0.3078861</v>
      </c>
      <c r="D49">
        <v>0.36682458000000001</v>
      </c>
    </row>
    <row r="50" spans="1:4">
      <c r="A50">
        <v>4330400.04</v>
      </c>
      <c r="B50">
        <v>4330400.0599999996</v>
      </c>
      <c r="C50">
        <v>0.69211389999999995</v>
      </c>
      <c r="D50">
        <v>0.63317542000000004</v>
      </c>
    </row>
    <row r="51" spans="1:4">
      <c r="A51">
        <v>4330401</v>
      </c>
      <c r="B51">
        <v>4330401</v>
      </c>
      <c r="C51">
        <v>1</v>
      </c>
      <c r="D51">
        <v>1</v>
      </c>
    </row>
    <row r="52" spans="1:4">
      <c r="A52">
        <v>4330402</v>
      </c>
      <c r="B52">
        <v>4330402</v>
      </c>
      <c r="C52">
        <v>1</v>
      </c>
      <c r="D52">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workbookViewId="0">
      <selection activeCell="D20" sqref="D20"/>
    </sheetView>
  </sheetViews>
  <sheetFormatPr defaultRowHeight="1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c r="A1" s="6"/>
      <c r="B1" s="7" t="s">
        <v>2</v>
      </c>
      <c r="C1" s="415" t="s">
        <v>0</v>
      </c>
      <c r="D1" s="416"/>
      <c r="E1" s="417" t="s">
        <v>30</v>
      </c>
      <c r="F1" s="418"/>
    </row>
    <row r="2" spans="1:7" ht="45.75" thickBot="1">
      <c r="A2" s="8"/>
      <c r="B2" s="9" t="s">
        <v>1</v>
      </c>
      <c r="C2" s="10" t="s">
        <v>14</v>
      </c>
      <c r="D2" s="75" t="s">
        <v>48</v>
      </c>
      <c r="E2" s="10" t="s">
        <v>14</v>
      </c>
      <c r="F2" s="11" t="s">
        <v>48</v>
      </c>
      <c r="G2" s="12"/>
    </row>
    <row r="3" spans="1:7">
      <c r="A3" s="13" t="s">
        <v>31</v>
      </c>
      <c r="B3" s="14"/>
      <c r="C3" s="15">
        <v>6.2899999999999998E-2</v>
      </c>
      <c r="D3" s="16">
        <v>6.8900000000000003E-2</v>
      </c>
      <c r="E3" s="17">
        <v>4.19E-2</v>
      </c>
      <c r="F3" s="18">
        <v>0.16250000000000001</v>
      </c>
      <c r="G3" s="19"/>
    </row>
    <row r="4" spans="1:7" ht="17.25">
      <c r="A4" s="20" t="s">
        <v>32</v>
      </c>
      <c r="B4" s="21" t="s">
        <v>33</v>
      </c>
      <c r="C4" s="22"/>
      <c r="D4" s="23"/>
      <c r="E4" s="24"/>
      <c r="F4" s="25"/>
      <c r="G4" s="26"/>
    </row>
    <row r="5" spans="1:7" ht="15.75">
      <c r="A5" s="20" t="s">
        <v>34</v>
      </c>
      <c r="B5" s="27"/>
      <c r="C5" s="28">
        <f>C3*1.5</f>
        <v>9.4349999999999989E-2</v>
      </c>
      <c r="D5" s="29">
        <f>D3*1.5</f>
        <v>0.10335</v>
      </c>
      <c r="E5" s="30"/>
      <c r="F5" s="31"/>
      <c r="G5" s="32"/>
    </row>
    <row r="6" spans="1:7" ht="16.5" thickBot="1">
      <c r="A6" s="33" t="s">
        <v>35</v>
      </c>
      <c r="B6" s="34"/>
      <c r="C6" s="35"/>
      <c r="D6" s="36"/>
      <c r="E6" s="37">
        <f>E3*1.5</f>
        <v>6.2850000000000003E-2</v>
      </c>
      <c r="F6" s="38">
        <f>F3*0.5</f>
        <v>8.1250000000000003E-2</v>
      </c>
      <c r="G6" s="19"/>
    </row>
    <row r="7" spans="1:7">
      <c r="C7" s="19"/>
      <c r="D7" s="19"/>
      <c r="E7" s="19"/>
      <c r="F7" s="19"/>
    </row>
    <row r="8" spans="1:7">
      <c r="A8" s="1" t="s">
        <v>49</v>
      </c>
    </row>
    <row r="10" spans="1:7">
      <c r="A10" s="122" t="s">
        <v>168</v>
      </c>
    </row>
    <row r="11" spans="1:7">
      <c r="A11" s="125" t="s">
        <v>169</v>
      </c>
    </row>
    <row r="12" spans="1:7">
      <c r="A12" s="125" t="s">
        <v>170</v>
      </c>
    </row>
    <row r="13" spans="1:7">
      <c r="A13" s="126" t="s">
        <v>171</v>
      </c>
    </row>
    <row r="14" spans="1:7">
      <c r="A14" s="125" t="s">
        <v>172</v>
      </c>
    </row>
    <row r="16" spans="1:7" ht="15.75" thickBot="1">
      <c r="A16" s="137" t="s">
        <v>261</v>
      </c>
      <c r="B16" s="138"/>
      <c r="C16" s="138"/>
      <c r="D16" s="138"/>
      <c r="E16" s="138"/>
      <c r="F16" s="138"/>
    </row>
    <row r="17" spans="1:6" ht="15.75">
      <c r="A17" s="6"/>
      <c r="B17" s="7" t="s">
        <v>2</v>
      </c>
      <c r="C17" s="415" t="s">
        <v>0</v>
      </c>
      <c r="D17" s="416"/>
      <c r="E17" s="417" t="s">
        <v>30</v>
      </c>
      <c r="F17" s="418"/>
    </row>
    <row r="18" spans="1:6" ht="45.75" thickBot="1">
      <c r="A18" s="8"/>
      <c r="B18" s="9" t="s">
        <v>1</v>
      </c>
      <c r="C18" s="10" t="s">
        <v>14</v>
      </c>
      <c r="D18" s="75" t="s">
        <v>48</v>
      </c>
      <c r="E18" s="10" t="s">
        <v>14</v>
      </c>
      <c r="F18" s="11" t="s">
        <v>48</v>
      </c>
    </row>
    <row r="19" spans="1:6">
      <c r="A19" s="13" t="s">
        <v>31</v>
      </c>
      <c r="B19" s="14"/>
      <c r="C19" s="15">
        <v>6.2E-2</v>
      </c>
      <c r="D19" s="16">
        <v>6.1699999999999998E-2</v>
      </c>
      <c r="E19" s="17">
        <v>3.9E-2</v>
      </c>
      <c r="F19" s="18">
        <v>0.10199999999999999</v>
      </c>
    </row>
    <row r="20" spans="1:6" ht="17.25">
      <c r="A20" s="20" t="s">
        <v>32</v>
      </c>
      <c r="B20" s="21" t="s">
        <v>33</v>
      </c>
      <c r="C20" s="22"/>
      <c r="D20" s="23"/>
      <c r="E20" s="24"/>
      <c r="F20" s="25"/>
    </row>
    <row r="21" spans="1:6" ht="15.75">
      <c r="A21" s="20" t="s">
        <v>34</v>
      </c>
      <c r="B21" s="27"/>
      <c r="C21" s="28">
        <f>C19*1.5</f>
        <v>9.2999999999999999E-2</v>
      </c>
      <c r="D21" s="29">
        <f>D19*1.5</f>
        <v>9.2549999999999993E-2</v>
      </c>
      <c r="E21" s="30"/>
      <c r="F21" s="31"/>
    </row>
    <row r="22" spans="1:6" ht="16.5" thickBot="1">
      <c r="A22" s="33" t="s">
        <v>35</v>
      </c>
      <c r="B22" s="34"/>
      <c r="C22" s="35"/>
      <c r="D22" s="36"/>
      <c r="E22" s="37">
        <f>E19*1.5</f>
        <v>5.8499999999999996E-2</v>
      </c>
      <c r="F22" s="38">
        <f>F19*0.5</f>
        <v>5.0999999999999997E-2</v>
      </c>
    </row>
  </sheetData>
  <mergeCells count="4">
    <mergeCell ref="C1:D1"/>
    <mergeCell ref="E1:F1"/>
    <mergeCell ref="C17:D17"/>
    <mergeCell ref="E17:F17"/>
  </mergeCells>
  <hyperlinks>
    <hyperlink ref="A13" r:id="rId1" display="“T9” updates this method to calculate floors using total raw count sums to arrive at CMA thresholds. This method matches that used by Statistics Canada. " xr:uid="{5DA45382-BFFD-4EF1-9DD3-F59606A6F733}"/>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6"/>
  <sheetViews>
    <sheetView zoomScale="85" zoomScaleNormal="85" workbookViewId="0">
      <selection activeCell="B2" sqref="B2:B24"/>
    </sheetView>
  </sheetViews>
  <sheetFormatPr defaultRowHeight="15"/>
  <cols>
    <col min="1" max="1" width="12.7109375" customWidth="1"/>
    <col min="2" max="13" width="10.7109375" customWidth="1"/>
    <col min="14" max="14" width="11" customWidth="1"/>
    <col min="15" max="15" width="10.5703125" customWidth="1"/>
    <col min="16" max="16" width="9.7109375" customWidth="1"/>
    <col min="18" max="18" width="9.85546875" customWidth="1"/>
  </cols>
  <sheetData>
    <row r="1" spans="1:22" ht="67.5" customHeight="1" thickBot="1">
      <c r="B1" s="419" t="s">
        <v>59</v>
      </c>
      <c r="C1" s="420"/>
      <c r="D1" s="421" t="s">
        <v>41</v>
      </c>
      <c r="E1" s="422"/>
      <c r="F1" s="148"/>
      <c r="G1" s="148"/>
      <c r="H1" s="4"/>
      <c r="I1" s="4"/>
      <c r="J1" s="4"/>
      <c r="K1" s="4"/>
      <c r="L1" s="4"/>
      <c r="M1" s="162"/>
      <c r="O1" s="423" t="s">
        <v>173</v>
      </c>
      <c r="P1" s="424"/>
      <c r="Q1" s="424"/>
      <c r="R1" s="424"/>
      <c r="S1" s="424"/>
      <c r="T1" s="424"/>
      <c r="U1" s="424"/>
      <c r="V1" s="425"/>
    </row>
    <row r="2" spans="1:22" ht="51.75" thickBot="1">
      <c r="A2" s="101" t="s">
        <v>39</v>
      </c>
      <c r="B2" s="40" t="s">
        <v>36</v>
      </c>
      <c r="C2" s="41" t="s">
        <v>37</v>
      </c>
      <c r="D2" s="40" t="s">
        <v>316</v>
      </c>
      <c r="E2" s="41" t="s">
        <v>317</v>
      </c>
      <c r="F2" s="40" t="s">
        <v>243</v>
      </c>
      <c r="G2" s="141" t="s">
        <v>268</v>
      </c>
      <c r="H2" s="40" t="s">
        <v>318</v>
      </c>
      <c r="I2" s="41" t="s">
        <v>319</v>
      </c>
      <c r="J2" s="149" t="s">
        <v>320</v>
      </c>
      <c r="K2" s="149" t="s">
        <v>321</v>
      </c>
      <c r="L2" s="42" t="s">
        <v>322</v>
      </c>
      <c r="M2" s="42" t="s">
        <v>323</v>
      </c>
      <c r="O2" s="426"/>
      <c r="P2" s="427"/>
      <c r="Q2" s="427"/>
      <c r="R2" s="427"/>
      <c r="S2" s="427"/>
      <c r="T2" s="427"/>
      <c r="U2" s="427"/>
      <c r="V2" s="428"/>
    </row>
    <row r="3" spans="1:22">
      <c r="A3" s="43" t="s">
        <v>4</v>
      </c>
      <c r="B3" s="44">
        <v>50732.72006516</v>
      </c>
      <c r="C3" s="45">
        <f>B3/B8</f>
        <v>0.27141358582695579</v>
      </c>
      <c r="D3" s="44">
        <v>49327</v>
      </c>
      <c r="E3" s="46">
        <f>D3/D8</f>
        <v>0.23255934560712854</v>
      </c>
      <c r="F3" s="173">
        <v>51428</v>
      </c>
      <c r="G3" s="142">
        <f>F3/$F$8</f>
        <v>0.22615854141197372</v>
      </c>
      <c r="H3" s="47">
        <f t="shared" ref="H3:H8" si="0">D3-B3</f>
        <v>-1405.7200651599996</v>
      </c>
      <c r="I3" s="46">
        <f t="shared" ref="I3:I8" si="1">H3/B3</f>
        <v>-2.7708351993634944E-2</v>
      </c>
      <c r="J3" s="153">
        <f>F3-D3</f>
        <v>2101</v>
      </c>
      <c r="K3" s="150">
        <f>J3/D3</f>
        <v>4.2593305897378718E-2</v>
      </c>
      <c r="L3" s="48">
        <f>H3/H8</f>
        <v>-5.5816522094465609E-2</v>
      </c>
      <c r="M3" s="163">
        <f>J3/J8</f>
        <v>0.13738311645851042</v>
      </c>
      <c r="O3" s="429"/>
      <c r="P3" s="430"/>
      <c r="Q3" s="430"/>
      <c r="R3" s="430"/>
      <c r="S3" s="430"/>
      <c r="T3" s="430"/>
      <c r="U3" s="430"/>
      <c r="V3" s="431"/>
    </row>
    <row r="4" spans="1:22">
      <c r="A4" s="49" t="s">
        <v>5</v>
      </c>
      <c r="B4" s="50">
        <v>25395</v>
      </c>
      <c r="C4" s="51">
        <f>B4/B8</f>
        <v>0.13586001308865175</v>
      </c>
      <c r="D4" s="50">
        <v>25366</v>
      </c>
      <c r="E4" s="52">
        <f>D4/D8</f>
        <v>0.1195917116522477</v>
      </c>
      <c r="F4" s="174">
        <v>28234</v>
      </c>
      <c r="G4" s="143">
        <f>F4/F8</f>
        <v>0.12416116236730314</v>
      </c>
      <c r="H4" s="53">
        <f>D4-B4</f>
        <v>-29</v>
      </c>
      <c r="I4" s="52">
        <f>H4/B4</f>
        <v>-1.141957078164993E-3</v>
      </c>
      <c r="J4" s="156">
        <f t="shared" ref="J4:J8" si="2">F4-D4</f>
        <v>2868</v>
      </c>
      <c r="K4" s="161">
        <f t="shared" ref="K4:K8" si="3">J4/D4</f>
        <v>0.113064732318852</v>
      </c>
      <c r="L4" s="54">
        <f>H4/H8</f>
        <v>-1.1514946544888822E-3</v>
      </c>
      <c r="M4" s="54">
        <f>J4/J8</f>
        <v>0.18753678153403519</v>
      </c>
    </row>
    <row r="5" spans="1:22">
      <c r="A5" s="55" t="s">
        <v>6</v>
      </c>
      <c r="B5" s="56">
        <v>69885.868594600004</v>
      </c>
      <c r="C5" s="57">
        <f>B5/B8</f>
        <v>0.37388048915038991</v>
      </c>
      <c r="D5" s="56">
        <v>94956</v>
      </c>
      <c r="E5" s="58">
        <f>D5/D8</f>
        <v>0.44768393012894558</v>
      </c>
      <c r="F5" s="175">
        <v>102796</v>
      </c>
      <c r="G5" s="144">
        <f>F5/F8</f>
        <v>0.45205322826058275</v>
      </c>
      <c r="H5" s="59">
        <f t="shared" si="0"/>
        <v>25070.131405399996</v>
      </c>
      <c r="I5" s="58">
        <f t="shared" si="1"/>
        <v>0.35872962459447966</v>
      </c>
      <c r="J5" s="154">
        <f t="shared" si="2"/>
        <v>7840</v>
      </c>
      <c r="K5" s="160">
        <f t="shared" si="3"/>
        <v>8.2564556215510343E-2</v>
      </c>
      <c r="L5" s="60">
        <f>H5/H8</f>
        <v>0.99545249312592909</v>
      </c>
      <c r="M5" s="60">
        <f>J5/J8</f>
        <v>0.51265284770810171</v>
      </c>
    </row>
    <row r="6" spans="1:22">
      <c r="A6" s="61" t="s">
        <v>2</v>
      </c>
      <c r="B6" s="62">
        <v>40906.752525759999</v>
      </c>
      <c r="C6" s="63">
        <f>B6/B8</f>
        <v>0.21884591193400241</v>
      </c>
      <c r="D6" s="62">
        <v>42456</v>
      </c>
      <c r="E6" s="64">
        <f>D6/D8</f>
        <v>0.20016501261167818</v>
      </c>
      <c r="F6" s="176">
        <v>44940</v>
      </c>
      <c r="G6" s="145">
        <f>F6/F8</f>
        <v>0.19762706796014037</v>
      </c>
      <c r="H6" s="65">
        <f t="shared" si="0"/>
        <v>1549.2474742400009</v>
      </c>
      <c r="I6" s="64">
        <f t="shared" si="1"/>
        <v>3.7872658634155842E-2</v>
      </c>
      <c r="J6" s="155">
        <f t="shared" si="2"/>
        <v>2484</v>
      </c>
      <c r="K6" s="159">
        <f t="shared" si="3"/>
        <v>5.8507631430186544E-2</v>
      </c>
      <c r="L6" s="66">
        <f>H6/H8</f>
        <v>6.1515523623026321E-2</v>
      </c>
      <c r="M6" s="164">
        <f>J6/J8</f>
        <v>0.16242725429935265</v>
      </c>
    </row>
    <row r="7" spans="1:22" ht="15.75" thickBot="1">
      <c r="A7" s="102" t="s">
        <v>60</v>
      </c>
      <c r="B7" s="103"/>
      <c r="C7" s="104"/>
      <c r="D7" s="103"/>
      <c r="E7" s="105"/>
      <c r="F7" s="177"/>
      <c r="G7" s="146"/>
      <c r="H7" s="106"/>
      <c r="I7" s="105"/>
      <c r="J7" s="167"/>
      <c r="K7" s="151"/>
      <c r="L7" s="107"/>
      <c r="M7" s="107"/>
    </row>
    <row r="8" spans="1:22" ht="15.75" thickBot="1">
      <c r="A8" s="67" t="s">
        <v>7</v>
      </c>
      <c r="B8" s="68">
        <f>SUM(B3:B6)</f>
        <v>186920.34118552002</v>
      </c>
      <c r="C8" s="69"/>
      <c r="D8" s="68">
        <f>SUM(D3:D6)</f>
        <v>212105</v>
      </c>
      <c r="E8" s="70"/>
      <c r="F8" s="178">
        <f>SUM(F3:F7)</f>
        <v>227398</v>
      </c>
      <c r="G8" s="147"/>
      <c r="H8" s="71">
        <f t="shared" si="0"/>
        <v>25184.658814479975</v>
      </c>
      <c r="I8" s="72">
        <f t="shared" si="1"/>
        <v>0.13473471455674257</v>
      </c>
      <c r="J8" s="158">
        <f t="shared" si="2"/>
        <v>15293</v>
      </c>
      <c r="K8" s="157">
        <f t="shared" si="3"/>
        <v>7.2101082011267997E-2</v>
      </c>
      <c r="L8" s="73"/>
      <c r="M8" s="165"/>
      <c r="N8" s="74"/>
    </row>
    <row r="9" spans="1:22" ht="15.75" thickBot="1">
      <c r="A9" s="94"/>
      <c r="B9" s="95"/>
      <c r="C9" s="96"/>
      <c r="D9" s="95"/>
      <c r="E9" s="97"/>
      <c r="F9" s="97"/>
      <c r="G9" s="97"/>
      <c r="H9" s="98"/>
      <c r="I9" s="99"/>
      <c r="J9" s="99"/>
      <c r="K9" s="99"/>
      <c r="L9" s="100"/>
      <c r="M9" s="152"/>
    </row>
    <row r="10" spans="1:22" ht="51.75" thickBot="1">
      <c r="A10" s="101" t="s">
        <v>39</v>
      </c>
      <c r="B10" s="40" t="s">
        <v>42</v>
      </c>
      <c r="C10" s="41" t="s">
        <v>43</v>
      </c>
      <c r="D10" s="40" t="s">
        <v>324</v>
      </c>
      <c r="E10" s="41" t="s">
        <v>325</v>
      </c>
      <c r="F10" s="179" t="s">
        <v>249</v>
      </c>
      <c r="G10" s="141" t="s">
        <v>269</v>
      </c>
      <c r="H10" s="40" t="s">
        <v>326</v>
      </c>
      <c r="I10" s="41" t="s">
        <v>327</v>
      </c>
      <c r="J10" s="149" t="s">
        <v>287</v>
      </c>
      <c r="K10" s="149" t="s">
        <v>328</v>
      </c>
      <c r="L10" s="42" t="s">
        <v>329</v>
      </c>
      <c r="M10" s="42" t="s">
        <v>330</v>
      </c>
    </row>
    <row r="11" spans="1:22">
      <c r="A11" s="43" t="s">
        <v>4</v>
      </c>
      <c r="B11" s="44">
        <v>27793.128767921</v>
      </c>
      <c r="C11" s="45">
        <f>B11/B16</f>
        <v>0.30984412342773282</v>
      </c>
      <c r="D11" s="44">
        <v>28234</v>
      </c>
      <c r="E11" s="46">
        <f>D11/D16</f>
        <v>0.26615259893290094</v>
      </c>
      <c r="F11" s="182">
        <v>29271</v>
      </c>
      <c r="G11" s="142">
        <f>F11/F16</f>
        <v>0.2582925215089345</v>
      </c>
      <c r="H11" s="47">
        <f t="shared" ref="H11:H16" si="4">D11-B11</f>
        <v>440.87123207900004</v>
      </c>
      <c r="I11" s="46">
        <f t="shared" ref="I11:I16" si="5">H11/B11</f>
        <v>1.5862598117699377E-2</v>
      </c>
      <c r="J11" s="153">
        <f>F11-D11</f>
        <v>1037</v>
      </c>
      <c r="K11" s="150">
        <f>J11/D11</f>
        <v>3.6728766735142027E-2</v>
      </c>
      <c r="L11" s="48">
        <f>H11/H16</f>
        <v>2.6912517662717024E-2</v>
      </c>
      <c r="M11" s="163">
        <f>J11/J16</f>
        <v>0.14317271848681484</v>
      </c>
    </row>
    <row r="12" spans="1:22">
      <c r="A12" s="49" t="s">
        <v>5</v>
      </c>
      <c r="B12" s="50">
        <v>13093</v>
      </c>
      <c r="C12" s="51">
        <f>B12/B16</f>
        <v>0.14596374312206536</v>
      </c>
      <c r="D12" s="50">
        <v>14144</v>
      </c>
      <c r="E12" s="52">
        <f>D12/D16</f>
        <v>0.13333081955468412</v>
      </c>
      <c r="F12" s="183">
        <v>15094</v>
      </c>
      <c r="G12" s="143">
        <f>F12/F16</f>
        <v>0.13319214648135894</v>
      </c>
      <c r="H12" s="53">
        <f>D12-B12</f>
        <v>1051</v>
      </c>
      <c r="I12" s="52">
        <f>H12/B12</f>
        <v>8.0271901015809971E-2</v>
      </c>
      <c r="J12" s="156">
        <f t="shared" ref="J12:J16" si="6">F12-D12</f>
        <v>950</v>
      </c>
      <c r="K12" s="161">
        <f t="shared" ref="K12:K16" si="7">J12/D12</f>
        <v>6.7166289592760178E-2</v>
      </c>
      <c r="L12" s="54">
        <f>H12/H16</f>
        <v>6.4157182427469372E-2</v>
      </c>
      <c r="M12" s="171">
        <f>J12/J16</f>
        <v>0.13116112108242442</v>
      </c>
    </row>
    <row r="13" spans="1:22">
      <c r="A13" s="55" t="s">
        <v>6</v>
      </c>
      <c r="B13" s="56">
        <v>30607.165991350001</v>
      </c>
      <c r="C13" s="57">
        <f>B13/B16</f>
        <v>0.34121565068783527</v>
      </c>
      <c r="D13" s="56">
        <v>44024</v>
      </c>
      <c r="E13" s="58">
        <f>D13/D16</f>
        <v>0.41499971719990197</v>
      </c>
      <c r="F13" s="184">
        <v>48158</v>
      </c>
      <c r="G13" s="144">
        <f>F13/F16</f>
        <v>0.42495477608647697</v>
      </c>
      <c r="H13" s="59">
        <f t="shared" si="4"/>
        <v>13416.834008649999</v>
      </c>
      <c r="I13" s="58">
        <f t="shared" si="5"/>
        <v>0.43835597233803936</v>
      </c>
      <c r="J13" s="154">
        <f t="shared" si="6"/>
        <v>4134</v>
      </c>
      <c r="K13" s="160">
        <f t="shared" si="7"/>
        <v>9.3903325458840628E-2</v>
      </c>
      <c r="L13" s="60">
        <f>H13/H16</f>
        <v>0.81901642920269568</v>
      </c>
      <c r="M13" s="60">
        <f>J13/J16</f>
        <v>0.57075797321551847</v>
      </c>
    </row>
    <row r="14" spans="1:22">
      <c r="A14" s="61" t="s">
        <v>2</v>
      </c>
      <c r="B14" s="62">
        <v>18207.063151191</v>
      </c>
      <c r="C14" s="63">
        <f>B14/B16</f>
        <v>0.20297648276236654</v>
      </c>
      <c r="D14" s="62">
        <v>19680</v>
      </c>
      <c r="E14" s="64">
        <f>D14/D16</f>
        <v>0.18551686431251296</v>
      </c>
      <c r="F14" s="185">
        <v>20802</v>
      </c>
      <c r="G14" s="145">
        <f>F14/F16</f>
        <v>0.18356055592322965</v>
      </c>
      <c r="H14" s="65">
        <f t="shared" si="4"/>
        <v>1472.9368488090004</v>
      </c>
      <c r="I14" s="64">
        <f t="shared" si="5"/>
        <v>8.0899200303627739E-2</v>
      </c>
      <c r="J14" s="155">
        <f t="shared" si="6"/>
        <v>1122</v>
      </c>
      <c r="K14" s="159">
        <f t="shared" si="7"/>
        <v>5.7012195121951222E-2</v>
      </c>
      <c r="L14" s="66">
        <f>H14/H16</f>
        <v>8.9913870707117899E-2</v>
      </c>
      <c r="M14" s="172">
        <f>J14/J16</f>
        <v>0.1549081872152423</v>
      </c>
    </row>
    <row r="15" spans="1:22" ht="15.75" thickBot="1">
      <c r="A15" s="102" t="s">
        <v>60</v>
      </c>
      <c r="B15" s="103"/>
      <c r="C15" s="104"/>
      <c r="D15" s="103"/>
      <c r="E15" s="105"/>
      <c r="F15" s="181"/>
      <c r="G15" s="146"/>
      <c r="H15" s="106"/>
      <c r="I15" s="105"/>
      <c r="J15" s="167"/>
      <c r="K15" s="187"/>
      <c r="L15" s="107"/>
      <c r="M15" s="166"/>
      <c r="N15" s="74"/>
    </row>
    <row r="16" spans="1:22" ht="15.75" thickBot="1">
      <c r="A16" s="67" t="s">
        <v>7</v>
      </c>
      <c r="B16" s="68">
        <f>SUM(B11:B14)</f>
        <v>89700.357910462</v>
      </c>
      <c r="C16" s="69"/>
      <c r="D16" s="68">
        <f>SUM(D11:D14)</f>
        <v>106082</v>
      </c>
      <c r="E16" s="70"/>
      <c r="F16" s="186">
        <f>SUM(F11:F15)</f>
        <v>113325</v>
      </c>
      <c r="G16" s="147"/>
      <c r="H16" s="71">
        <f t="shared" si="4"/>
        <v>16381.642089538</v>
      </c>
      <c r="I16" s="72">
        <f t="shared" si="5"/>
        <v>0.18262627341899784</v>
      </c>
      <c r="J16" s="158">
        <f t="shared" si="6"/>
        <v>7243</v>
      </c>
      <c r="K16" s="188">
        <f t="shared" si="7"/>
        <v>6.8277370336155052E-2</v>
      </c>
      <c r="L16" s="168"/>
      <c r="M16" s="165"/>
    </row>
    <row r="17" spans="1:14" ht="15.75" thickBot="1">
      <c r="A17" s="94"/>
      <c r="B17" s="95"/>
      <c r="C17" s="96"/>
      <c r="D17" s="95"/>
      <c r="E17" s="97"/>
      <c r="F17" s="180"/>
      <c r="G17" s="97"/>
      <c r="H17" s="98"/>
      <c r="I17" s="99"/>
      <c r="J17" s="99"/>
      <c r="K17" s="99"/>
      <c r="L17" s="100"/>
      <c r="M17" s="152"/>
    </row>
    <row r="18" spans="1:14" ht="64.5" thickBot="1">
      <c r="A18" s="101" t="s">
        <v>39</v>
      </c>
      <c r="B18" s="40" t="s">
        <v>45</v>
      </c>
      <c r="C18" s="41" t="s">
        <v>46</v>
      </c>
      <c r="D18" s="40" t="s">
        <v>331</v>
      </c>
      <c r="E18" s="41" t="s">
        <v>332</v>
      </c>
      <c r="F18" s="179" t="s">
        <v>253</v>
      </c>
      <c r="G18" s="141" t="s">
        <v>270</v>
      </c>
      <c r="H18" s="40" t="s">
        <v>333</v>
      </c>
      <c r="I18" s="41" t="s">
        <v>334</v>
      </c>
      <c r="J18" s="149" t="s">
        <v>335</v>
      </c>
      <c r="K18" s="149" t="s">
        <v>336</v>
      </c>
      <c r="L18" s="42" t="s">
        <v>337</v>
      </c>
      <c r="M18" s="170" t="s">
        <v>338</v>
      </c>
      <c r="N18" s="169"/>
    </row>
    <row r="19" spans="1:14">
      <c r="A19" s="43" t="s">
        <v>4</v>
      </c>
      <c r="B19" s="44">
        <v>24814.259144758002</v>
      </c>
      <c r="C19" s="45">
        <f>B19/B24</f>
        <v>0.29978389789923265</v>
      </c>
      <c r="D19" s="44">
        <v>24866</v>
      </c>
      <c r="E19" s="46">
        <f>D19/D24</f>
        <v>0.26016719503646274</v>
      </c>
      <c r="F19" s="182">
        <v>26389</v>
      </c>
      <c r="G19" s="142">
        <f>F19/F24</f>
        <v>0.25216435738174869</v>
      </c>
      <c r="H19" s="47">
        <f t="shared" ref="H19:H24" si="8">D19-B19</f>
        <v>51.740855241998361</v>
      </c>
      <c r="I19" s="46">
        <f t="shared" ref="I19:I24" si="9">H19/B19</f>
        <v>2.0851259326405717E-3</v>
      </c>
      <c r="J19" s="153">
        <f>F19-D19</f>
        <v>1523</v>
      </c>
      <c r="K19" s="150">
        <f>J19/D19</f>
        <v>6.1248290838896484E-2</v>
      </c>
      <c r="L19" s="48">
        <f>H19/H24</f>
        <v>4.0412510980152184E-3</v>
      </c>
      <c r="M19" s="163">
        <f>J19/J24</f>
        <v>0.16786068555053454</v>
      </c>
    </row>
    <row r="20" spans="1:14">
      <c r="A20" s="49" t="s">
        <v>5</v>
      </c>
      <c r="B20" s="50">
        <v>12134</v>
      </c>
      <c r="C20" s="51">
        <f>B20/B24</f>
        <v>0.14659223940109958</v>
      </c>
      <c r="D20" s="50">
        <v>12334</v>
      </c>
      <c r="E20" s="52">
        <f>D20/D24</f>
        <v>0.12904778346254853</v>
      </c>
      <c r="F20" s="183">
        <v>13938</v>
      </c>
      <c r="G20" s="143">
        <f>F20/F24</f>
        <v>0.13318681318681319</v>
      </c>
      <c r="H20" s="53">
        <f>D20-B20</f>
        <v>200</v>
      </c>
      <c r="I20" s="52">
        <f>H20/B20</f>
        <v>1.6482610845557938E-2</v>
      </c>
      <c r="J20" s="156">
        <f t="shared" ref="J20:J24" si="10">F20-D20</f>
        <v>1604</v>
      </c>
      <c r="K20" s="161">
        <f t="shared" ref="K20:K24" si="11">J20/D20</f>
        <v>0.13004702448516298</v>
      </c>
      <c r="L20" s="54">
        <f>H20/H24</f>
        <v>1.5621122144633244E-2</v>
      </c>
      <c r="M20" s="54">
        <f>J20/J24</f>
        <v>0.17678827289760829</v>
      </c>
    </row>
    <row r="21" spans="1:14">
      <c r="A21" s="55" t="s">
        <v>6</v>
      </c>
      <c r="B21" s="56">
        <v>29328.304391574999</v>
      </c>
      <c r="C21" s="57">
        <f>B21/B24</f>
        <v>0.35431859391775855</v>
      </c>
      <c r="D21" s="56">
        <v>40966</v>
      </c>
      <c r="E21" s="58">
        <f>D21/D24</f>
        <v>0.42861776368791654</v>
      </c>
      <c r="F21" s="184">
        <v>45879</v>
      </c>
      <c r="G21" s="144">
        <f>F21/F24</f>
        <v>0.43840420449116102</v>
      </c>
      <c r="H21" s="59">
        <f t="shared" si="8"/>
        <v>11637.695608425001</v>
      </c>
      <c r="I21" s="58">
        <f t="shared" si="9"/>
        <v>0.39680765219308439</v>
      </c>
      <c r="J21" s="154">
        <f t="shared" si="10"/>
        <v>4913</v>
      </c>
      <c r="K21" s="160">
        <f t="shared" si="11"/>
        <v>0.11992872137870429</v>
      </c>
      <c r="L21" s="60">
        <f>H21/H24</f>
        <v>0.90896932290634425</v>
      </c>
      <c r="M21" s="60">
        <f>J21/J24</f>
        <v>0.54149674859473163</v>
      </c>
    </row>
    <row r="22" spans="1:14">
      <c r="A22" s="61" t="s">
        <v>2</v>
      </c>
      <c r="B22" s="62">
        <v>16497.258935942999</v>
      </c>
      <c r="C22" s="63">
        <f>B22/B24</f>
        <v>0.19930526878190913</v>
      </c>
      <c r="D22" s="62">
        <v>17411</v>
      </c>
      <c r="E22" s="64">
        <f>D22/D24</f>
        <v>0.18216725781307219</v>
      </c>
      <c r="F22" s="185">
        <v>18444</v>
      </c>
      <c r="G22" s="145">
        <f>F22/F24</f>
        <v>0.17624462494027712</v>
      </c>
      <c r="H22" s="65">
        <f t="shared" si="8"/>
        <v>913.74106405700149</v>
      </c>
      <c r="I22" s="64">
        <f t="shared" si="9"/>
        <v>5.5387447551435987E-2</v>
      </c>
      <c r="J22" s="155">
        <f t="shared" si="10"/>
        <v>1033</v>
      </c>
      <c r="K22" s="159">
        <f t="shared" si="11"/>
        <v>5.9330308425707884E-2</v>
      </c>
      <c r="L22" s="66">
        <f>H22/H24</f>
        <v>7.1368303851007855E-2</v>
      </c>
      <c r="M22" s="172">
        <f>J22/J24</f>
        <v>0.11385429295712554</v>
      </c>
    </row>
    <row r="23" spans="1:14" ht="15.75" thickBot="1">
      <c r="A23" s="102" t="s">
        <v>60</v>
      </c>
      <c r="B23" s="103"/>
      <c r="C23" s="104"/>
      <c r="D23" s="103"/>
      <c r="E23" s="105"/>
      <c r="F23" s="181"/>
      <c r="G23" s="146"/>
      <c r="H23" s="106"/>
      <c r="I23" s="105"/>
      <c r="J23" s="167"/>
      <c r="K23" s="187"/>
      <c r="L23" s="107"/>
      <c r="M23" s="166"/>
    </row>
    <row r="24" spans="1:14" ht="15.75" thickBot="1">
      <c r="A24" s="67" t="s">
        <v>7</v>
      </c>
      <c r="B24" s="68">
        <f>SUM(B19:B22)</f>
        <v>82773.822472276006</v>
      </c>
      <c r="C24" s="69"/>
      <c r="D24" s="68">
        <f>SUM(D19:D22)</f>
        <v>95577</v>
      </c>
      <c r="E24" s="70"/>
      <c r="F24" s="186">
        <f>SUM(F19:F23)</f>
        <v>104650</v>
      </c>
      <c r="G24" s="147"/>
      <c r="H24" s="71">
        <f t="shared" si="8"/>
        <v>12803.177527723994</v>
      </c>
      <c r="I24" s="72">
        <f t="shared" si="9"/>
        <v>0.15467664951696836</v>
      </c>
      <c r="J24" s="189">
        <f t="shared" si="10"/>
        <v>9073</v>
      </c>
      <c r="K24" s="191">
        <f t="shared" si="11"/>
        <v>9.4928696234449716E-2</v>
      </c>
      <c r="L24" s="73"/>
      <c r="M24" s="168"/>
    </row>
    <row r="25" spans="1:14">
      <c r="B25" s="74"/>
      <c r="J25" s="190"/>
      <c r="K25" s="190"/>
    </row>
    <row r="26" spans="1:14">
      <c r="B26" s="74"/>
    </row>
  </sheetData>
  <mergeCells count="3">
    <mergeCell ref="B1:C1"/>
    <mergeCell ref="D1:E1"/>
    <mergeCell ref="O1:V3"/>
  </mergeCells>
  <pageMargins left="0.7" right="0.7" top="0.75" bottom="0.75" header="0.3" footer="0.3"/>
  <pageSetup orientation="portrait" r:id="rId1"/>
  <ignoredErrors>
    <ignoredError sqref="I3:I8 J3:J8 I11:I16 J11:J16 I19:I24 J19:J2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2006 Original</vt:lpstr>
      <vt:lpstr>2016 Original</vt:lpstr>
      <vt:lpstr>2021 Original</vt:lpstr>
      <vt:lpstr>2021 CTDataMaker</vt:lpstr>
      <vt:lpstr>Weights</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Remus</cp:lastModifiedBy>
  <dcterms:created xsi:type="dcterms:W3CDTF">2018-05-09T18:33:31Z</dcterms:created>
  <dcterms:modified xsi:type="dcterms:W3CDTF">2023-05-29T03:20:32Z</dcterms:modified>
</cp:coreProperties>
</file>