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66925"/>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495676CD-EDFD-483F-8AF4-0E9E16D441F8}" xr6:coauthVersionLast="47" xr6:coauthVersionMax="47" xr10:uidLastSave="{00000000-0000-0000-0000-000000000000}"/>
  <bookViews>
    <workbookView xWindow="-120" yWindow="-120" windowWidth="29040" windowHeight="15840" activeTab="3" xr2:uid="{9E0DDA47-AD75-4B2F-82DE-9782491D5724}"/>
  </bookViews>
  <sheets>
    <sheet name="INFO" sheetId="11" r:id="rId1"/>
    <sheet name="2016 Original" sheetId="8" r:id="rId2"/>
    <sheet name="2021 Original" sheetId="9" r:id="rId3"/>
    <sheet name="2021 CTDataMaker" sheetId="1" r:id="rId4"/>
    <sheet name="Thresholds" sheetId="6" r:id="rId5"/>
    <sheet name="Summary" sheetId="14" r:id="rId6"/>
  </sheets>
  <definedNames>
    <definedName name="_xlnm._FilterDatabase" localSheetId="3" hidden="1">'2021 CTDataMaker'!$A$1:$AR$55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14" l="1"/>
  <c r="E3" i="14"/>
  <c r="F3" i="14"/>
  <c r="F8" i="14" s="1"/>
  <c r="G3" i="14"/>
  <c r="C4" i="14"/>
  <c r="E4" i="14"/>
  <c r="F4" i="14"/>
  <c r="H4" i="14" s="1"/>
  <c r="G4" i="14"/>
  <c r="C5" i="14"/>
  <c r="F5" i="14"/>
  <c r="G5" i="14" s="1"/>
  <c r="C6" i="14"/>
  <c r="E6" i="14"/>
  <c r="F6" i="14"/>
  <c r="G6" i="14"/>
  <c r="C7" i="14"/>
  <c r="E7" i="14"/>
  <c r="F7" i="14"/>
  <c r="G7" i="14" s="1"/>
  <c r="B8" i="14"/>
  <c r="D8" i="14"/>
  <c r="E5" i="14" s="1"/>
  <c r="E11" i="14"/>
  <c r="F11" i="14"/>
  <c r="G11" i="14"/>
  <c r="E12" i="14"/>
  <c r="F12" i="14"/>
  <c r="F16" i="14" s="1"/>
  <c r="G12" i="14"/>
  <c r="E13" i="14"/>
  <c r="F13" i="14"/>
  <c r="H13" i="14" s="1"/>
  <c r="G13" i="14"/>
  <c r="F14" i="14"/>
  <c r="G14" i="14"/>
  <c r="E15" i="14"/>
  <c r="F15" i="14"/>
  <c r="G15" i="14"/>
  <c r="B16" i="14"/>
  <c r="C13" i="14" s="1"/>
  <c r="D16" i="14"/>
  <c r="E14" i="14" s="1"/>
  <c r="F19" i="14"/>
  <c r="G19" i="14" s="1"/>
  <c r="F20" i="14"/>
  <c r="G20" i="14"/>
  <c r="C21" i="14"/>
  <c r="E21" i="14"/>
  <c r="F21" i="14"/>
  <c r="G21" i="14" s="1"/>
  <c r="F22" i="14"/>
  <c r="G22" i="14"/>
  <c r="F23" i="14"/>
  <c r="G23" i="14"/>
  <c r="B24" i="14"/>
  <c r="C22" i="14" s="1"/>
  <c r="D24" i="14"/>
  <c r="E22" i="14" s="1"/>
  <c r="E14" i="6"/>
  <c r="G8" i="14" l="1"/>
  <c r="H6" i="14"/>
  <c r="H3" i="14"/>
  <c r="G16" i="14"/>
  <c r="H14" i="14"/>
  <c r="H11" i="14"/>
  <c r="H15" i="14"/>
  <c r="H12" i="14"/>
  <c r="C12" i="14"/>
  <c r="C20" i="14"/>
  <c r="C23" i="14"/>
  <c r="H5" i="14"/>
  <c r="C11" i="14"/>
  <c r="C15" i="14"/>
  <c r="E20" i="14"/>
  <c r="E23" i="14"/>
  <c r="C14" i="14"/>
  <c r="E19" i="14"/>
  <c r="F24" i="14"/>
  <c r="H21" i="14" s="1"/>
  <c r="C19" i="14"/>
  <c r="H7" i="14"/>
  <c r="F14" i="6"/>
  <c r="D13" i="6"/>
  <c r="C13" i="6"/>
  <c r="H20" i="14" l="1"/>
  <c r="G24" i="14"/>
  <c r="H23" i="14"/>
  <c r="H19" i="14"/>
  <c r="H22" i="14"/>
  <c r="F6" i="6"/>
  <c r="E6" i="6"/>
  <c r="D5" i="6"/>
  <c r="C5" i="6"/>
</calcChain>
</file>

<file path=xl/sharedStrings.xml><?xml version="1.0" encoding="utf-8"?>
<sst xmlns="http://schemas.openxmlformats.org/spreadsheetml/2006/main" count="323" uniqueCount="203">
  <si>
    <t>Neighbourhood</t>
  </si>
  <si>
    <t>2021 Census Tract ID</t>
  </si>
  <si>
    <t>2016
Census Tract ID</t>
  </si>
  <si>
    <t>Area (2021) Square Km</t>
  </si>
  <si>
    <t>Area (2021) Hectares</t>
  </si>
  <si>
    <t>Area (2016)
Square Km</t>
  </si>
  <si>
    <t>Area (2016)
Hectares</t>
  </si>
  <si>
    <t>2021 Population</t>
  </si>
  <si>
    <t>2016
Population</t>
  </si>
  <si>
    <t>2011
Population</t>
  </si>
  <si>
    <t>Population Growth 2016-2021</t>
  </si>
  <si>
    <t xml:space="preserve">Population Growth % 2016-2021 </t>
  </si>
  <si>
    <t>Population Density per square km 2021</t>
  </si>
  <si>
    <t>Population Density per square Km
2016</t>
  </si>
  <si>
    <t>2021 Total Dwelling Units</t>
  </si>
  <si>
    <t>2016
Total Dwelling Units</t>
  </si>
  <si>
    <t>Total DU Growth 2016-2021</t>
  </si>
  <si>
    <t>Total DU Growth % 2016-2021</t>
  </si>
  <si>
    <t>2021 Occupied Dwelling Units</t>
  </si>
  <si>
    <t>2016
Occupied Dwelling Units</t>
  </si>
  <si>
    <t>2016 Occupied Dwelling Units Adjusted</t>
  </si>
  <si>
    <t>Occupied DU Growth 2016-2021</t>
  </si>
  <si>
    <t>Occupied Growth % 2016-2021</t>
  </si>
  <si>
    <t>Occupied DU Density per Hectare 2021</t>
  </si>
  <si>
    <t>Occupied DU
Density per hectare
2016</t>
  </si>
  <si>
    <t>Total Commuters 2021</t>
  </si>
  <si>
    <t>Total Commuters
2016</t>
  </si>
  <si>
    <t>Auto Drivers (2021)</t>
  </si>
  <si>
    <t>Auto Passengers (2021)</t>
  </si>
  <si>
    <t>Auto
Total (2021)</t>
  </si>
  <si>
    <t>Auto
% (2021)</t>
  </si>
  <si>
    <t>Total Auto Normalized (2021)</t>
  </si>
  <si>
    <t>Public Transit
Total (2021)</t>
  </si>
  <si>
    <t>Public Transit
% (2021)</t>
  </si>
  <si>
    <t xml:space="preserve">Public Transit
Normalized (2021) </t>
  </si>
  <si>
    <t>Walkers  (2021)</t>
  </si>
  <si>
    <t>Cyclists (2021)</t>
  </si>
  <si>
    <t>Active Transport Total (2021)</t>
  </si>
  <si>
    <t>Active Transport
% (2021)</t>
  </si>
  <si>
    <t>Active Transport
Normalized</t>
  </si>
  <si>
    <t>Other Transport Method</t>
  </si>
  <si>
    <t>2021 'T9' Model Classification</t>
  </si>
  <si>
    <t>2016
'T9' model
Classification</t>
  </si>
  <si>
    <t>notes 2016-2021</t>
  </si>
  <si>
    <t>Auto Suburb</t>
  </si>
  <si>
    <t>Transit Suburb</t>
  </si>
  <si>
    <t>Active Core</t>
  </si>
  <si>
    <t>Exurban</t>
  </si>
  <si>
    <t>Transit</t>
  </si>
  <si>
    <t>Unclassified</t>
  </si>
  <si>
    <t>Active Transportation</t>
  </si>
  <si>
    <t>Public Transit</t>
  </si>
  <si>
    <t>Density</t>
  </si>
  <si>
    <t>CMA data</t>
  </si>
  <si>
    <t>National Average</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</si>
  <si>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</si>
  <si>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</si>
  <si>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</si>
  <si>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</si>
  <si>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</si>
  <si>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*National Average Floor must be at least 50% higher than the national average for active cores, and must exceed 50% of national average for transit suburb (see Notes 2 &amp; 3 in Gordon &amp; Janzen [2013])</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</si>
  <si>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</si>
  <si>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</si>
  <si>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</si>
  <si>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</si>
  <si>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</si>
  <si>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</si>
  <si>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2016
Population
(%)</t>
  </si>
  <si>
    <t>Total</t>
  </si>
  <si>
    <t>2016
Total Dwelling Units (%)</t>
  </si>
  <si>
    <t>2016
Occupied Dwelling Units (%)</t>
  </si>
  <si>
    <t>2021 Population (%)</t>
  </si>
  <si>
    <t>2021 Total Dwelling Units (%)</t>
  </si>
  <si>
    <t>2021 Occupied Dwelling Units (%)</t>
  </si>
  <si>
    <t>Total Dwelling Unit Growth 2016-2021</t>
  </si>
  <si>
    <t>Occupied Dwelling Unit Growth 2016-2021</t>
  </si>
  <si>
    <t>% Population Growth 2016-2021</t>
  </si>
  <si>
    <t>% Total Dwelling Unit Growth 2016-2021</t>
  </si>
  <si>
    <t>% Occupied Dwelling Unit Growth 2016-2021</t>
  </si>
  <si>
    <t>% of Total Population Growth
2016-2021</t>
  </si>
  <si>
    <t>% of Total Dwelling Unit Growth 2016-2021</t>
  </si>
  <si>
    <t>% of Total Occupied Dwelling Unit Growth 2016-2021</t>
  </si>
  <si>
    <t>CA total</t>
  </si>
  <si>
    <t>9700001.00</t>
  </si>
  <si>
    <t>9700002.00</t>
  </si>
  <si>
    <t>9700003.00</t>
  </si>
  <si>
    <t>9700004.00</t>
  </si>
  <si>
    <t>9700005.00</t>
  </si>
  <si>
    <t>9700006.00</t>
  </si>
  <si>
    <t>9700007.00</t>
  </si>
  <si>
    <t>9700008.00</t>
  </si>
  <si>
    <t>9700009.00</t>
  </si>
  <si>
    <t>9700010.00</t>
  </si>
  <si>
    <t>9700011.00</t>
  </si>
  <si>
    <t>9700012.00</t>
  </si>
  <si>
    <t>9700013.00</t>
  </si>
  <si>
    <t>9700014.00</t>
  </si>
  <si>
    <t>9700015.00</t>
  </si>
  <si>
    <t>9700016.00</t>
  </si>
  <si>
    <t>9700017.00</t>
  </si>
  <si>
    <t>9700018.00</t>
  </si>
  <si>
    <t>9700019.00</t>
  </si>
  <si>
    <t>9700020.00</t>
  </si>
  <si>
    <t>9700021.00</t>
  </si>
  <si>
    <t>9700022.00</t>
  </si>
  <si>
    <t>9700023.00</t>
  </si>
  <si>
    <t>9700100.00</t>
  </si>
  <si>
    <t>9700101.00</t>
  </si>
  <si>
    <t>9700102.00</t>
  </si>
  <si>
    <t>9700103.01</t>
  </si>
  <si>
    <t>9700103.02</t>
  </si>
  <si>
    <t>Other</t>
  </si>
  <si>
    <t>Bike</t>
  </si>
  <si>
    <t>Walk</t>
  </si>
  <si>
    <t>Passenger</t>
  </si>
  <si>
    <t>Driver</t>
  </si>
  <si>
    <t>Total Commute</t>
  </si>
  <si>
    <t>AreaSqKm</t>
  </si>
  <si>
    <t>PopDenSqKm</t>
  </si>
  <si>
    <t>Occu DU</t>
  </si>
  <si>
    <t>Total DU</t>
  </si>
  <si>
    <t>Pop 2011</t>
  </si>
  <si>
    <t>Pop 2016</t>
  </si>
  <si>
    <t>CTUID</t>
  </si>
  <si>
    <t xml:space="preserve">  Other method</t>
  </si>
  <si>
    <t xml:space="preserve">  Bicycle</t>
  </si>
  <si>
    <t xml:space="preserve">  Walked</t>
  </si>
  <si>
    <t xml:space="preserve">  Public transit</t>
  </si>
  <si>
    <t xml:space="preserve">    Car, truck or van - as a passenger</t>
  </si>
  <si>
    <t xml:space="preserve">    Car, truck or van - as a driver</t>
  </si>
  <si>
    <t>Total - Main mode of commuting for the employed labour force aged 15 years and over with a usual place of work or no fixed workplace address - 25% sample data</t>
  </si>
  <si>
    <t>Land area in square kilometres</t>
  </si>
  <si>
    <t>Population density per square kilometre</t>
  </si>
  <si>
    <t>Private dwellings occupied by usual residents</t>
  </si>
  <si>
    <t>Total private dwellings</t>
  </si>
  <si>
    <t>Population, 2016</t>
  </si>
  <si>
    <t>Population, 2021</t>
  </si>
  <si>
    <t>CMA Total</t>
  </si>
  <si>
    <t>2016 AC</t>
  </si>
  <si>
    <t>2021 AC Floor/2016 AC</t>
  </si>
  <si>
    <t>2016 Total Dwelling Units</t>
  </si>
  <si>
    <t xml:space="preserve">2016 Population </t>
  </si>
  <si>
    <t>Prince George</t>
  </si>
  <si>
    <t>Industrial</t>
  </si>
  <si>
    <t>Railyards</t>
  </si>
  <si>
    <t>Rail and Pulp Plant</t>
  </si>
  <si>
    <t>Pineview</t>
  </si>
  <si>
    <t>Fort George</t>
  </si>
  <si>
    <t>IRI</t>
  </si>
  <si>
    <t>Downtown</t>
  </si>
  <si>
    <t>2016 AS</t>
  </si>
  <si>
    <t>TS Floor</t>
  </si>
  <si>
    <t>College Heights</t>
  </si>
  <si>
    <t>UNBC</t>
  </si>
  <si>
    <t>Beaverley</t>
  </si>
  <si>
    <t>Conaught Hill</t>
  </si>
  <si>
    <t>Flamingo Park</t>
  </si>
  <si>
    <t>Gordon Bryant</t>
  </si>
  <si>
    <t>Eskers Provincial Park</t>
  </si>
  <si>
    <t xml:space="preserve">Westwood </t>
  </si>
  <si>
    <t>Moore's Meadow</t>
  </si>
  <si>
    <t>Aberdeen</t>
  </si>
  <si>
    <t>Overview</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</si>
  <si>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</si>
  <si>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</si>
  <si>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</si>
  <si>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</si>
  <si>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</si>
  <si>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</si>
  <si>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</si>
  <si>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</si>
  <si>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</si>
  <si>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</si>
  <si>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</si>
  <si>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</si>
  <si>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 Where the metro floor did not exceed the national floor, the national floor was used (based on averages derived from raw data nationally for all CMAs only)</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</si>
  <si>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</si>
  <si>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</si>
  <si>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</si>
  <si>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</si>
  <si>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</si>
  <si>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</si>
  <si>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</si>
  <si>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2021 Original</t>
  </si>
  <si>
    <t>contains original 2021 Census tract data provided by Statistics Canada and downloaded from Statistics Canada</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</si>
  <si>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</si>
  <si>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</si>
  <si>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</si>
  <si>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</si>
  <si>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</si>
  <si>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</si>
  <si>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</si>
  <si>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</si>
  <si>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</si>
  <si>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</si>
  <si>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Thresholds</t>
  </si>
  <si>
    <t>contains calculations used to determine active transport and public transit classification floors for 2016 and 2021</t>
  </si>
  <si>
    <t>Summary</t>
  </si>
  <si>
    <t>contains 2016-2021 and 2006-2016 changes for population, total dwelling unit, and occupied dwelling unit data</t>
  </si>
  <si>
    <t>Sources</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</si>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</sst>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
  </numFmts>
  <fonts count="4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name val="Calibri"/>
      <family val="2"/>
    </font>
    <font>
      <sz val="10"/>
      <name val="Calibri"/>
      <family val="2"/>
      <scheme val="minor"/>
    </font>
    <font>
      <sz val="10"/>
      <color rgb="FF000000"/>
      <name val="Calibri"/>
      <family val="2"/>
    </font>
    <font>
      <sz val="10"/>
      <color theme="1"/>
      <name val="Calibri"/>
      <family val="2"/>
    </font>
    <font>
      <sz val="11"/>
      <color rgb="FF9C6500"/>
      <name val="Calibri"/>
      <family val="2"/>
      <scheme val="minor"/>
    </font>
    <font>
      <b/>
      <sz val="12"/>
      <color theme="1"/>
      <name val="Calibri"/>
      <family val="2"/>
      <scheme val="minor"/>
    </font>
    <font>
      <vertAlign val="superscript"/>
      <sz val="11"/>
      <color theme="1"/>
      <name val="Calibri"/>
      <family val="2"/>
      <scheme val="minor"/>
    </font>
    <font>
      <u/>
      <sz val="11"/>
      <color theme="10"/>
      <name val="Calibri"/>
      <family val="2"/>
      <scheme val="minor"/>
    </font>
    <font>
      <b/>
      <sz val="10"/>
      <color theme="0"/>
      <name val="Calibri"/>
      <family val="2"/>
      <scheme val="minor"/>
    </font>
    <font>
      <sz val="10"/>
      <color theme="1"/>
      <name val="Calibri"/>
      <family val="2"/>
      <scheme val="minor"/>
    </font>
    <font>
      <sz val="11"/>
      <color rgb="FF000000"/>
      <name val="Calibri"/>
      <family val="2"/>
      <scheme val="minor"/>
    </font>
    <font>
      <sz val="10"/>
      <color rgb="FF000000"/>
      <name val="Calibri"/>
      <family val="2"/>
      <scheme val="minor"/>
    </font>
    <font>
      <b/>
      <sz val="10"/>
      <color rgb="FFFFFFFF"/>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
      <sz val="20"/>
      <color theme="1"/>
      <name val="Calibri"/>
      <family val="2"/>
      <scheme val="minor"/>
    </font>
    <font>
      <sz val="11"/>
      <color theme="1"/>
      <name val="Calibri"/>
      <family val="2"/>
    </font>
    <font>
      <sz val="11"/>
      <color rgb="FF000000"/>
      <name val="Calibri"/>
      <family val="2"/>
    </font>
    <font>
      <b/>
      <sz val="11"/>
      <color theme="1"/>
      <name val="Calibri"/>
      <family val="2"/>
    </font>
    <font>
      <b/>
      <sz val="11"/>
      <color theme="0"/>
      <name val="Calibri"/>
      <family val="2"/>
    </font>
    <font>
      <b/>
      <sz val="11"/>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8F0C8"/>
        <bgColor indexed="64"/>
      </patternFill>
    </fill>
    <fill>
      <patternFill patternType="solid">
        <fgColor rgb="FFFFFFBE"/>
        <bgColor indexed="64"/>
      </patternFill>
    </fill>
    <fill>
      <patternFill patternType="solid">
        <fgColor rgb="FFA8A800"/>
        <bgColor indexed="64"/>
      </patternFill>
    </fill>
    <fill>
      <patternFill patternType="solid">
        <fgColor rgb="FFE6E6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bgColor indexed="64"/>
      </patternFill>
    </fill>
    <fill>
      <patternFill patternType="solid">
        <fgColor rgb="FFFFFF00"/>
        <bgColor indexed="64"/>
      </patternFill>
    </fill>
    <fill>
      <patternFill patternType="solid">
        <fgColor rgb="FFD8D8D8"/>
        <bgColor indexed="64"/>
      </patternFill>
    </fill>
    <fill>
      <patternFill patternType="solid">
        <fgColor rgb="FF000000"/>
        <bgColor indexed="64"/>
      </patternFill>
    </fill>
    <fill>
      <patternFill patternType="solid">
        <fgColor rgb="FF000000"/>
        <bgColor rgb="FF000000"/>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ck">
        <color auto="1"/>
      </left>
      <right style="thick">
        <color auto="1"/>
      </right>
      <top/>
      <bottom/>
      <diagonal/>
    </border>
    <border>
      <left/>
      <right style="thick">
        <color auto="1"/>
      </right>
      <top style="thick">
        <color auto="1"/>
      </top>
      <bottom/>
      <diagonal/>
    </border>
    <border>
      <left/>
      <right style="thin">
        <color auto="1"/>
      </right>
      <top/>
      <bottom style="medium">
        <color auto="1"/>
      </bottom>
      <diagonal/>
    </border>
    <border>
      <left style="thin">
        <color auto="1"/>
      </left>
      <right/>
      <top/>
      <bottom style="medium">
        <color auto="1"/>
      </bottom>
      <diagonal/>
    </border>
    <border>
      <left/>
      <right style="thin">
        <color auto="1"/>
      </right>
      <top/>
      <bottom/>
      <diagonal/>
    </border>
    <border>
      <left style="thin">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auto="1"/>
      </left>
      <right/>
      <top/>
      <bottom/>
      <diagonal/>
    </border>
    <border>
      <left style="medium">
        <color auto="1"/>
      </left>
      <right/>
      <top/>
      <bottom style="medium">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thin">
        <color auto="1"/>
      </left>
      <right style="thin">
        <color indexed="64"/>
      </right>
      <top/>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style="medium">
        <color indexed="64"/>
      </right>
      <top/>
      <bottom/>
      <diagonal/>
    </border>
    <border>
      <left style="medium">
        <color indexed="64"/>
      </left>
      <right style="thin">
        <color auto="1"/>
      </right>
      <top style="thin">
        <color indexed="64"/>
      </top>
      <bottom style="thin">
        <color indexed="64"/>
      </bottom>
      <diagonal/>
    </border>
    <border>
      <left style="thin">
        <color auto="1"/>
      </left>
      <right style="medium">
        <color indexed="64"/>
      </right>
      <top style="thin">
        <color indexed="64"/>
      </top>
      <bottom style="thin">
        <color indexed="64"/>
      </bottom>
      <diagonal/>
    </border>
    <border>
      <left style="thick">
        <color auto="1"/>
      </left>
      <right/>
      <top style="thick">
        <color auto="1"/>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right/>
      <top style="medium">
        <color indexed="64"/>
      </top>
      <bottom style="medium">
        <color indexed="64"/>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ck">
        <color auto="1"/>
      </right>
      <top style="thick">
        <color auto="1"/>
      </top>
      <bottom style="medium">
        <color indexed="64"/>
      </bottom>
      <diagonal/>
    </border>
    <border>
      <left/>
      <right style="thick">
        <color auto="1"/>
      </right>
      <top style="thin">
        <color indexed="64"/>
      </top>
      <bottom style="medium">
        <color indexed="64"/>
      </bottom>
      <diagonal/>
    </border>
  </borders>
  <cellStyleXfs count="53">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22" fillId="4" borderId="0" applyNumberFormat="0" applyBorder="0" applyAlignment="0" applyProtection="0"/>
    <xf numFmtId="0" fontId="16" fillId="12" borderId="0" applyNumberFormat="0" applyBorder="0" applyAlignment="0" applyProtection="0"/>
    <xf numFmtId="43" fontId="1" fillId="0" borderId="0" applyFont="0" applyFill="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5" fillId="0" borderId="0" applyNumberFormat="0" applyFill="0" applyBorder="0" applyAlignment="0" applyProtection="0"/>
    <xf numFmtId="0" fontId="29" fillId="0" borderId="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cellStyleXfs>
  <cellXfs count="243">
    <xf numFmtId="0" fontId="0" fillId="0" borderId="0" xfId="0"/>
    <xf numFmtId="3" fontId="17" fillId="34" borderId="0" xfId="0" applyNumberFormat="1" applyFont="1" applyFill="1" applyAlignment="1">
      <alignment horizontal="center"/>
    </xf>
    <xf numFmtId="3" fontId="17" fillId="0" borderId="0" xfId="0" applyNumberFormat="1" applyFont="1" applyAlignment="1">
      <alignment horizontal="center"/>
    </xf>
    <xf numFmtId="3" fontId="19" fillId="0" borderId="0" xfId="7" applyNumberFormat="1" applyFont="1" applyFill="1" applyBorder="1" applyAlignment="1">
      <alignment horizontal="center"/>
    </xf>
    <xf numFmtId="0" fontId="17" fillId="0" borderId="0" xfId="0" applyFont="1" applyAlignment="1">
      <alignment horizontal="center"/>
    </xf>
    <xf numFmtId="164" fontId="17" fillId="0" borderId="0" xfId="0" applyNumberFormat="1" applyFont="1" applyAlignment="1">
      <alignment horizontal="center"/>
    </xf>
    <xf numFmtId="0" fontId="0" fillId="0" borderId="0" xfId="0" applyAlignment="1">
      <alignment horizontal="center"/>
    </xf>
    <xf numFmtId="10" fontId="0" fillId="0" borderId="0" xfId="1" applyNumberFormat="1" applyFont="1" applyFill="1" applyBorder="1" applyAlignment="1">
      <alignment horizontal="center"/>
    </xf>
    <xf numFmtId="0" fontId="15" fillId="0" borderId="0" xfId="0" applyFont="1"/>
    <xf numFmtId="0" fontId="15" fillId="0" borderId="0" xfId="0" applyFont="1" applyAlignment="1">
      <alignment horizontal="center"/>
    </xf>
    <xf numFmtId="10" fontId="0" fillId="0" borderId="0" xfId="0" applyNumberFormat="1" applyAlignment="1">
      <alignment horizontal="center"/>
    </xf>
    <xf numFmtId="0" fontId="0" fillId="0" borderId="30" xfId="0" applyBorder="1" applyAlignment="1">
      <alignment horizontal="center"/>
    </xf>
    <xf numFmtId="0" fontId="15" fillId="0" borderId="22" xfId="0" applyFont="1" applyBorder="1"/>
    <xf numFmtId="10" fontId="0" fillId="0" borderId="24" xfId="0" applyNumberFormat="1" applyBorder="1" applyAlignment="1">
      <alignment horizontal="center"/>
    </xf>
    <xf numFmtId="10" fontId="0" fillId="0" borderId="23" xfId="1" applyNumberFormat="1" applyFont="1" applyFill="1" applyBorder="1" applyAlignment="1">
      <alignment horizontal="center"/>
    </xf>
    <xf numFmtId="10" fontId="0" fillId="0" borderId="33" xfId="0" applyNumberFormat="1" applyBorder="1" applyAlignment="1">
      <alignment horizontal="center"/>
    </xf>
    <xf numFmtId="10" fontId="0" fillId="0" borderId="34" xfId="1" applyNumberFormat="1" applyFont="1" applyFill="1" applyBorder="1" applyAlignment="1">
      <alignment horizontal="center"/>
    </xf>
    <xf numFmtId="0" fontId="15" fillId="0" borderId="25" xfId="0" applyFont="1" applyBorder="1"/>
    <xf numFmtId="0" fontId="15" fillId="0" borderId="26" xfId="0" applyFont="1" applyBorder="1"/>
    <xf numFmtId="0" fontId="0" fillId="37" borderId="32" xfId="0" applyFill="1" applyBorder="1" applyAlignment="1">
      <alignment horizontal="center"/>
    </xf>
    <xf numFmtId="0" fontId="0" fillId="37" borderId="30" xfId="0" applyFill="1" applyBorder="1" applyAlignment="1">
      <alignment horizontal="center"/>
    </xf>
    <xf numFmtId="0" fontId="0" fillId="37" borderId="35" xfId="0" applyFill="1" applyBorder="1" applyAlignment="1">
      <alignment horizontal="center"/>
    </xf>
    <xf numFmtId="10" fontId="0" fillId="37" borderId="21" xfId="0" applyNumberFormat="1" applyFill="1" applyBorder="1" applyAlignment="1">
      <alignment horizontal="center"/>
    </xf>
    <xf numFmtId="10" fontId="0" fillId="37" borderId="20" xfId="1" applyNumberFormat="1" applyFont="1" applyFill="1" applyBorder="1" applyAlignment="1">
      <alignment horizontal="center"/>
    </xf>
    <xf numFmtId="10" fontId="0" fillId="37" borderId="0" xfId="0" applyNumberFormat="1" applyFill="1" applyAlignment="1">
      <alignment horizontal="center"/>
    </xf>
    <xf numFmtId="10" fontId="0" fillId="37" borderId="36" xfId="1" applyNumberFormat="1" applyFont="1" applyFill="1" applyBorder="1" applyAlignment="1">
      <alignment horizontal="center"/>
    </xf>
    <xf numFmtId="0" fontId="0" fillId="37" borderId="19" xfId="0" applyFill="1" applyBorder="1" applyAlignment="1">
      <alignment horizontal="center"/>
    </xf>
    <xf numFmtId="0" fontId="0" fillId="37" borderId="18" xfId="0" applyFill="1" applyBorder="1" applyAlignment="1">
      <alignment horizontal="center"/>
    </xf>
    <xf numFmtId="0" fontId="0" fillId="37" borderId="0" xfId="0" applyFill="1" applyAlignment="1">
      <alignment horizontal="center"/>
    </xf>
    <xf numFmtId="0" fontId="0" fillId="37" borderId="36" xfId="0" applyFill="1" applyBorder="1" applyAlignment="1">
      <alignment horizontal="center"/>
    </xf>
    <xf numFmtId="10" fontId="23" fillId="0" borderId="21" xfId="1" applyNumberFormat="1" applyFont="1" applyFill="1" applyBorder="1" applyAlignment="1">
      <alignment horizontal="center"/>
    </xf>
    <xf numFmtId="10" fontId="23" fillId="0" borderId="20" xfId="1" applyNumberFormat="1" applyFont="1" applyFill="1" applyBorder="1" applyAlignment="1">
      <alignment horizontal="center"/>
    </xf>
    <xf numFmtId="10" fontId="23" fillId="0" borderId="29" xfId="1" applyNumberFormat="1" applyFont="1" applyFill="1" applyBorder="1" applyAlignment="1">
      <alignment horizontal="center"/>
    </xf>
    <xf numFmtId="10" fontId="23" fillId="0" borderId="31" xfId="1" applyNumberFormat="1" applyFont="1" applyFill="1" applyBorder="1" applyAlignment="1">
      <alignment horizontal="center"/>
    </xf>
    <xf numFmtId="0" fontId="0" fillId="37" borderId="22" xfId="0" applyFill="1" applyBorder="1"/>
    <xf numFmtId="0" fontId="15" fillId="0" borderId="35" xfId="0" applyFont="1" applyBorder="1" applyAlignment="1">
      <alignment horizontal="center" vertical="center"/>
    </xf>
    <xf numFmtId="0" fontId="15" fillId="0" borderId="19" xfId="0" applyFont="1" applyBorder="1" applyAlignment="1">
      <alignment horizontal="center" vertical="center"/>
    </xf>
    <xf numFmtId="0" fontId="15" fillId="0" borderId="18" xfId="0" applyFont="1" applyBorder="1" applyAlignment="1">
      <alignment horizontal="center" vertical="center" wrapText="1"/>
    </xf>
    <xf numFmtId="0" fontId="15" fillId="0" borderId="29" xfId="0" applyFont="1" applyBorder="1" applyAlignment="1">
      <alignment horizontal="center" vertical="center"/>
    </xf>
    <xf numFmtId="0" fontId="15" fillId="0" borderId="31" xfId="0" applyFont="1" applyBorder="1" applyAlignment="1">
      <alignment horizontal="center" vertical="center" wrapText="1"/>
    </xf>
    <xf numFmtId="0" fontId="23" fillId="0" borderId="32" xfId="0" applyFont="1" applyBorder="1" applyAlignment="1">
      <alignment horizontal="center" vertical="center"/>
    </xf>
    <xf numFmtId="0" fontId="17" fillId="34" borderId="0" xfId="0" applyFont="1" applyFill="1" applyAlignment="1">
      <alignment horizontal="center"/>
    </xf>
    <xf numFmtId="0" fontId="26" fillId="39" borderId="0" xfId="0" applyFont="1" applyFill="1"/>
    <xf numFmtId="49" fontId="17" fillId="0" borderId="0" xfId="0" applyNumberFormat="1" applyFont="1" applyAlignment="1">
      <alignment vertical="center"/>
    </xf>
    <xf numFmtId="49" fontId="19" fillId="0" borderId="0" xfId="47" applyNumberFormat="1" applyFont="1"/>
    <xf numFmtId="165" fontId="18" fillId="0" borderId="0" xfId="7" applyNumberFormat="1" applyFont="1" applyFill="1" applyBorder="1" applyAlignment="1">
      <alignment horizontal="center"/>
    </xf>
    <xf numFmtId="10" fontId="28" fillId="0" borderId="0" xfId="0" applyNumberFormat="1" applyFont="1"/>
    <xf numFmtId="0" fontId="0" fillId="35" borderId="0" xfId="0" applyFill="1" applyAlignment="1">
      <alignment horizontal="center"/>
    </xf>
    <xf numFmtId="0" fontId="0" fillId="34" borderId="0" xfId="0" applyFill="1" applyAlignment="1">
      <alignment horizontal="center"/>
    </xf>
    <xf numFmtId="1" fontId="17" fillId="0" borderId="0" xfId="0" applyNumberFormat="1" applyFont="1" applyAlignment="1">
      <alignment horizontal="center"/>
    </xf>
    <xf numFmtId="2" fontId="17" fillId="0" borderId="0" xfId="0" applyNumberFormat="1" applyFont="1" applyAlignment="1">
      <alignment horizontal="center"/>
    </xf>
    <xf numFmtId="3" fontId="20" fillId="0" borderId="0" xfId="0" applyNumberFormat="1" applyFont="1" applyAlignment="1">
      <alignment horizontal="center"/>
    </xf>
    <xf numFmtId="0" fontId="17" fillId="0" borderId="0" xfId="36" applyFont="1" applyAlignment="1">
      <alignment horizontal="center"/>
    </xf>
    <xf numFmtId="4" fontId="17" fillId="0" borderId="0" xfId="0" applyNumberFormat="1" applyFont="1" applyAlignment="1">
      <alignment horizontal="center"/>
    </xf>
    <xf numFmtId="2" fontId="21" fillId="0" borderId="0" xfId="0" applyNumberFormat="1" applyFont="1" applyAlignment="1">
      <alignment horizontal="center"/>
    </xf>
    <xf numFmtId="0" fontId="21" fillId="0" borderId="0" xfId="0" applyFont="1" applyAlignment="1">
      <alignment horizontal="center"/>
    </xf>
    <xf numFmtId="0" fontId="27" fillId="0" borderId="0" xfId="0" applyFont="1" applyAlignment="1">
      <alignment horizontal="center"/>
    </xf>
    <xf numFmtId="167" fontId="20" fillId="0" borderId="0" xfId="0" applyNumberFormat="1" applyFont="1" applyAlignment="1">
      <alignment horizontal="center"/>
    </xf>
    <xf numFmtId="1" fontId="27" fillId="0" borderId="0" xfId="0" applyNumberFormat="1" applyFont="1" applyAlignment="1">
      <alignment horizontal="center"/>
    </xf>
    <xf numFmtId="1" fontId="20" fillId="0" borderId="0" xfId="0" applyNumberFormat="1" applyFont="1" applyAlignment="1">
      <alignment horizontal="center"/>
    </xf>
    <xf numFmtId="165" fontId="20" fillId="0" borderId="0" xfId="0" applyNumberFormat="1" applyFont="1" applyAlignment="1">
      <alignment horizontal="center"/>
    </xf>
    <xf numFmtId="3" fontId="19" fillId="35" borderId="0" xfId="7" applyNumberFormat="1" applyFont="1" applyFill="1" applyBorder="1" applyAlignment="1">
      <alignment horizontal="center"/>
    </xf>
    <xf numFmtId="3" fontId="19" fillId="34" borderId="0" xfId="7" applyNumberFormat="1" applyFont="1" applyFill="1" applyBorder="1" applyAlignment="1">
      <alignment horizontal="center"/>
    </xf>
    <xf numFmtId="0" fontId="17" fillId="34" borderId="0" xfId="36" applyFont="1" applyFill="1" applyAlignment="1">
      <alignment horizontal="center"/>
    </xf>
    <xf numFmtId="0" fontId="0" fillId="0" borderId="29" xfId="0" applyBorder="1" applyAlignment="1">
      <alignment horizontal="center"/>
    </xf>
    <xf numFmtId="0" fontId="30" fillId="43" borderId="0" xfId="48" applyFont="1" applyFill="1"/>
    <xf numFmtId="0" fontId="20" fillId="43" borderId="0" xfId="48" applyFont="1" applyFill="1"/>
    <xf numFmtId="0" fontId="20" fillId="0" borderId="0" xfId="48" applyFont="1"/>
    <xf numFmtId="0" fontId="29" fillId="0" borderId="0" xfId="48"/>
    <xf numFmtId="0" fontId="32" fillId="0" borderId="0" xfId="48" applyFont="1"/>
    <xf numFmtId="0" fontId="33" fillId="0" borderId="0" xfId="48" applyFont="1"/>
    <xf numFmtId="0" fontId="33" fillId="0" borderId="0" xfId="48" applyFont="1" applyAlignment="1">
      <alignment horizontal="center"/>
    </xf>
    <xf numFmtId="0" fontId="34" fillId="0" borderId="0" xfId="48" applyFont="1"/>
    <xf numFmtId="0" fontId="20" fillId="0" borderId="0" xfId="48" applyFont="1" applyAlignment="1">
      <alignment horizontal="right"/>
    </xf>
    <xf numFmtId="2" fontId="0" fillId="0" borderId="0" xfId="0" applyNumberFormat="1" applyAlignment="1">
      <alignment horizontal="center"/>
    </xf>
    <xf numFmtId="0" fontId="35" fillId="37" borderId="26" xfId="0" applyFont="1" applyFill="1" applyBorder="1"/>
    <xf numFmtId="0" fontId="36" fillId="0" borderId="0" xfId="36" applyFont="1"/>
    <xf numFmtId="0" fontId="36" fillId="0" borderId="0" xfId="36" applyFont="1" applyAlignment="1">
      <alignment horizontal="center"/>
    </xf>
    <xf numFmtId="164" fontId="36" fillId="0" borderId="0" xfId="36" applyNumberFormat="1" applyFont="1" applyAlignment="1">
      <alignment horizontal="center"/>
    </xf>
    <xf numFmtId="3" fontId="37" fillId="0" borderId="0" xfId="36" applyNumberFormat="1" applyFont="1" applyAlignment="1">
      <alignment horizontal="center"/>
    </xf>
    <xf numFmtId="3" fontId="36" fillId="0" borderId="0" xfId="36" applyNumberFormat="1" applyFont="1" applyAlignment="1">
      <alignment horizontal="center"/>
    </xf>
    <xf numFmtId="10" fontId="36" fillId="0" borderId="0" xfId="36" applyNumberFormat="1" applyFont="1" applyAlignment="1">
      <alignment horizontal="center"/>
    </xf>
    <xf numFmtId="166" fontId="38" fillId="0" borderId="0" xfId="46" applyNumberFormat="1" applyFont="1" applyFill="1" applyBorder="1" applyAlignment="1">
      <alignment horizontal="center"/>
    </xf>
    <xf numFmtId="0" fontId="38" fillId="0" borderId="0" xfId="36" applyFont="1"/>
    <xf numFmtId="0" fontId="36" fillId="0" borderId="51" xfId="36" applyFont="1" applyBorder="1" applyAlignment="1">
      <alignment wrapText="1"/>
    </xf>
    <xf numFmtId="164" fontId="38" fillId="0" borderId="51" xfId="36" applyNumberFormat="1" applyFont="1" applyBorder="1" applyAlignment="1">
      <alignment horizontal="center" wrapText="1"/>
    </xf>
    <xf numFmtId="3" fontId="38" fillId="0" borderId="50" xfId="36" applyNumberFormat="1" applyFont="1" applyBorder="1" applyAlignment="1">
      <alignment horizontal="center" wrapText="1"/>
    </xf>
    <xf numFmtId="0" fontId="38" fillId="0" borderId="27" xfId="36" applyFont="1" applyBorder="1" applyAlignment="1">
      <alignment horizontal="center"/>
    </xf>
    <xf numFmtId="166" fontId="38" fillId="0" borderId="28" xfId="46" applyNumberFormat="1" applyFont="1" applyBorder="1" applyAlignment="1">
      <alignment horizontal="center"/>
    </xf>
    <xf numFmtId="0" fontId="38" fillId="0" borderId="40" xfId="36" applyFont="1" applyBorder="1"/>
    <xf numFmtId="166" fontId="36" fillId="0" borderId="0" xfId="39" applyNumberFormat="1" applyFont="1" applyFill="1" applyBorder="1" applyAlignment="1">
      <alignment horizontal="center"/>
    </xf>
    <xf numFmtId="164" fontId="36" fillId="38" borderId="38" xfId="36" applyNumberFormat="1" applyFont="1" applyFill="1" applyBorder="1" applyAlignment="1">
      <alignment horizontal="center" wrapText="1"/>
    </xf>
    <xf numFmtId="3" fontId="36" fillId="38" borderId="37" xfId="36" applyNumberFormat="1" applyFont="1" applyFill="1" applyBorder="1" applyAlignment="1">
      <alignment horizontal="center" wrapText="1"/>
    </xf>
    <xf numFmtId="0" fontId="36" fillId="38" borderId="37" xfId="36" applyFont="1" applyFill="1" applyBorder="1" applyAlignment="1">
      <alignment horizontal="center" wrapText="1"/>
    </xf>
    <xf numFmtId="166" fontId="36" fillId="38" borderId="50" xfId="39" applyNumberFormat="1" applyFont="1" applyFill="1" applyBorder="1" applyAlignment="1">
      <alignment horizontal="center"/>
    </xf>
    <xf numFmtId="0" fontId="36" fillId="38" borderId="49" xfId="36" applyFont="1" applyFill="1" applyBorder="1"/>
    <xf numFmtId="3" fontId="36" fillId="0" borderId="0" xfId="36" applyNumberFormat="1" applyFont="1"/>
    <xf numFmtId="166" fontId="36" fillId="0" borderId="0" xfId="46" applyNumberFormat="1" applyFont="1" applyFill="1" applyBorder="1" applyAlignment="1">
      <alignment horizontal="center"/>
    </xf>
    <xf numFmtId="164" fontId="36" fillId="0" borderId="38" xfId="36" applyNumberFormat="1" applyFont="1" applyBorder="1" applyAlignment="1">
      <alignment horizontal="center" wrapText="1"/>
    </xf>
    <xf numFmtId="3" fontId="36" fillId="0" borderId="37" xfId="36" applyNumberFormat="1" applyFont="1" applyBorder="1" applyAlignment="1">
      <alignment horizontal="center" wrapText="1"/>
    </xf>
    <xf numFmtId="0" fontId="36" fillId="0" borderId="37" xfId="36" applyFont="1" applyBorder="1" applyAlignment="1">
      <alignment horizontal="center" wrapText="1"/>
    </xf>
    <xf numFmtId="166" fontId="36" fillId="0" borderId="46" xfId="46" applyNumberFormat="1" applyFont="1" applyBorder="1" applyAlignment="1">
      <alignment horizontal="center"/>
    </xf>
    <xf numFmtId="0" fontId="36" fillId="0" borderId="45" xfId="36" applyFont="1" applyBorder="1"/>
    <xf numFmtId="164" fontId="36" fillId="34" borderId="38" xfId="36" applyNumberFormat="1" applyFont="1" applyFill="1" applyBorder="1" applyAlignment="1">
      <alignment horizontal="center" wrapText="1"/>
    </xf>
    <xf numFmtId="3" fontId="36" fillId="34" borderId="37" xfId="36" applyNumberFormat="1" applyFont="1" applyFill="1" applyBorder="1" applyAlignment="1">
      <alignment horizontal="center" wrapText="1"/>
    </xf>
    <xf numFmtId="0" fontId="36" fillId="34" borderId="37" xfId="36" applyFont="1" applyFill="1" applyBorder="1" applyAlignment="1">
      <alignment horizontal="center" wrapText="1"/>
    </xf>
    <xf numFmtId="166" fontId="36" fillId="34" borderId="37" xfId="46" applyNumberFormat="1" applyFont="1" applyFill="1" applyBorder="1" applyAlignment="1">
      <alignment horizontal="center"/>
    </xf>
    <xf numFmtId="0" fontId="36" fillId="34" borderId="44" xfId="36" applyFont="1" applyFill="1" applyBorder="1"/>
    <xf numFmtId="164" fontId="36" fillId="36" borderId="38" xfId="36" applyNumberFormat="1" applyFont="1" applyFill="1" applyBorder="1" applyAlignment="1">
      <alignment horizontal="center" wrapText="1"/>
    </xf>
    <xf numFmtId="3" fontId="36" fillId="36" borderId="37" xfId="36" applyNumberFormat="1" applyFont="1" applyFill="1" applyBorder="1" applyAlignment="1">
      <alignment horizontal="center" wrapText="1"/>
    </xf>
    <xf numFmtId="164" fontId="36" fillId="40" borderId="38" xfId="36" applyNumberFormat="1" applyFont="1" applyFill="1" applyBorder="1" applyAlignment="1">
      <alignment horizontal="center" wrapText="1"/>
    </xf>
    <xf numFmtId="166" fontId="36" fillId="36" borderId="37" xfId="46" applyNumberFormat="1" applyFont="1" applyFill="1" applyBorder="1" applyAlignment="1">
      <alignment horizontal="center"/>
    </xf>
    <xf numFmtId="0" fontId="36" fillId="36" borderId="44" xfId="36" applyFont="1" applyFill="1" applyBorder="1"/>
    <xf numFmtId="164" fontId="36" fillId="35" borderId="38" xfId="36" applyNumberFormat="1" applyFont="1" applyFill="1" applyBorder="1" applyAlignment="1">
      <alignment horizontal="center" wrapText="1"/>
    </xf>
    <xf numFmtId="3" fontId="36" fillId="35" borderId="37" xfId="36" applyNumberFormat="1" applyFont="1" applyFill="1" applyBorder="1" applyAlignment="1">
      <alignment horizontal="center" wrapText="1"/>
    </xf>
    <xf numFmtId="166" fontId="36" fillId="35" borderId="42" xfId="46" applyNumberFormat="1" applyFont="1" applyFill="1" applyBorder="1" applyAlignment="1">
      <alignment horizontal="center"/>
    </xf>
    <xf numFmtId="0" fontId="36" fillId="35" borderId="41" xfId="36" applyFont="1" applyFill="1" applyBorder="1"/>
    <xf numFmtId="0" fontId="38" fillId="0" borderId="0" xfId="36" applyFont="1" applyAlignment="1">
      <alignment horizontal="center" vertical="center" wrapText="1"/>
    </xf>
    <xf numFmtId="0" fontId="39" fillId="0" borderId="0" xfId="36" applyFont="1" applyAlignment="1">
      <alignment vertical="center" wrapText="1"/>
    </xf>
    <xf numFmtId="0" fontId="38" fillId="0" borderId="38" xfId="36" applyFont="1" applyBorder="1" applyAlignment="1">
      <alignment horizontal="center" vertical="center" wrapText="1"/>
    </xf>
    <xf numFmtId="0" fontId="38" fillId="0" borderId="37" xfId="36" applyFont="1" applyBorder="1" applyAlignment="1">
      <alignment horizontal="center" vertical="center" wrapText="1"/>
    </xf>
    <xf numFmtId="0" fontId="38" fillId="0" borderId="27" xfId="36" applyFont="1" applyBorder="1" applyAlignment="1">
      <alignment horizontal="center" vertical="center" wrapText="1"/>
    </xf>
    <xf numFmtId="0" fontId="38" fillId="0" borderId="28" xfId="36" applyFont="1" applyBorder="1" applyAlignment="1">
      <alignment horizontal="center" vertical="center" wrapText="1"/>
    </xf>
    <xf numFmtId="0" fontId="38" fillId="0" borderId="40" xfId="36" applyFont="1" applyBorder="1" applyAlignment="1">
      <alignment vertical="center" wrapText="1"/>
    </xf>
    <xf numFmtId="0" fontId="36" fillId="42" borderId="38" xfId="36" applyFont="1" applyFill="1" applyBorder="1" applyAlignment="1">
      <alignment wrapText="1"/>
    </xf>
    <xf numFmtId="0" fontId="36" fillId="42" borderId="37" xfId="36" applyFont="1" applyFill="1" applyBorder="1" applyAlignment="1">
      <alignment wrapText="1"/>
    </xf>
    <xf numFmtId="0" fontId="38" fillId="39" borderId="48" xfId="36" applyFont="1" applyFill="1" applyBorder="1" applyAlignment="1">
      <alignment horizontal="center"/>
    </xf>
    <xf numFmtId="166" fontId="38" fillId="39" borderId="48" xfId="39" applyNumberFormat="1" applyFont="1" applyFill="1" applyBorder="1" applyAlignment="1">
      <alignment horizontal="center"/>
    </xf>
    <xf numFmtId="0" fontId="38" fillId="39" borderId="40" xfId="36" applyFont="1" applyFill="1" applyBorder="1"/>
    <xf numFmtId="164" fontId="38" fillId="0" borderId="0" xfId="36" applyNumberFormat="1" applyFont="1" applyAlignment="1">
      <alignment horizontal="center"/>
    </xf>
    <xf numFmtId="0" fontId="36" fillId="0" borderId="38" xfId="36" applyFont="1" applyBorder="1" applyAlignment="1">
      <alignment wrapText="1"/>
    </xf>
    <xf numFmtId="164" fontId="38" fillId="0" borderId="38" xfId="36" applyNumberFormat="1" applyFont="1" applyBorder="1" applyAlignment="1">
      <alignment horizontal="center" wrapText="1"/>
    </xf>
    <xf numFmtId="3" fontId="38" fillId="0" borderId="37" xfId="36" applyNumberFormat="1" applyFont="1" applyBorder="1" applyAlignment="1">
      <alignment horizontal="center" wrapText="1"/>
    </xf>
    <xf numFmtId="0" fontId="36" fillId="41" borderId="37" xfId="36" applyFont="1" applyFill="1" applyBorder="1" applyAlignment="1">
      <alignment horizontal="center" wrapText="1"/>
    </xf>
    <xf numFmtId="166" fontId="38" fillId="0" borderId="0" xfId="36" applyNumberFormat="1" applyFont="1" applyAlignment="1">
      <alignment horizontal="center"/>
    </xf>
    <xf numFmtId="0" fontId="38" fillId="0" borderId="0" xfId="36" applyFont="1" applyAlignment="1">
      <alignment horizontal="center"/>
    </xf>
    <xf numFmtId="166" fontId="36" fillId="0" borderId="0" xfId="36" applyNumberFormat="1" applyFont="1" applyAlignment="1">
      <alignment horizontal="center"/>
    </xf>
    <xf numFmtId="0" fontId="38" fillId="0" borderId="59" xfId="36" applyFont="1" applyBorder="1" applyAlignment="1">
      <alignment horizontal="center" vertical="center" wrapText="1"/>
    </xf>
    <xf numFmtId="0" fontId="38" fillId="0" borderId="58" xfId="36" applyFont="1" applyBorder="1" applyAlignment="1">
      <alignment horizontal="center" vertical="center" wrapText="1"/>
    </xf>
    <xf numFmtId="0" fontId="15" fillId="0" borderId="10" xfId="0" applyFont="1" applyBorder="1" applyAlignment="1">
      <alignment horizontal="center" vertical="center" wrapText="1"/>
    </xf>
    <xf numFmtId="2" fontId="15" fillId="0" borderId="11" xfId="0" applyNumberFormat="1" applyFont="1" applyBorder="1" applyAlignment="1">
      <alignment horizontal="center" vertical="center" wrapText="1"/>
    </xf>
    <xf numFmtId="2" fontId="15" fillId="0" borderId="12" xfId="0" applyNumberFormat="1" applyFont="1" applyBorder="1" applyAlignment="1">
      <alignment horizontal="center" vertical="center" wrapText="1"/>
    </xf>
    <xf numFmtId="4" fontId="15" fillId="0" borderId="12" xfId="0" applyNumberFormat="1" applyFont="1" applyBorder="1" applyAlignment="1">
      <alignment horizontal="center" vertical="center" wrapText="1"/>
    </xf>
    <xf numFmtId="3" fontId="40" fillId="0" borderId="60" xfId="0" applyNumberFormat="1" applyFont="1" applyBorder="1" applyAlignment="1">
      <alignment horizontal="center" vertical="center" wrapText="1"/>
    </xf>
    <xf numFmtId="3" fontId="40" fillId="0" borderId="12" xfId="0" applyNumberFormat="1" applyFont="1" applyBorder="1" applyAlignment="1">
      <alignment horizontal="center" vertical="center" wrapText="1"/>
    </xf>
    <xf numFmtId="1" fontId="15" fillId="0" borderId="12" xfId="0" applyNumberFormat="1" applyFont="1" applyBorder="1" applyAlignment="1">
      <alignment horizontal="center" vertical="center" wrapText="1"/>
    </xf>
    <xf numFmtId="3" fontId="15" fillId="0" borderId="13" xfId="0" applyNumberFormat="1" applyFont="1" applyBorder="1" applyAlignment="1">
      <alignment horizontal="center" vertical="center" wrapText="1"/>
    </xf>
    <xf numFmtId="3" fontId="15" fillId="0" borderId="10" xfId="0" applyNumberFormat="1" applyFont="1" applyBorder="1" applyAlignment="1">
      <alignment horizontal="center" vertical="center" wrapText="1"/>
    </xf>
    <xf numFmtId="1" fontId="15" fillId="0" borderId="10" xfId="0" applyNumberFormat="1" applyFont="1" applyBorder="1" applyAlignment="1">
      <alignment horizontal="center" vertical="center" wrapText="1"/>
    </xf>
    <xf numFmtId="0" fontId="15" fillId="0" borderId="61" xfId="0" applyFont="1" applyBorder="1" applyAlignment="1">
      <alignment horizontal="center" vertical="center" wrapText="1"/>
    </xf>
    <xf numFmtId="0" fontId="15" fillId="0" borderId="12" xfId="0" applyFont="1" applyBorder="1" applyAlignment="1">
      <alignment horizontal="center" vertical="center" wrapText="1"/>
    </xf>
    <xf numFmtId="3" fontId="15" fillId="0" borderId="12" xfId="0" applyNumberFormat="1" applyFont="1" applyBorder="1" applyAlignment="1">
      <alignment horizontal="center" vertical="center" wrapText="1"/>
    </xf>
    <xf numFmtId="0" fontId="15" fillId="0" borderId="13" xfId="0" applyFont="1" applyBorder="1" applyAlignment="1">
      <alignment horizontal="center" vertical="center" wrapText="1"/>
    </xf>
    <xf numFmtId="2" fontId="36" fillId="35" borderId="16" xfId="0" applyNumberFormat="1" applyFont="1" applyFill="1" applyBorder="1" applyAlignment="1">
      <alignment horizontal="center"/>
    </xf>
    <xf numFmtId="167" fontId="37" fillId="35" borderId="0" xfId="0" applyNumberFormat="1" applyFont="1" applyFill="1" applyAlignment="1">
      <alignment horizontal="center"/>
    </xf>
    <xf numFmtId="164" fontId="0" fillId="35" borderId="0" xfId="0" applyNumberFormat="1" applyFill="1" applyAlignment="1">
      <alignment horizontal="center"/>
    </xf>
    <xf numFmtId="1" fontId="0" fillId="35" borderId="0" xfId="0" applyNumberFormat="1" applyFill="1" applyAlignment="1">
      <alignment horizontal="center"/>
    </xf>
    <xf numFmtId="2" fontId="0" fillId="35" borderId="14" xfId="0" applyNumberFormat="1" applyFill="1" applyBorder="1" applyAlignment="1">
      <alignment horizontal="center"/>
    </xf>
    <xf numFmtId="165" fontId="37" fillId="35" borderId="0" xfId="0" applyNumberFormat="1" applyFont="1" applyFill="1" applyAlignment="1">
      <alignment horizontal="center"/>
    </xf>
    <xf numFmtId="2" fontId="0" fillId="35" borderId="15" xfId="0" applyNumberFormat="1" applyFill="1" applyBorder="1" applyAlignment="1">
      <alignment horizontal="center"/>
    </xf>
    <xf numFmtId="2" fontId="0" fillId="35" borderId="0" xfId="0" applyNumberFormat="1" applyFill="1" applyAlignment="1">
      <alignment horizontal="center"/>
    </xf>
    <xf numFmtId="0" fontId="36" fillId="35" borderId="16" xfId="0" applyFont="1" applyFill="1" applyBorder="1" applyAlignment="1">
      <alignment horizontal="center"/>
    </xf>
    <xf numFmtId="0" fontId="36" fillId="35" borderId="14" xfId="0" applyFont="1" applyFill="1" applyBorder="1" applyAlignment="1">
      <alignment horizontal="center"/>
    </xf>
    <xf numFmtId="167" fontId="37" fillId="35" borderId="14" xfId="0" applyNumberFormat="1" applyFont="1" applyFill="1" applyBorder="1" applyAlignment="1">
      <alignment horizontal="center"/>
    </xf>
    <xf numFmtId="0" fontId="36" fillId="35" borderId="15" xfId="0" applyFont="1" applyFill="1" applyBorder="1" applyAlignment="1">
      <alignment horizontal="center"/>
    </xf>
    <xf numFmtId="0" fontId="36" fillId="34" borderId="14" xfId="0" applyFont="1" applyFill="1" applyBorder="1" applyAlignment="1">
      <alignment horizontal="center"/>
    </xf>
    <xf numFmtId="2" fontId="36" fillId="34" borderId="16" xfId="0" applyNumberFormat="1" applyFont="1" applyFill="1" applyBorder="1" applyAlignment="1">
      <alignment horizontal="center"/>
    </xf>
    <xf numFmtId="167" fontId="37" fillId="34" borderId="14" xfId="0" applyNumberFormat="1" applyFont="1" applyFill="1" applyBorder="1" applyAlignment="1">
      <alignment horizontal="center"/>
    </xf>
    <xf numFmtId="167" fontId="37" fillId="34" borderId="0" xfId="0" applyNumberFormat="1" applyFont="1" applyFill="1" applyAlignment="1">
      <alignment horizontal="center"/>
    </xf>
    <xf numFmtId="164" fontId="0" fillId="34" borderId="0" xfId="0" applyNumberFormat="1" applyFill="1" applyAlignment="1">
      <alignment horizontal="center"/>
    </xf>
    <xf numFmtId="1" fontId="0" fillId="34" borderId="0" xfId="0" applyNumberFormat="1" applyFill="1" applyAlignment="1">
      <alignment horizontal="center"/>
    </xf>
    <xf numFmtId="2" fontId="0" fillId="34" borderId="14" xfId="0" applyNumberFormat="1" applyFill="1" applyBorder="1" applyAlignment="1">
      <alignment horizontal="center"/>
    </xf>
    <xf numFmtId="165" fontId="37" fillId="34" borderId="0" xfId="0" applyNumberFormat="1" applyFont="1" applyFill="1" applyAlignment="1">
      <alignment horizontal="center"/>
    </xf>
    <xf numFmtId="2" fontId="0" fillId="34" borderId="15" xfId="0" applyNumberFormat="1" applyFill="1" applyBorder="1" applyAlignment="1">
      <alignment horizontal="center"/>
    </xf>
    <xf numFmtId="2" fontId="0" fillId="34" borderId="0" xfId="0" applyNumberFormat="1" applyFill="1" applyAlignment="1">
      <alignment horizontal="center"/>
    </xf>
    <xf numFmtId="0" fontId="36" fillId="34" borderId="16" xfId="0" applyFont="1" applyFill="1" applyBorder="1" applyAlignment="1">
      <alignment horizontal="center"/>
    </xf>
    <xf numFmtId="0" fontId="36" fillId="34" borderId="15" xfId="0" applyFont="1" applyFill="1" applyBorder="1" applyAlignment="1">
      <alignment horizontal="center"/>
    </xf>
    <xf numFmtId="0" fontId="0" fillId="34" borderId="15" xfId="0" applyFill="1" applyBorder="1" applyAlignment="1">
      <alignment horizontal="center"/>
    </xf>
    <xf numFmtId="0" fontId="0" fillId="33" borderId="0" xfId="0" applyFill="1" applyAlignment="1">
      <alignment horizontal="center"/>
    </xf>
    <xf numFmtId="2" fontId="36" fillId="33" borderId="16" xfId="0" applyNumberFormat="1" applyFont="1" applyFill="1" applyBorder="1" applyAlignment="1">
      <alignment horizontal="center"/>
    </xf>
    <xf numFmtId="167" fontId="37" fillId="33" borderId="0" xfId="0" applyNumberFormat="1" applyFont="1" applyFill="1" applyAlignment="1">
      <alignment horizontal="center"/>
    </xf>
    <xf numFmtId="164" fontId="0" fillId="33" borderId="0" xfId="0" applyNumberFormat="1" applyFill="1" applyAlignment="1">
      <alignment horizontal="center"/>
    </xf>
    <xf numFmtId="1" fontId="0" fillId="33" borderId="0" xfId="0" applyNumberFormat="1" applyFill="1" applyAlignment="1">
      <alignment horizontal="center"/>
    </xf>
    <xf numFmtId="2" fontId="0" fillId="33" borderId="14" xfId="0" applyNumberFormat="1" applyFill="1" applyBorder="1" applyAlignment="1">
      <alignment horizontal="center"/>
    </xf>
    <xf numFmtId="165" fontId="37" fillId="33" borderId="0" xfId="0" applyNumberFormat="1" applyFont="1" applyFill="1" applyAlignment="1">
      <alignment horizontal="center"/>
    </xf>
    <xf numFmtId="2" fontId="0" fillId="33" borderId="15" xfId="0" applyNumberFormat="1" applyFill="1" applyBorder="1" applyAlignment="1">
      <alignment horizontal="center"/>
    </xf>
    <xf numFmtId="2" fontId="0" fillId="33" borderId="0" xfId="0" applyNumberFormat="1" applyFill="1" applyAlignment="1">
      <alignment horizontal="center"/>
    </xf>
    <xf numFmtId="0" fontId="36" fillId="33" borderId="16" xfId="0" applyFont="1" applyFill="1" applyBorder="1" applyAlignment="1">
      <alignment horizontal="center"/>
    </xf>
    <xf numFmtId="0" fontId="36" fillId="0" borderId="15" xfId="0" applyFont="1" applyBorder="1" applyAlignment="1">
      <alignment horizontal="center"/>
    </xf>
    <xf numFmtId="0" fontId="36" fillId="0" borderId="14" xfId="0" applyFont="1" applyBorder="1" applyAlignment="1">
      <alignment horizontal="center"/>
    </xf>
    <xf numFmtId="2" fontId="36" fillId="0" borderId="16" xfId="0" applyNumberFormat="1" applyFont="1" applyBorder="1" applyAlignment="1">
      <alignment horizontal="center"/>
    </xf>
    <xf numFmtId="167" fontId="37" fillId="0" borderId="14" xfId="0" applyNumberFormat="1" applyFont="1" applyBorder="1" applyAlignment="1">
      <alignment horizontal="center"/>
    </xf>
    <xf numFmtId="167" fontId="37" fillId="0" borderId="0" xfId="0" applyNumberFormat="1" applyFont="1" applyAlignment="1">
      <alignment horizontal="center"/>
    </xf>
    <xf numFmtId="164" fontId="0" fillId="0" borderId="0" xfId="0" applyNumberFormat="1" applyAlignment="1">
      <alignment horizontal="center"/>
    </xf>
    <xf numFmtId="1" fontId="0" fillId="0" borderId="0" xfId="0" applyNumberFormat="1" applyAlignment="1">
      <alignment horizontal="center"/>
    </xf>
    <xf numFmtId="2" fontId="0" fillId="0" borderId="14" xfId="0" applyNumberFormat="1" applyBorder="1" applyAlignment="1">
      <alignment horizontal="center"/>
    </xf>
    <xf numFmtId="165" fontId="37" fillId="0" borderId="0" xfId="0" applyNumberFormat="1" applyFont="1" applyAlignment="1">
      <alignment horizontal="center"/>
    </xf>
    <xf numFmtId="2" fontId="0" fillId="0" borderId="15" xfId="0" applyNumberFormat="1" applyBorder="1" applyAlignment="1">
      <alignment horizontal="center"/>
    </xf>
    <xf numFmtId="0" fontId="36" fillId="0" borderId="16" xfId="0" applyFont="1" applyBorder="1" applyAlignment="1">
      <alignment horizontal="center"/>
    </xf>
    <xf numFmtId="0" fontId="36" fillId="37" borderId="14" xfId="0" applyFont="1" applyFill="1" applyBorder="1" applyAlignment="1">
      <alignment horizontal="center"/>
    </xf>
    <xf numFmtId="2" fontId="36" fillId="37" borderId="16" xfId="0" applyNumberFormat="1" applyFont="1" applyFill="1" applyBorder="1" applyAlignment="1">
      <alignment horizontal="center"/>
    </xf>
    <xf numFmtId="167" fontId="37" fillId="37" borderId="14" xfId="0" applyNumberFormat="1" applyFont="1" applyFill="1" applyBorder="1" applyAlignment="1">
      <alignment horizontal="center"/>
    </xf>
    <xf numFmtId="167" fontId="37" fillId="37" borderId="0" xfId="0" applyNumberFormat="1" applyFont="1" applyFill="1" applyAlignment="1">
      <alignment horizontal="center"/>
    </xf>
    <xf numFmtId="164" fontId="0" fillId="37" borderId="0" xfId="0" applyNumberFormat="1" applyFill="1" applyAlignment="1">
      <alignment horizontal="center"/>
    </xf>
    <xf numFmtId="1" fontId="0" fillId="37" borderId="0" xfId="0" applyNumberFormat="1" applyFill="1" applyAlignment="1">
      <alignment horizontal="center"/>
    </xf>
    <xf numFmtId="2" fontId="0" fillId="37" borderId="14" xfId="0" applyNumberFormat="1" applyFill="1" applyBorder="1" applyAlignment="1">
      <alignment horizontal="center"/>
    </xf>
    <xf numFmtId="165" fontId="37" fillId="37" borderId="0" xfId="0" applyNumberFormat="1" applyFont="1" applyFill="1" applyAlignment="1">
      <alignment horizontal="center"/>
    </xf>
    <xf numFmtId="2" fontId="0" fillId="37" borderId="15" xfId="0" applyNumberFormat="1" applyFill="1" applyBorder="1" applyAlignment="1">
      <alignment horizontal="center"/>
    </xf>
    <xf numFmtId="2" fontId="0" fillId="37" borderId="0" xfId="0" applyNumberFormat="1" applyFill="1" applyAlignment="1">
      <alignment horizontal="center"/>
    </xf>
    <xf numFmtId="0" fontId="36" fillId="37" borderId="16" xfId="0" applyFont="1" applyFill="1" applyBorder="1" applyAlignment="1">
      <alignment horizontal="center"/>
    </xf>
    <xf numFmtId="0" fontId="36" fillId="37" borderId="15" xfId="0" applyFont="1" applyFill="1" applyBorder="1" applyAlignment="1">
      <alignment horizontal="center"/>
    </xf>
    <xf numFmtId="164" fontId="36" fillId="38" borderId="38" xfId="51" applyNumberFormat="1" applyFont="1" applyFill="1" applyBorder="1" applyAlignment="1">
      <alignment horizontal="center" wrapText="1"/>
    </xf>
    <xf numFmtId="164" fontId="36" fillId="38" borderId="47" xfId="52" applyNumberFormat="1" applyFont="1" applyFill="1" applyBorder="1" applyAlignment="1">
      <alignment horizontal="center"/>
    </xf>
    <xf numFmtId="164" fontId="36" fillId="0" borderId="47" xfId="52" applyNumberFormat="1" applyFont="1" applyBorder="1" applyAlignment="1">
      <alignment horizontal="center"/>
    </xf>
    <xf numFmtId="164" fontId="36" fillId="34" borderId="38" xfId="52" applyNumberFormat="1" applyFont="1" applyFill="1" applyBorder="1" applyAlignment="1">
      <alignment horizontal="center"/>
    </xf>
    <xf numFmtId="164" fontId="36" fillId="36" borderId="38" xfId="52" applyNumberFormat="1" applyFont="1" applyFill="1" applyBorder="1" applyAlignment="1">
      <alignment horizontal="center"/>
    </xf>
    <xf numFmtId="164" fontId="36" fillId="35" borderId="43" xfId="52" applyNumberFormat="1" applyFont="1" applyFill="1" applyBorder="1" applyAlignment="1">
      <alignment horizontal="center"/>
    </xf>
    <xf numFmtId="164" fontId="36" fillId="0" borderId="0" xfId="52" applyNumberFormat="1" applyFont="1" applyFill="1" applyBorder="1" applyAlignment="1">
      <alignment horizontal="center"/>
    </xf>
    <xf numFmtId="164" fontId="38" fillId="0" borderId="0" xfId="52" applyNumberFormat="1" applyFont="1" applyFill="1" applyBorder="1" applyAlignment="1">
      <alignment horizontal="center"/>
    </xf>
    <xf numFmtId="164" fontId="36" fillId="38" borderId="51" xfId="52" applyNumberFormat="1" applyFont="1" applyFill="1" applyBorder="1" applyAlignment="1">
      <alignment horizontal="center"/>
    </xf>
    <xf numFmtId="0" fontId="36" fillId="33" borderId="39" xfId="0" applyFont="1" applyFill="1" applyBorder="1" applyAlignment="1">
      <alignment horizontal="center"/>
    </xf>
    <xf numFmtId="167" fontId="37" fillId="33" borderId="39" xfId="0" applyNumberFormat="1" applyFont="1" applyFill="1" applyBorder="1" applyAlignment="1">
      <alignment horizontal="center"/>
    </xf>
    <xf numFmtId="0" fontId="36" fillId="0" borderId="17" xfId="0" applyFont="1" applyBorder="1" applyAlignment="1">
      <alignment horizontal="center"/>
    </xf>
    <xf numFmtId="0" fontId="32" fillId="0" borderId="0" xfId="48" applyFont="1"/>
    <xf numFmtId="0" fontId="29" fillId="0" borderId="0" xfId="48"/>
    <xf numFmtId="0" fontId="31" fillId="0" borderId="0" xfId="48" applyFont="1"/>
    <xf numFmtId="0" fontId="20" fillId="0" borderId="0" xfId="48" applyFont="1"/>
    <xf numFmtId="0" fontId="34" fillId="0" borderId="0" xfId="48" applyFont="1"/>
    <xf numFmtId="0" fontId="21" fillId="0" borderId="0" xfId="48" applyFont="1"/>
    <xf numFmtId="0" fontId="23" fillId="0" borderId="24" xfId="0" applyFont="1" applyBorder="1" applyAlignment="1">
      <alignment horizontal="center" vertical="center"/>
    </xf>
    <xf numFmtId="0" fontId="23" fillId="0" borderId="23" xfId="0" applyFont="1" applyBorder="1" applyAlignment="1">
      <alignment horizontal="center" vertical="center"/>
    </xf>
    <xf numFmtId="0" fontId="23" fillId="0" borderId="33" xfId="0" applyFont="1" applyBorder="1" applyAlignment="1">
      <alignment horizontal="center" vertical="center"/>
    </xf>
    <xf numFmtId="0" fontId="23" fillId="0" borderId="34" xfId="0" applyFont="1" applyBorder="1" applyAlignment="1">
      <alignment horizontal="center" vertical="center"/>
    </xf>
    <xf numFmtId="0" fontId="36" fillId="38" borderId="52" xfId="36" applyFont="1" applyFill="1" applyBorder="1" applyAlignment="1">
      <alignment horizontal="left" vertical="center" wrapText="1"/>
    </xf>
    <xf numFmtId="0" fontId="36" fillId="38" borderId="53" xfId="36" applyFont="1" applyFill="1" applyBorder="1" applyAlignment="1">
      <alignment horizontal="left" vertical="center" wrapText="1"/>
    </xf>
    <xf numFmtId="0" fontId="36" fillId="38" borderId="54" xfId="36" applyFont="1" applyFill="1" applyBorder="1" applyAlignment="1">
      <alignment horizontal="left" vertical="center" wrapText="1"/>
    </xf>
    <xf numFmtId="0" fontId="36" fillId="38" borderId="21" xfId="36" applyFont="1" applyFill="1" applyBorder="1" applyAlignment="1">
      <alignment horizontal="left" vertical="center" wrapText="1"/>
    </xf>
    <xf numFmtId="0" fontId="36" fillId="38" borderId="0" xfId="36" applyFont="1" applyFill="1" applyAlignment="1">
      <alignment horizontal="left" vertical="center" wrapText="1"/>
    </xf>
    <xf numFmtId="0" fontId="36" fillId="38" borderId="20" xfId="36" applyFont="1" applyFill="1" applyBorder="1" applyAlignment="1">
      <alignment horizontal="left" vertical="center" wrapText="1"/>
    </xf>
    <xf numFmtId="0" fontId="36" fillId="38" borderId="55" xfId="36" applyFont="1" applyFill="1" applyBorder="1" applyAlignment="1">
      <alignment horizontal="left" vertical="center" wrapText="1"/>
    </xf>
    <xf numFmtId="0" fontId="36" fillId="38" borderId="56" xfId="36" applyFont="1" applyFill="1" applyBorder="1" applyAlignment="1">
      <alignment horizontal="left" vertical="center" wrapText="1"/>
    </xf>
    <xf numFmtId="0" fontId="36" fillId="38" borderId="57" xfId="36" applyFont="1" applyFill="1" applyBorder="1" applyAlignment="1">
      <alignment horizontal="left" vertical="center" wrapText="1"/>
    </xf>
    <xf numFmtId="0" fontId="36" fillId="34" borderId="0" xfId="0" applyFont="1" applyFill="1" applyBorder="1" applyAlignment="1">
      <alignment horizontal="center"/>
    </xf>
  </cellXfs>
  <cellStyles count="53">
    <cellStyle name="20% - Accent1" xfId="19" builtinId="30" customBuiltin="1"/>
    <cellStyle name="20% - Accent2" xfId="22" builtinId="34" customBuiltin="1"/>
    <cellStyle name="20% - Accent3" xfId="25" builtinId="38" customBuiltin="1"/>
    <cellStyle name="20% - Accent4" xfId="28" builtinId="42" customBuiltin="1"/>
    <cellStyle name="20% - Accent5" xfId="31" builtinId="46" customBuiltin="1"/>
    <cellStyle name="20% - Accent6" xfId="34" builtinId="50" customBuiltin="1"/>
    <cellStyle name="40% - Accent1" xfId="20" builtinId="31" customBuiltin="1"/>
    <cellStyle name="40% - Accent2" xfId="23" builtinId="35" customBuiltin="1"/>
    <cellStyle name="40% - Accent3" xfId="26" builtinId="39" customBuiltin="1"/>
    <cellStyle name="40% - Accent4" xfId="29" builtinId="43" customBuiltin="1"/>
    <cellStyle name="40% - Accent5" xfId="32" builtinId="47" customBuiltin="1"/>
    <cellStyle name="40% - Accent6" xfId="35" builtinId="51" customBuiltin="1"/>
    <cellStyle name="60% - Accent1 2" xfId="38" xr:uid="{5A47FC22-60B7-4CAD-8635-7F945ED2134A}"/>
    <cellStyle name="60% - Accent2 2" xfId="40" xr:uid="{5AC523D5-BDF0-46CD-975D-CAECD359274F}"/>
    <cellStyle name="60% - Accent3 2" xfId="41" xr:uid="{4A69DCA3-8AAB-4D3D-A0E6-CD72FC3F9D03}"/>
    <cellStyle name="60% - Accent4 2" xfId="42" xr:uid="{E24E2103-8FDC-4A2D-A393-430BFB9D5C0F}"/>
    <cellStyle name="60% - Accent5 2" xfId="43" xr:uid="{1C8119C3-3615-40D8-9DAD-FF8D865CA16E}"/>
    <cellStyle name="60% - Accent6 2" xfId="44" xr:uid="{A08B5D24-60EA-4E15-9759-B9F004A16774}"/>
    <cellStyle name="Accent1" xfId="18" builtinId="29" customBuiltin="1"/>
    <cellStyle name="Accent2" xfId="21" builtinId="33" customBuiltin="1"/>
    <cellStyle name="Accent3" xfId="24" builtinId="37" customBuiltin="1"/>
    <cellStyle name="Accent4" xfId="27" builtinId="41" customBuiltin="1"/>
    <cellStyle name="Accent5" xfId="30" builtinId="45" customBuiltin="1"/>
    <cellStyle name="Accent6" xfId="33" builtinId="49" customBuiltin="1"/>
    <cellStyle name="Bad" xfId="8" builtinId="27" customBuiltin="1"/>
    <cellStyle name="Calculation" xfId="11" builtinId="22" customBuiltin="1"/>
    <cellStyle name="Check Cell" xfId="13" builtinId="23" customBuiltin="1"/>
    <cellStyle name="Comma 2" xfId="46" xr:uid="{5D4AE5EF-E93B-4708-BD18-A044B1060026}"/>
    <cellStyle name="Comma 2 2" xfId="39" xr:uid="{B60B3FE6-C037-43D6-AE4D-4BD258F439FC}"/>
    <cellStyle name="Comma 3" xfId="45" xr:uid="{9AEF1496-BC5A-42FA-A8B9-E90C0E12EA47}"/>
    <cellStyle name="Explanatory Text" xfId="16"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7" builtinId="8"/>
    <cellStyle name="Input" xfId="9" builtinId="20" customBuiltin="1"/>
    <cellStyle name="Linked Cell" xfId="12" builtinId="24" customBuiltin="1"/>
    <cellStyle name="Neutral 2" xfId="37" xr:uid="{A64BF9F3-525B-4DA5-A3AE-27494283B810}"/>
    <cellStyle name="Normal" xfId="0" builtinId="0"/>
    <cellStyle name="Normal 2" xfId="36" xr:uid="{06F67EF0-1997-4FD8-A43A-49F6D39DF6A7}"/>
    <cellStyle name="Normal 3" xfId="48" xr:uid="{9A4BD047-8431-42DD-A49B-18D4E4501251}"/>
    <cellStyle name="Note" xfId="15" builtinId="10" customBuiltin="1"/>
    <cellStyle name="Output" xfId="10" builtinId="21" customBuiltin="1"/>
    <cellStyle name="Percent" xfId="1" builtinId="5"/>
    <cellStyle name="Percent 2" xfId="49" xr:uid="{9ED91D6C-A749-4D39-819F-BA95BE25AF46}"/>
    <cellStyle name="Percent 2 2" xfId="50" xr:uid="{7402F8D6-8A6B-4DDF-BA61-84C836441E5A}"/>
    <cellStyle name="Percent 2 2 2" xfId="51" xr:uid="{8C9B6131-82AA-4030-9237-9D7E49E61C95}"/>
    <cellStyle name="Percent 2 2 2 2" xfId="52" xr:uid="{D9CA7DDB-89DB-4CB0-87CC-B55194AE1523}"/>
    <cellStyle name="Title" xfId="2" builtinId="15" customBuiltin="1"/>
    <cellStyle name="Total" xfId="17" builtinId="25" customBuiltin="1"/>
    <cellStyle name="Warning Text" xfId="14" builtinId="11" customBuiltin="1"/>
  </cellStyles>
  <dxfs count="1">
    <dxf>
      <fill>
        <patternFill>
          <bgColor rgb="FFFFFFBE"/>
        </patternFill>
      </fill>
    </dxf>
  </dxfs>
  <tableStyles count="0" defaultTableStyle="TableStyleMedium2" defaultPivotStyle="PivotStyleLight16"/>
  <colors>
    <mruColors>
      <color rgb="FFA8A800"/>
      <color rgb="FFFFFFBE"/>
      <color rgb="FFC8F0C8"/>
      <color rgb="FFE6E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9ABA8-A6DB-4B72-8E8B-8CF3CF64D274}">
  <sheetPr>
    <outlinePr summaryBelow="0" summaryRight="0"/>
  </sheetPr>
  <dimension ref="A1:R58"/>
  <sheetViews>
    <sheetView workbookViewId="0"/>
  </sheetViews>
  <sheetFormatPr defaultColWidth="12.5703125" defaultRowHeight="15.75" customHeight="1"/>
  <cols>
    <col min="1" max="1" width="12.5703125" style="68"/>
    <col min="2" max="2" width="26" style="68" customWidth="1"/>
    <col min="3" max="16384" width="12.5703125" style="68"/>
  </cols>
  <sheetData>
    <row r="1" spans="1:18" ht="12.75">
      <c r="A1" s="65" t="s">
        <v>162</v>
      </c>
      <c r="B1" s="66"/>
      <c r="C1" s="67"/>
      <c r="D1" s="67"/>
      <c r="E1" s="67"/>
      <c r="F1" s="67"/>
      <c r="G1" s="67"/>
      <c r="H1" s="67"/>
      <c r="I1" s="67"/>
      <c r="J1" s="67"/>
      <c r="K1" s="67"/>
      <c r="L1" s="67"/>
      <c r="M1" s="67"/>
      <c r="N1" s="67"/>
      <c r="O1" s="67"/>
      <c r="P1" s="67"/>
      <c r="Q1" s="67"/>
      <c r="R1" s="67"/>
    </row>
    <row r="2" spans="1:18" ht="12.75">
      <c r="A2" s="225" t="s">
        <v>163</v>
      </c>
      <c r="B2" s="224"/>
      <c r="C2" s="224"/>
      <c r="D2" s="224"/>
      <c r="E2" s="224"/>
      <c r="F2" s="224"/>
      <c r="G2" s="67"/>
      <c r="H2" s="67"/>
      <c r="I2" s="67"/>
      <c r="J2" s="67"/>
      <c r="K2" s="67"/>
      <c r="L2" s="67"/>
      <c r="M2" s="67"/>
      <c r="N2" s="67"/>
      <c r="O2" s="67"/>
      <c r="P2" s="67"/>
      <c r="Q2" s="67"/>
      <c r="R2" s="67"/>
    </row>
    <row r="3" spans="1:18" ht="12.75">
      <c r="A3" s="226" t="s">
        <v>164</v>
      </c>
      <c r="B3" s="224"/>
      <c r="C3" s="224"/>
      <c r="D3" s="67"/>
      <c r="E3" s="67"/>
      <c r="F3" s="67"/>
      <c r="G3" s="67"/>
      <c r="H3" s="67"/>
      <c r="I3" s="67"/>
      <c r="J3" s="67"/>
      <c r="K3" s="67"/>
      <c r="L3" s="67"/>
      <c r="M3" s="67"/>
      <c r="N3" s="67"/>
      <c r="O3" s="67"/>
      <c r="P3" s="67"/>
      <c r="Q3" s="67"/>
      <c r="R3" s="67"/>
    </row>
    <row r="4" spans="1:18" ht="12.75">
      <c r="A4" s="226" t="s">
        <v>165</v>
      </c>
      <c r="B4" s="224"/>
      <c r="C4" s="224"/>
      <c r="D4" s="224"/>
      <c r="E4" s="224"/>
      <c r="F4" s="224"/>
      <c r="G4" s="224"/>
      <c r="H4" s="67"/>
      <c r="I4" s="67"/>
      <c r="J4" s="67"/>
      <c r="K4" s="67"/>
      <c r="L4" s="67"/>
      <c r="M4" s="67"/>
      <c r="N4" s="67"/>
      <c r="O4" s="67"/>
      <c r="P4" s="67"/>
      <c r="Q4" s="67"/>
      <c r="R4" s="67"/>
    </row>
    <row r="5" spans="1:18" ht="12.75">
      <c r="A5" s="226" t="s">
        <v>166</v>
      </c>
      <c r="B5" s="224"/>
      <c r="C5" s="224"/>
      <c r="D5" s="224"/>
      <c r="E5" s="224"/>
      <c r="F5" s="224"/>
      <c r="G5" s="67"/>
      <c r="H5" s="67"/>
      <c r="I5" s="67"/>
      <c r="J5" s="67"/>
      <c r="K5" s="67"/>
      <c r="L5" s="67"/>
      <c r="M5" s="67"/>
      <c r="N5" s="67"/>
      <c r="O5" s="67"/>
      <c r="P5" s="67"/>
      <c r="Q5" s="67"/>
      <c r="R5" s="67"/>
    </row>
    <row r="6" spans="1:18" ht="12.75">
      <c r="A6" s="226" t="s">
        <v>167</v>
      </c>
      <c r="B6" s="224"/>
      <c r="C6" s="224"/>
      <c r="D6" s="224"/>
      <c r="E6" s="67"/>
      <c r="F6" s="67"/>
      <c r="G6" s="67"/>
      <c r="H6" s="67"/>
      <c r="I6" s="67"/>
      <c r="J6" s="67"/>
      <c r="K6" s="67"/>
      <c r="L6" s="67"/>
      <c r="M6" s="67"/>
      <c r="N6" s="67"/>
      <c r="O6" s="67"/>
      <c r="P6" s="67"/>
      <c r="Q6" s="67"/>
      <c r="R6" s="67"/>
    </row>
    <row r="7" spans="1:18" ht="12.75">
      <c r="A7" s="226" t="s">
        <v>168</v>
      </c>
      <c r="B7" s="224"/>
      <c r="C7" s="67"/>
      <c r="D7" s="67"/>
      <c r="E7" s="67"/>
      <c r="F7" s="67"/>
      <c r="G7" s="67"/>
      <c r="H7" s="67"/>
      <c r="I7" s="67"/>
      <c r="J7" s="67"/>
      <c r="K7" s="67"/>
      <c r="L7" s="67"/>
      <c r="M7" s="67"/>
      <c r="N7" s="67"/>
      <c r="O7" s="67"/>
      <c r="P7" s="67"/>
      <c r="Q7" s="67"/>
      <c r="R7" s="67"/>
    </row>
    <row r="8" spans="1:18" ht="12.75">
      <c r="A8" s="226" t="s">
        <v>169</v>
      </c>
      <c r="B8" s="224"/>
      <c r="C8" s="224"/>
      <c r="D8" s="224"/>
      <c r="E8" s="67"/>
      <c r="F8" s="67"/>
      <c r="G8" s="67"/>
      <c r="H8" s="67"/>
      <c r="I8" s="67"/>
      <c r="J8" s="67"/>
      <c r="K8" s="67"/>
      <c r="L8" s="67"/>
      <c r="M8" s="67"/>
      <c r="N8" s="67"/>
      <c r="O8" s="67"/>
      <c r="P8" s="67"/>
      <c r="Q8" s="67"/>
      <c r="R8" s="67"/>
    </row>
    <row r="9" spans="1:18" ht="12.75">
      <c r="A9" s="67"/>
      <c r="B9" s="67"/>
      <c r="C9" s="67"/>
      <c r="D9" s="67"/>
      <c r="E9" s="67"/>
      <c r="F9" s="67"/>
      <c r="G9" s="67"/>
      <c r="H9" s="67"/>
      <c r="I9" s="67"/>
      <c r="J9" s="67"/>
      <c r="K9" s="67"/>
      <c r="L9" s="67"/>
      <c r="M9" s="67"/>
      <c r="N9" s="67"/>
      <c r="O9" s="67"/>
      <c r="P9" s="67"/>
      <c r="Q9" s="67"/>
      <c r="R9" s="67"/>
    </row>
    <row r="10" spans="1:18" ht="12.75">
      <c r="A10" s="65" t="s">
        <v>170</v>
      </c>
      <c r="B10" s="66"/>
      <c r="C10" s="67"/>
      <c r="D10" s="67"/>
      <c r="E10" s="67"/>
      <c r="F10" s="67"/>
      <c r="G10" s="67"/>
      <c r="H10" s="67"/>
      <c r="I10" s="67"/>
      <c r="J10" s="67"/>
      <c r="K10" s="67"/>
      <c r="L10" s="67"/>
      <c r="M10" s="67"/>
      <c r="N10" s="67"/>
      <c r="O10" s="67"/>
      <c r="P10" s="67"/>
      <c r="Q10" s="67"/>
      <c r="R10" s="67"/>
    </row>
    <row r="11" spans="1:18" ht="12.75">
      <c r="A11" s="223" t="s">
        <v>171</v>
      </c>
      <c r="B11" s="224"/>
      <c r="C11" s="224"/>
      <c r="D11" s="224"/>
      <c r="E11" s="224"/>
      <c r="F11" s="70"/>
      <c r="G11" s="70"/>
      <c r="H11" s="70"/>
      <c r="I11" s="70"/>
      <c r="J11" s="70"/>
      <c r="K11" s="67"/>
      <c r="L11" s="67"/>
      <c r="M11" s="67"/>
      <c r="N11" s="67"/>
      <c r="O11" s="67"/>
      <c r="P11" s="67"/>
      <c r="Q11" s="67"/>
      <c r="R11" s="67"/>
    </row>
    <row r="12" spans="1:18" ht="12.75">
      <c r="A12" s="223" t="s">
        <v>172</v>
      </c>
      <c r="B12" s="224"/>
      <c r="C12" s="224"/>
      <c r="D12" s="224"/>
      <c r="E12" s="224"/>
      <c r="F12" s="224"/>
      <c r="G12" s="224"/>
      <c r="H12" s="224"/>
      <c r="I12" s="70"/>
      <c r="J12" s="70"/>
      <c r="K12" s="70"/>
      <c r="L12" s="70"/>
      <c r="M12" s="70"/>
      <c r="N12" s="67"/>
      <c r="O12" s="67"/>
      <c r="P12" s="67"/>
      <c r="Q12" s="67"/>
      <c r="R12" s="67"/>
    </row>
    <row r="13" spans="1:18" ht="12.75">
      <c r="A13" s="223" t="s">
        <v>173</v>
      </c>
      <c r="B13" s="224"/>
      <c r="C13" s="224"/>
      <c r="D13" s="224"/>
      <c r="E13" s="224"/>
      <c r="F13" s="224"/>
      <c r="G13" s="224"/>
      <c r="H13" s="224"/>
      <c r="I13" s="224"/>
      <c r="J13" s="224"/>
      <c r="K13" s="224"/>
      <c r="L13" s="224"/>
      <c r="M13" s="70"/>
      <c r="N13" s="70"/>
      <c r="O13" s="70"/>
      <c r="P13" s="70"/>
      <c r="Q13" s="70"/>
      <c r="R13" s="70"/>
    </row>
    <row r="14" spans="1:18" ht="12.75">
      <c r="A14" s="223" t="s">
        <v>174</v>
      </c>
      <c r="B14" s="224"/>
      <c r="C14" s="224"/>
      <c r="D14" s="224"/>
      <c r="E14" s="224"/>
      <c r="F14" s="224"/>
      <c r="G14" s="224"/>
      <c r="H14" s="224"/>
      <c r="I14" s="224"/>
      <c r="J14" s="224"/>
      <c r="K14" s="224"/>
      <c r="L14" s="70"/>
      <c r="M14" s="70"/>
      <c r="N14" s="70"/>
      <c r="O14" s="70"/>
      <c r="P14" s="70"/>
      <c r="Q14" s="70"/>
      <c r="R14" s="67"/>
    </row>
    <row r="15" spans="1:18" ht="12.75">
      <c r="A15" s="223" t="s">
        <v>175</v>
      </c>
      <c r="B15" s="224"/>
      <c r="C15" s="224"/>
      <c r="D15" s="224"/>
      <c r="E15" s="224"/>
      <c r="F15" s="224"/>
      <c r="G15" s="224"/>
      <c r="H15" s="224"/>
      <c r="I15" s="71"/>
      <c r="J15" s="71"/>
      <c r="K15" s="71"/>
      <c r="L15" s="71"/>
      <c r="M15" s="71"/>
      <c r="N15" s="71"/>
      <c r="O15" s="71"/>
      <c r="P15" s="71"/>
      <c r="Q15" s="71"/>
      <c r="R15" s="71"/>
    </row>
    <row r="16" spans="1:18" ht="12.75">
      <c r="A16" s="69"/>
      <c r="B16" s="71"/>
      <c r="C16" s="71"/>
      <c r="D16" s="71"/>
      <c r="E16" s="71"/>
      <c r="F16" s="71"/>
      <c r="G16" s="71"/>
      <c r="H16" s="71"/>
      <c r="I16" s="71"/>
      <c r="J16" s="71"/>
      <c r="K16" s="71"/>
      <c r="L16" s="71"/>
      <c r="M16" s="71"/>
      <c r="N16" s="71"/>
      <c r="O16" s="71"/>
      <c r="P16" s="71"/>
      <c r="Q16" s="71"/>
      <c r="R16" s="71"/>
    </row>
    <row r="17" spans="1:18" ht="12.75">
      <c r="A17" s="226" t="s">
        <v>176</v>
      </c>
      <c r="B17" s="224"/>
      <c r="C17" s="224"/>
      <c r="D17" s="224"/>
      <c r="E17" s="224"/>
      <c r="F17" s="224"/>
      <c r="G17" s="224"/>
      <c r="H17" s="224"/>
      <c r="I17" s="71"/>
      <c r="J17" s="71"/>
      <c r="K17" s="71"/>
      <c r="L17" s="71"/>
      <c r="M17" s="71"/>
      <c r="N17" s="71"/>
      <c r="O17" s="71"/>
      <c r="P17" s="71"/>
      <c r="Q17" s="71"/>
      <c r="R17" s="71"/>
    </row>
    <row r="18" spans="1:18" ht="12.75">
      <c r="A18" s="226" t="s">
        <v>177</v>
      </c>
      <c r="B18" s="224"/>
      <c r="C18" s="224"/>
      <c r="D18" s="224"/>
      <c r="E18" s="224"/>
      <c r="F18" s="67"/>
      <c r="G18" s="67"/>
      <c r="H18" s="67"/>
      <c r="I18" s="67"/>
      <c r="J18" s="67"/>
      <c r="K18" s="67"/>
      <c r="L18" s="67"/>
      <c r="M18" s="67"/>
      <c r="N18" s="67"/>
      <c r="O18" s="67"/>
      <c r="P18" s="67"/>
      <c r="Q18" s="67"/>
      <c r="R18" s="67"/>
    </row>
    <row r="19" spans="1:18" ht="12.75">
      <c r="A19" s="67"/>
      <c r="B19" s="67"/>
      <c r="C19" s="67"/>
      <c r="D19" s="67"/>
      <c r="E19" s="67"/>
      <c r="F19" s="67"/>
      <c r="G19" s="67"/>
      <c r="H19" s="67"/>
      <c r="I19" s="67"/>
      <c r="J19" s="67"/>
      <c r="K19" s="67"/>
      <c r="L19" s="67"/>
      <c r="M19" s="67"/>
      <c r="N19" s="67"/>
      <c r="O19" s="67"/>
      <c r="P19" s="67"/>
      <c r="Q19" s="67"/>
      <c r="R19" s="67"/>
    </row>
    <row r="20" spans="1:18" ht="12.75">
      <c r="A20" s="65" t="s">
        <v>178</v>
      </c>
      <c r="B20" s="66"/>
      <c r="C20" s="67"/>
      <c r="D20" s="67"/>
      <c r="E20" s="67"/>
      <c r="F20" s="67"/>
      <c r="G20" s="67"/>
      <c r="H20" s="67"/>
      <c r="I20" s="67"/>
      <c r="J20" s="67"/>
      <c r="K20" s="67"/>
      <c r="L20" s="67"/>
      <c r="M20" s="67"/>
      <c r="N20" s="67"/>
      <c r="O20" s="67"/>
      <c r="P20" s="67"/>
      <c r="Q20" s="67"/>
      <c r="R20" s="67"/>
    </row>
    <row r="21" spans="1:18" ht="12.75">
      <c r="A21" s="67" t="s">
        <v>179</v>
      </c>
      <c r="B21" s="226" t="s">
        <v>180</v>
      </c>
      <c r="C21" s="224"/>
      <c r="D21" s="224"/>
      <c r="E21" s="224"/>
      <c r="F21" s="224"/>
      <c r="G21" s="67"/>
      <c r="H21" s="67"/>
      <c r="I21" s="67"/>
      <c r="J21" s="67"/>
      <c r="K21" s="67"/>
      <c r="L21" s="67"/>
      <c r="M21" s="67"/>
      <c r="N21" s="67"/>
      <c r="O21" s="67"/>
      <c r="P21" s="67"/>
      <c r="Q21" s="67"/>
      <c r="R21" s="67"/>
    </row>
    <row r="22" spans="1:18" ht="12.75">
      <c r="A22" s="67"/>
      <c r="B22" s="67"/>
      <c r="C22" s="67"/>
      <c r="D22" s="67"/>
      <c r="E22" s="67"/>
      <c r="F22" s="67"/>
      <c r="G22" s="67"/>
      <c r="H22" s="67"/>
      <c r="I22" s="67"/>
      <c r="J22" s="67"/>
      <c r="K22" s="67"/>
      <c r="L22" s="67"/>
      <c r="M22" s="67"/>
      <c r="N22" s="67"/>
      <c r="O22" s="67"/>
      <c r="P22" s="67"/>
      <c r="Q22" s="67"/>
      <c r="R22" s="67"/>
    </row>
    <row r="23" spans="1:18" ht="15.75" customHeight="1">
      <c r="A23" s="67" t="s">
        <v>181</v>
      </c>
      <c r="B23" s="227" t="s">
        <v>182</v>
      </c>
      <c r="C23" s="224"/>
      <c r="D23" s="224"/>
      <c r="E23" s="224"/>
      <c r="F23" s="224"/>
      <c r="G23" s="224"/>
      <c r="H23" s="224"/>
      <c r="I23" s="224"/>
      <c r="J23" s="224"/>
      <c r="K23" s="224"/>
      <c r="L23" s="67"/>
      <c r="M23" s="67"/>
      <c r="N23" s="67"/>
      <c r="O23" s="67"/>
      <c r="P23" s="67"/>
      <c r="Q23" s="67"/>
      <c r="R23" s="67"/>
    </row>
    <row r="24" spans="1:18" ht="15.75" customHeight="1">
      <c r="A24" s="67"/>
      <c r="B24" s="72"/>
      <c r="C24" s="67"/>
      <c r="D24" s="67"/>
      <c r="E24" s="67"/>
      <c r="F24" s="67"/>
      <c r="G24" s="67"/>
      <c r="H24" s="67"/>
      <c r="I24" s="67"/>
      <c r="J24" s="67"/>
      <c r="K24" s="67"/>
      <c r="L24" s="67"/>
      <c r="M24" s="67"/>
      <c r="N24" s="67"/>
      <c r="O24" s="67"/>
      <c r="P24" s="67"/>
      <c r="Q24" s="67"/>
      <c r="R24" s="67"/>
    </row>
    <row r="25" spans="1:18" ht="15.75" customHeight="1">
      <c r="A25" s="67" t="s">
        <v>183</v>
      </c>
      <c r="B25" s="227" t="s">
        <v>184</v>
      </c>
      <c r="C25" s="224"/>
      <c r="D25" s="224"/>
      <c r="E25" s="224"/>
      <c r="F25" s="224"/>
      <c r="G25" s="224"/>
      <c r="H25" s="224"/>
      <c r="I25" s="67"/>
      <c r="J25" s="67"/>
      <c r="K25" s="67"/>
      <c r="L25" s="67"/>
      <c r="M25" s="67"/>
      <c r="N25" s="67"/>
      <c r="O25" s="67"/>
      <c r="P25" s="67"/>
      <c r="Q25" s="67"/>
      <c r="R25" s="67"/>
    </row>
    <row r="26" spans="1:18" ht="12.75">
      <c r="A26" s="67"/>
      <c r="B26" s="67"/>
      <c r="C26" s="67"/>
      <c r="D26" s="67"/>
      <c r="E26" s="67"/>
      <c r="F26" s="67"/>
      <c r="G26" s="67"/>
      <c r="H26" s="67"/>
      <c r="I26" s="67"/>
      <c r="J26" s="67"/>
      <c r="K26" s="67"/>
      <c r="L26" s="67"/>
      <c r="M26" s="67"/>
      <c r="N26" s="67"/>
      <c r="O26" s="67"/>
      <c r="P26" s="67"/>
      <c r="Q26" s="67"/>
      <c r="R26" s="67"/>
    </row>
    <row r="27" spans="1:18" ht="12.75">
      <c r="A27" s="67" t="s">
        <v>185</v>
      </c>
      <c r="B27" s="226" t="s">
        <v>186</v>
      </c>
      <c r="C27" s="224"/>
      <c r="D27" s="224"/>
      <c r="E27" s="224"/>
      <c r="F27" s="224"/>
      <c r="G27" s="224"/>
      <c r="H27" s="224"/>
      <c r="I27" s="67"/>
      <c r="J27" s="67"/>
      <c r="K27" s="67"/>
      <c r="L27" s="67"/>
      <c r="M27" s="67"/>
      <c r="N27" s="67"/>
      <c r="O27" s="67"/>
      <c r="P27" s="67"/>
      <c r="Q27" s="67"/>
      <c r="R27" s="67"/>
    </row>
    <row r="28" spans="1:18" ht="12.75">
      <c r="A28" s="67"/>
      <c r="B28" s="226" t="s">
        <v>187</v>
      </c>
      <c r="C28" s="224"/>
      <c r="D28" s="224"/>
      <c r="E28" s="67"/>
      <c r="F28" s="67"/>
      <c r="G28" s="67"/>
      <c r="H28" s="67"/>
      <c r="I28" s="67"/>
      <c r="J28" s="67"/>
      <c r="K28" s="67"/>
      <c r="L28" s="67"/>
      <c r="M28" s="67"/>
      <c r="N28" s="67"/>
      <c r="O28" s="67"/>
      <c r="P28" s="67"/>
      <c r="Q28" s="67"/>
      <c r="R28" s="67"/>
    </row>
    <row r="29" spans="1:18" ht="12.75">
      <c r="A29" s="67"/>
      <c r="B29" s="226" t="s">
        <v>188</v>
      </c>
      <c r="C29" s="224"/>
      <c r="D29" s="67"/>
      <c r="E29" s="67"/>
      <c r="F29" s="67"/>
      <c r="G29" s="67"/>
      <c r="H29" s="67"/>
      <c r="I29" s="67"/>
      <c r="J29" s="67"/>
      <c r="K29" s="67"/>
      <c r="L29" s="67"/>
      <c r="M29" s="67"/>
      <c r="N29" s="67"/>
      <c r="O29" s="67"/>
      <c r="P29" s="67"/>
      <c r="Q29" s="67"/>
      <c r="R29" s="67"/>
    </row>
    <row r="30" spans="1:18" ht="12.75">
      <c r="A30" s="67"/>
      <c r="B30" s="67"/>
      <c r="C30" s="67"/>
      <c r="D30" s="67"/>
      <c r="E30" s="67"/>
      <c r="F30" s="67"/>
      <c r="G30" s="67"/>
      <c r="H30" s="67"/>
      <c r="I30" s="67"/>
      <c r="J30" s="67"/>
      <c r="K30" s="67"/>
      <c r="L30" s="67"/>
      <c r="M30" s="67"/>
      <c r="N30" s="67"/>
      <c r="O30" s="67"/>
      <c r="P30" s="67"/>
      <c r="Q30" s="67"/>
      <c r="R30" s="67"/>
    </row>
    <row r="31" spans="1:18" ht="15.75" customHeight="1">
      <c r="A31" s="67" t="s">
        <v>189</v>
      </c>
      <c r="B31" s="227" t="s">
        <v>190</v>
      </c>
      <c r="C31" s="224"/>
      <c r="D31" s="224"/>
      <c r="E31" s="224"/>
      <c r="F31" s="224"/>
      <c r="G31" s="224"/>
      <c r="H31" s="67"/>
      <c r="I31" s="67"/>
      <c r="J31" s="67"/>
      <c r="K31" s="67"/>
      <c r="L31" s="67"/>
      <c r="M31" s="67"/>
      <c r="N31" s="67"/>
      <c r="O31" s="67"/>
      <c r="P31" s="67"/>
      <c r="Q31" s="67"/>
      <c r="R31" s="67"/>
    </row>
    <row r="32" spans="1:18" ht="12.75">
      <c r="A32" s="67"/>
      <c r="B32" s="67"/>
      <c r="C32" s="67"/>
      <c r="D32" s="67"/>
      <c r="E32" s="67"/>
      <c r="F32" s="67"/>
      <c r="G32" s="67"/>
      <c r="H32" s="67"/>
      <c r="I32" s="67"/>
      <c r="J32" s="67"/>
      <c r="K32" s="67"/>
      <c r="L32" s="67"/>
      <c r="M32" s="67"/>
      <c r="N32" s="67"/>
      <c r="O32" s="67"/>
      <c r="P32" s="67"/>
      <c r="Q32" s="67"/>
      <c r="R32" s="67"/>
    </row>
    <row r="33" spans="1:18" ht="12.75">
      <c r="A33" s="67" t="s">
        <v>191</v>
      </c>
      <c r="B33" s="228" t="s">
        <v>192</v>
      </c>
      <c r="C33" s="224"/>
      <c r="D33" s="224"/>
      <c r="E33" s="224"/>
      <c r="F33" s="224"/>
      <c r="G33" s="224"/>
      <c r="H33" s="67"/>
      <c r="I33" s="67"/>
      <c r="J33" s="67"/>
      <c r="K33" s="67"/>
      <c r="L33" s="67"/>
      <c r="M33" s="67"/>
      <c r="N33" s="67"/>
      <c r="O33" s="67"/>
      <c r="P33" s="67"/>
      <c r="Q33" s="67"/>
      <c r="R33" s="67"/>
    </row>
    <row r="34" spans="1:18" ht="12.75">
      <c r="A34" s="67"/>
      <c r="B34" s="226" t="s">
        <v>193</v>
      </c>
      <c r="C34" s="224"/>
      <c r="D34" s="224"/>
      <c r="E34" s="224"/>
      <c r="F34" s="224"/>
      <c r="G34" s="224"/>
      <c r="H34" s="224"/>
      <c r="I34" s="67"/>
      <c r="J34" s="67"/>
      <c r="K34" s="67"/>
      <c r="L34" s="67"/>
      <c r="M34" s="67"/>
      <c r="N34" s="67"/>
      <c r="O34" s="67"/>
      <c r="P34" s="67"/>
      <c r="Q34" s="67"/>
      <c r="R34" s="67"/>
    </row>
    <row r="35" spans="1:18" ht="12.75">
      <c r="A35" s="67"/>
      <c r="B35" s="226" t="s">
        <v>194</v>
      </c>
      <c r="C35" s="224"/>
      <c r="D35" s="224"/>
      <c r="E35" s="67"/>
      <c r="F35" s="67"/>
      <c r="G35" s="67"/>
      <c r="H35" s="67"/>
      <c r="I35" s="67"/>
      <c r="J35" s="67"/>
      <c r="K35" s="67"/>
      <c r="L35" s="67"/>
      <c r="M35" s="67"/>
      <c r="N35" s="67"/>
      <c r="O35" s="67"/>
      <c r="P35" s="67"/>
      <c r="Q35" s="67"/>
      <c r="R35" s="67"/>
    </row>
    <row r="36" spans="1:18" ht="12.75">
      <c r="A36" s="67"/>
      <c r="B36" s="67"/>
      <c r="C36" s="67"/>
      <c r="D36" s="67"/>
      <c r="E36" s="67"/>
      <c r="F36" s="67"/>
      <c r="G36" s="67"/>
      <c r="H36" s="67"/>
      <c r="I36" s="67"/>
      <c r="J36" s="67"/>
      <c r="K36" s="67"/>
      <c r="L36" s="67"/>
      <c r="M36" s="67"/>
      <c r="N36" s="67"/>
      <c r="O36" s="67"/>
      <c r="P36" s="67"/>
      <c r="Q36" s="67"/>
      <c r="R36" s="67"/>
    </row>
    <row r="37" spans="1:18" ht="12.75">
      <c r="A37" s="67" t="s">
        <v>195</v>
      </c>
      <c r="B37" s="226" t="s">
        <v>196</v>
      </c>
      <c r="C37" s="224"/>
      <c r="D37" s="224"/>
      <c r="E37" s="224"/>
      <c r="F37" s="224"/>
      <c r="G37" s="224"/>
      <c r="H37" s="67"/>
      <c r="I37" s="67"/>
      <c r="J37" s="67"/>
      <c r="K37" s="67"/>
      <c r="L37" s="67"/>
      <c r="M37" s="67"/>
      <c r="N37" s="67"/>
      <c r="O37" s="67"/>
      <c r="P37" s="67"/>
      <c r="Q37" s="67"/>
      <c r="R37" s="67"/>
    </row>
    <row r="38" spans="1:18" ht="12.75">
      <c r="A38" s="67"/>
      <c r="B38" s="67"/>
      <c r="C38" s="67"/>
      <c r="D38" s="67"/>
      <c r="E38" s="67"/>
      <c r="F38" s="67"/>
      <c r="G38" s="67"/>
      <c r="H38" s="67"/>
      <c r="I38" s="67"/>
      <c r="J38" s="67"/>
      <c r="K38" s="67"/>
      <c r="L38" s="67"/>
      <c r="M38" s="67"/>
      <c r="N38" s="67"/>
      <c r="O38" s="67"/>
      <c r="P38" s="67"/>
      <c r="Q38" s="67"/>
      <c r="R38" s="67"/>
    </row>
    <row r="39" spans="1:18" ht="12.75">
      <c r="A39" s="67" t="s">
        <v>197</v>
      </c>
      <c r="B39" s="226" t="s">
        <v>198</v>
      </c>
      <c r="C39" s="224"/>
      <c r="D39" s="224"/>
      <c r="E39" s="224"/>
      <c r="F39" s="224"/>
      <c r="G39" s="224"/>
      <c r="H39" s="67"/>
      <c r="I39" s="67"/>
      <c r="J39" s="67"/>
      <c r="K39" s="67"/>
      <c r="L39" s="67"/>
      <c r="M39" s="67"/>
      <c r="N39" s="67"/>
      <c r="O39" s="67"/>
      <c r="P39" s="67"/>
      <c r="Q39" s="67"/>
      <c r="R39" s="67"/>
    </row>
    <row r="40" spans="1:18" ht="12.75">
      <c r="A40" s="67"/>
      <c r="B40" s="67"/>
      <c r="C40" s="67"/>
      <c r="D40" s="67"/>
      <c r="E40" s="67"/>
      <c r="F40" s="67"/>
      <c r="G40" s="67"/>
      <c r="H40" s="67"/>
      <c r="I40" s="67"/>
      <c r="J40" s="67"/>
      <c r="K40" s="67"/>
      <c r="L40" s="67"/>
      <c r="M40" s="67"/>
      <c r="N40" s="67"/>
      <c r="O40" s="67"/>
      <c r="P40" s="67"/>
      <c r="Q40" s="67"/>
      <c r="R40" s="67"/>
    </row>
    <row r="41" spans="1:18" ht="12.75">
      <c r="A41" s="67"/>
      <c r="B41" s="67"/>
      <c r="C41" s="67"/>
      <c r="D41" s="67"/>
      <c r="E41" s="67"/>
      <c r="F41" s="67"/>
      <c r="G41" s="67"/>
      <c r="H41" s="67"/>
      <c r="I41" s="67"/>
      <c r="J41" s="67"/>
      <c r="K41" s="67"/>
      <c r="L41" s="67"/>
      <c r="M41" s="67"/>
      <c r="N41" s="67"/>
      <c r="O41" s="67"/>
      <c r="P41" s="67"/>
      <c r="Q41" s="67"/>
      <c r="R41" s="67"/>
    </row>
    <row r="42" spans="1:18" ht="12.75">
      <c r="A42" s="65" t="s">
        <v>199</v>
      </c>
      <c r="B42" s="66"/>
      <c r="C42" s="67"/>
      <c r="D42" s="67"/>
      <c r="E42" s="67"/>
      <c r="F42" s="67"/>
      <c r="G42" s="67"/>
      <c r="H42" s="67"/>
      <c r="I42" s="67"/>
      <c r="J42" s="67"/>
      <c r="K42" s="67"/>
      <c r="L42" s="67"/>
      <c r="M42" s="67"/>
      <c r="N42" s="67"/>
      <c r="O42" s="67"/>
      <c r="P42" s="67"/>
      <c r="Q42" s="67"/>
      <c r="R42" s="67"/>
    </row>
    <row r="43" spans="1:18" ht="12.75">
      <c r="A43" s="226" t="s">
        <v>200</v>
      </c>
      <c r="B43" s="224"/>
      <c r="C43" s="224"/>
      <c r="D43" s="224"/>
      <c r="E43" s="224"/>
      <c r="F43" s="224"/>
      <c r="G43" s="224"/>
      <c r="H43" s="224"/>
      <c r="I43" s="224"/>
      <c r="J43" s="224"/>
      <c r="K43" s="224"/>
      <c r="L43" s="224"/>
      <c r="M43" s="67"/>
      <c r="N43" s="67"/>
      <c r="O43" s="67"/>
      <c r="P43" s="67"/>
      <c r="Q43" s="67"/>
      <c r="R43" s="67"/>
    </row>
    <row r="44" spans="1:18" ht="12.75">
      <c r="A44" s="225" t="s">
        <v>201</v>
      </c>
      <c r="B44" s="224"/>
      <c r="C44" s="224"/>
      <c r="D44" s="224"/>
      <c r="E44" s="224"/>
      <c r="F44" s="224"/>
      <c r="G44" s="224"/>
      <c r="H44" s="224"/>
      <c r="I44" s="224"/>
      <c r="J44" s="67"/>
      <c r="K44" s="67"/>
      <c r="L44" s="67"/>
      <c r="M44" s="67"/>
      <c r="N44" s="67"/>
      <c r="O44" s="67"/>
      <c r="P44" s="67"/>
      <c r="Q44" s="67"/>
      <c r="R44" s="67"/>
    </row>
    <row r="45" spans="1:18" ht="15">
      <c r="A45" s="227" t="s">
        <v>202</v>
      </c>
      <c r="B45" s="224"/>
      <c r="C45" s="224"/>
      <c r="D45" s="224"/>
      <c r="E45" s="224"/>
      <c r="F45" s="224"/>
      <c r="G45" s="224"/>
      <c r="H45" s="224"/>
      <c r="I45" s="224"/>
      <c r="J45" s="67"/>
      <c r="K45" s="67"/>
      <c r="L45" s="67"/>
      <c r="M45" s="67"/>
      <c r="N45" s="67"/>
      <c r="O45" s="67"/>
      <c r="P45" s="67"/>
      <c r="Q45" s="67"/>
      <c r="R45" s="67"/>
    </row>
    <row r="46" spans="1:18" ht="12.75">
      <c r="A46" s="67"/>
      <c r="B46" s="67"/>
      <c r="C46" s="67"/>
      <c r="D46" s="67"/>
      <c r="E46" s="67"/>
      <c r="F46" s="67"/>
      <c r="G46" s="67"/>
      <c r="H46" s="67"/>
      <c r="I46" s="67"/>
      <c r="J46" s="67"/>
      <c r="K46" s="67"/>
      <c r="L46" s="67"/>
      <c r="M46" s="67"/>
      <c r="N46" s="67"/>
      <c r="O46" s="67"/>
      <c r="P46" s="67"/>
      <c r="Q46" s="67"/>
      <c r="R46" s="67"/>
    </row>
    <row r="47" spans="1:18" ht="12.75">
      <c r="A47" s="67"/>
      <c r="B47" s="67"/>
      <c r="C47" s="67"/>
      <c r="D47" s="67"/>
      <c r="E47" s="67"/>
      <c r="F47" s="67"/>
      <c r="G47" s="67"/>
      <c r="H47" s="67"/>
      <c r="I47" s="67"/>
      <c r="J47" s="67"/>
      <c r="K47" s="67"/>
      <c r="L47" s="67"/>
      <c r="M47" s="67"/>
      <c r="N47" s="67"/>
      <c r="O47" s="67"/>
      <c r="P47" s="67"/>
      <c r="Q47" s="67"/>
      <c r="R47" s="67"/>
    </row>
    <row r="48" spans="1:18" ht="12.75">
      <c r="A48" s="67"/>
      <c r="B48" s="67"/>
      <c r="C48" s="67"/>
      <c r="D48" s="67"/>
      <c r="E48" s="67"/>
      <c r="F48" s="67"/>
      <c r="G48" s="67"/>
      <c r="H48" s="67"/>
      <c r="I48" s="67"/>
      <c r="J48" s="67"/>
      <c r="K48" s="67"/>
      <c r="L48" s="67"/>
      <c r="M48" s="67"/>
      <c r="N48" s="67"/>
      <c r="O48" s="67"/>
      <c r="P48" s="67"/>
      <c r="Q48" s="67"/>
      <c r="R48" s="67"/>
    </row>
    <row r="49" spans="1:18" ht="12.75">
      <c r="A49" s="67"/>
      <c r="B49" s="67"/>
      <c r="C49" s="67"/>
      <c r="D49" s="67"/>
      <c r="E49" s="67"/>
      <c r="F49" s="67"/>
      <c r="G49" s="67"/>
      <c r="H49" s="67"/>
      <c r="I49" s="67"/>
      <c r="J49" s="67"/>
      <c r="K49" s="67"/>
      <c r="L49" s="67"/>
      <c r="M49" s="67"/>
      <c r="N49" s="67"/>
      <c r="O49" s="67"/>
      <c r="P49" s="67"/>
      <c r="Q49" s="67"/>
      <c r="R49" s="67"/>
    </row>
    <row r="50" spans="1:18" ht="12.75">
      <c r="A50" s="67"/>
      <c r="B50" s="67"/>
      <c r="C50" s="67"/>
      <c r="D50" s="67"/>
      <c r="E50" s="67"/>
      <c r="F50" s="67"/>
      <c r="G50" s="67"/>
      <c r="H50" s="67"/>
      <c r="I50" s="67"/>
      <c r="J50" s="67"/>
      <c r="K50" s="67"/>
      <c r="L50" s="67"/>
      <c r="M50" s="67"/>
      <c r="N50" s="67"/>
      <c r="O50" s="67"/>
      <c r="P50" s="67"/>
      <c r="Q50" s="67"/>
      <c r="R50" s="67"/>
    </row>
    <row r="51" spans="1:18" ht="12.75">
      <c r="A51" s="67"/>
      <c r="B51" s="67"/>
      <c r="C51" s="67"/>
      <c r="D51" s="67"/>
      <c r="E51" s="67"/>
      <c r="F51" s="67"/>
      <c r="G51" s="67"/>
      <c r="H51" s="67"/>
      <c r="I51" s="67"/>
      <c r="J51" s="67"/>
      <c r="K51" s="67"/>
      <c r="L51" s="67"/>
      <c r="M51" s="67"/>
      <c r="N51" s="67"/>
      <c r="O51" s="67"/>
      <c r="P51" s="67"/>
      <c r="Q51" s="67"/>
      <c r="R51" s="67"/>
    </row>
    <row r="52" spans="1:18" ht="12.75">
      <c r="A52" s="67"/>
      <c r="B52" s="67"/>
      <c r="C52" s="67"/>
      <c r="D52" s="67"/>
      <c r="E52" s="67"/>
      <c r="F52" s="67"/>
      <c r="G52" s="67"/>
      <c r="H52" s="67"/>
      <c r="I52" s="67"/>
      <c r="J52" s="67"/>
      <c r="K52" s="67"/>
      <c r="L52" s="67"/>
      <c r="M52" s="67"/>
      <c r="N52" s="67"/>
      <c r="O52" s="67"/>
      <c r="P52" s="67"/>
      <c r="Q52" s="67"/>
      <c r="R52" s="67"/>
    </row>
    <row r="53" spans="1:18" ht="12.75">
      <c r="A53" s="67"/>
      <c r="B53" s="67"/>
      <c r="C53" s="67"/>
      <c r="D53" s="67"/>
      <c r="E53" s="67"/>
      <c r="F53" s="67"/>
      <c r="G53" s="67"/>
      <c r="H53" s="67"/>
      <c r="I53" s="67"/>
      <c r="J53" s="67"/>
      <c r="K53" s="67"/>
      <c r="L53" s="67"/>
      <c r="M53" s="67"/>
      <c r="N53" s="67"/>
      <c r="O53" s="67"/>
      <c r="P53" s="67"/>
      <c r="Q53" s="67"/>
      <c r="R53" s="67"/>
    </row>
    <row r="54" spans="1:18" ht="12.75">
      <c r="A54" s="67"/>
      <c r="B54" s="67"/>
      <c r="C54" s="67"/>
      <c r="D54" s="67"/>
      <c r="E54" s="67"/>
      <c r="F54" s="67"/>
      <c r="G54" s="67"/>
      <c r="H54" s="67"/>
      <c r="I54" s="67"/>
      <c r="J54" s="67"/>
      <c r="K54" s="67"/>
      <c r="L54" s="67"/>
      <c r="M54" s="67"/>
      <c r="N54" s="67"/>
      <c r="O54" s="67"/>
      <c r="P54" s="67"/>
      <c r="Q54" s="67"/>
      <c r="R54" s="67"/>
    </row>
    <row r="55" spans="1:18" ht="12.75">
      <c r="A55" s="67"/>
      <c r="B55" s="67"/>
      <c r="C55" s="67"/>
      <c r="D55" s="67"/>
      <c r="E55" s="67"/>
      <c r="F55" s="67"/>
      <c r="G55" s="67"/>
      <c r="H55" s="67"/>
      <c r="I55" s="67"/>
      <c r="J55" s="67"/>
      <c r="K55" s="67"/>
      <c r="L55" s="67"/>
      <c r="M55" s="67"/>
      <c r="N55" s="67"/>
      <c r="O55" s="67"/>
      <c r="P55" s="67"/>
      <c r="Q55" s="67"/>
      <c r="R55" s="67"/>
    </row>
    <row r="56" spans="1:18" ht="12.75">
      <c r="A56" s="67"/>
      <c r="B56" s="67"/>
      <c r="C56" s="67"/>
      <c r="D56" s="67"/>
      <c r="E56" s="67"/>
      <c r="F56" s="67"/>
      <c r="G56" s="67"/>
      <c r="H56" s="67"/>
      <c r="I56" s="67"/>
      <c r="J56" s="67"/>
      <c r="K56" s="67"/>
      <c r="L56" s="67"/>
      <c r="M56" s="67"/>
      <c r="N56" s="67"/>
      <c r="O56" s="67"/>
      <c r="P56" s="67"/>
      <c r="Q56" s="67"/>
      <c r="R56" s="67"/>
    </row>
    <row r="57" spans="1:18" ht="12.75">
      <c r="A57" s="67"/>
      <c r="B57" s="67"/>
      <c r="C57" s="67"/>
      <c r="D57" s="67"/>
      <c r="E57" s="67"/>
      <c r="F57" s="67"/>
      <c r="G57" s="67"/>
      <c r="H57" s="67"/>
      <c r="I57" s="67"/>
      <c r="J57" s="67"/>
      <c r="K57" s="67"/>
      <c r="L57" s="67"/>
      <c r="M57" s="67"/>
      <c r="N57" s="67"/>
      <c r="O57" s="67"/>
      <c r="P57" s="67"/>
      <c r="Q57" s="67"/>
      <c r="R57" s="67"/>
    </row>
    <row r="58" spans="1:18" ht="12.75">
      <c r="A58" s="73"/>
      <c r="B58" s="67"/>
      <c r="C58" s="67"/>
      <c r="D58" s="67"/>
      <c r="E58" s="67"/>
      <c r="F58" s="67"/>
      <c r="G58" s="67"/>
      <c r="H58" s="67"/>
      <c r="I58" s="67"/>
      <c r="J58" s="67"/>
      <c r="K58" s="67"/>
      <c r="L58" s="67"/>
      <c r="M58" s="67"/>
      <c r="N58" s="67"/>
      <c r="O58" s="67"/>
      <c r="P58" s="67"/>
      <c r="Q58" s="67"/>
      <c r="R58" s="67"/>
    </row>
  </sheetData>
  <mergeCells count="29">
    <mergeCell ref="B37:G37"/>
    <mergeCell ref="B39:G39"/>
    <mergeCell ref="A43:L43"/>
    <mergeCell ref="A44:I44"/>
    <mergeCell ref="A45:I45"/>
    <mergeCell ref="B35:D35"/>
    <mergeCell ref="A17:H17"/>
    <mergeCell ref="A18:E18"/>
    <mergeCell ref="B21:F21"/>
    <mergeCell ref="B23:K23"/>
    <mergeCell ref="B25:H25"/>
    <mergeCell ref="B27:H27"/>
    <mergeCell ref="B28:D28"/>
    <mergeCell ref="B29:C29"/>
    <mergeCell ref="B31:G31"/>
    <mergeCell ref="B33:G33"/>
    <mergeCell ref="B34:H34"/>
    <mergeCell ref="A15:H15"/>
    <mergeCell ref="A2:F2"/>
    <mergeCell ref="A3:C3"/>
    <mergeCell ref="A4:G4"/>
    <mergeCell ref="A5:F5"/>
    <mergeCell ref="A6:D6"/>
    <mergeCell ref="A7:B7"/>
    <mergeCell ref="A8:D8"/>
    <mergeCell ref="A11:E11"/>
    <mergeCell ref="A12:H12"/>
    <mergeCell ref="A13:L13"/>
    <mergeCell ref="A14:K14"/>
  </mergeCells>
  <hyperlinks>
    <hyperlink ref="A2" r:id="rId1" xr:uid="{5CD808CF-EB25-462F-91A4-488248B31D22}"/>
    <hyperlink ref="B23" r:id="rId2" xr:uid="{786D03B1-06D8-4BF5-BF93-D7715902EF70}"/>
    <hyperlink ref="B25" r:id="rId3" xr:uid="{53055C50-3C60-4BDF-A088-39D7C7F73F78}"/>
    <hyperlink ref="B31" r:id="rId4" xr:uid="{F0A47BDF-31F1-406E-BBBB-318ECE25DEA8}"/>
    <hyperlink ref="A44" r:id="rId5" xr:uid="{CDBCDAC1-63EB-482B-935D-59DF0E06492D}"/>
    <hyperlink ref="A45" r:id="rId6" xr:uid="{1B573C55-96FF-4952-A5CA-3572AB40CD1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4A464C-DC54-430A-AC32-FA743C64885C}">
  <dimension ref="A1:N30"/>
  <sheetViews>
    <sheetView workbookViewId="0">
      <selection activeCell="E30" sqref="A1:N30"/>
    </sheetView>
  </sheetViews>
  <sheetFormatPr defaultRowHeight="15"/>
  <cols>
    <col min="1" max="1" width="10.140625" customWidth="1"/>
    <col min="6" max="6" width="13.140625" bestFit="1" customWidth="1"/>
    <col min="7" max="7" width="10.140625" bestFit="1" customWidth="1"/>
  </cols>
  <sheetData>
    <row r="1" spans="1:14">
      <c r="A1" s="74" t="s">
        <v>123</v>
      </c>
      <c r="B1" s="6" t="s">
        <v>122</v>
      </c>
      <c r="C1" s="6" t="s">
        <v>121</v>
      </c>
      <c r="D1" s="6" t="s">
        <v>120</v>
      </c>
      <c r="E1" s="6" t="s">
        <v>119</v>
      </c>
      <c r="F1" s="6" t="s">
        <v>118</v>
      </c>
      <c r="G1" s="6" t="s">
        <v>117</v>
      </c>
      <c r="H1" s="6" t="s">
        <v>116</v>
      </c>
      <c r="I1" s="6" t="s">
        <v>115</v>
      </c>
      <c r="J1" s="6" t="s">
        <v>114</v>
      </c>
      <c r="K1" s="6" t="s">
        <v>48</v>
      </c>
      <c r="L1" s="6" t="s">
        <v>113</v>
      </c>
      <c r="M1" s="6" t="s">
        <v>112</v>
      </c>
      <c r="N1" s="6" t="s">
        <v>111</v>
      </c>
    </row>
    <row r="2" spans="1:14">
      <c r="A2" s="6">
        <v>9700000</v>
      </c>
      <c r="B2" s="6">
        <v>86622</v>
      </c>
      <c r="C2" s="6">
        <v>84232</v>
      </c>
      <c r="D2" s="6">
        <v>37394</v>
      </c>
      <c r="E2" s="6">
        <v>35095</v>
      </c>
      <c r="F2" s="6">
        <v>4.9000000000000004</v>
      </c>
      <c r="G2" s="6">
        <v>17686.12</v>
      </c>
      <c r="H2" s="6">
        <v>41930</v>
      </c>
      <c r="I2" s="6">
        <v>35515</v>
      </c>
      <c r="J2" s="6">
        <v>2550</v>
      </c>
      <c r="K2" s="6">
        <v>1090</v>
      </c>
      <c r="L2" s="6">
        <v>1865</v>
      </c>
      <c r="M2" s="6">
        <v>380</v>
      </c>
      <c r="N2" s="6">
        <v>530</v>
      </c>
    </row>
    <row r="3" spans="1:14">
      <c r="A3" s="6">
        <v>9700001</v>
      </c>
      <c r="B3" s="6">
        <v>242</v>
      </c>
      <c r="C3" s="6">
        <v>283</v>
      </c>
      <c r="D3" s="6">
        <v>154</v>
      </c>
      <c r="E3" s="6">
        <v>136</v>
      </c>
      <c r="F3" s="6">
        <v>20.6</v>
      </c>
      <c r="G3" s="6">
        <v>11.75</v>
      </c>
      <c r="H3" s="6">
        <v>55</v>
      </c>
      <c r="I3" s="6">
        <v>55</v>
      </c>
      <c r="J3" s="6">
        <v>0</v>
      </c>
      <c r="K3" s="6">
        <v>0</v>
      </c>
      <c r="L3" s="6">
        <v>10</v>
      </c>
      <c r="M3" s="6">
        <v>0</v>
      </c>
      <c r="N3" s="6">
        <v>0</v>
      </c>
    </row>
    <row r="4" spans="1:14">
      <c r="A4" s="6">
        <v>9700002</v>
      </c>
      <c r="B4" s="6">
        <v>5552</v>
      </c>
      <c r="C4" s="6">
        <v>5245</v>
      </c>
      <c r="D4" s="6">
        <v>2113</v>
      </c>
      <c r="E4" s="6">
        <v>2054</v>
      </c>
      <c r="F4" s="6">
        <v>1324.1</v>
      </c>
      <c r="G4" s="6">
        <v>4.1900000000000004</v>
      </c>
      <c r="H4" s="6">
        <v>2880</v>
      </c>
      <c r="I4" s="6">
        <v>2580</v>
      </c>
      <c r="J4" s="6">
        <v>175</v>
      </c>
      <c r="K4" s="6">
        <v>50</v>
      </c>
      <c r="L4" s="6">
        <v>45</v>
      </c>
      <c r="M4" s="6">
        <v>15</v>
      </c>
      <c r="N4" s="6">
        <v>15</v>
      </c>
    </row>
    <row r="5" spans="1:14">
      <c r="A5" s="6">
        <v>9700003</v>
      </c>
      <c r="B5" s="6">
        <v>7757</v>
      </c>
      <c r="C5" s="6">
        <v>7621</v>
      </c>
      <c r="D5" s="6">
        <v>2845</v>
      </c>
      <c r="E5" s="6">
        <v>2786</v>
      </c>
      <c r="F5" s="6">
        <v>205.9</v>
      </c>
      <c r="G5" s="6">
        <v>37.68</v>
      </c>
      <c r="H5" s="6">
        <v>4095</v>
      </c>
      <c r="I5" s="6">
        <v>3625</v>
      </c>
      <c r="J5" s="6">
        <v>240</v>
      </c>
      <c r="K5" s="6">
        <v>80</v>
      </c>
      <c r="L5" s="6">
        <v>65</v>
      </c>
      <c r="M5" s="6">
        <v>20</v>
      </c>
      <c r="N5" s="6">
        <v>60</v>
      </c>
    </row>
    <row r="6" spans="1:14">
      <c r="A6" s="6">
        <v>9700004</v>
      </c>
      <c r="B6" s="6">
        <v>2740</v>
      </c>
      <c r="C6" s="6">
        <v>2327</v>
      </c>
      <c r="D6" s="6">
        <v>1071</v>
      </c>
      <c r="E6" s="6">
        <v>1012</v>
      </c>
      <c r="F6" s="6">
        <v>38.200000000000003</v>
      </c>
      <c r="G6" s="6">
        <v>71.680000000000007</v>
      </c>
      <c r="H6" s="6">
        <v>1345</v>
      </c>
      <c r="I6" s="6">
        <v>1235</v>
      </c>
      <c r="J6" s="6">
        <v>55</v>
      </c>
      <c r="K6" s="6">
        <v>15</v>
      </c>
      <c r="L6" s="6">
        <v>20</v>
      </c>
      <c r="M6" s="6">
        <v>15</v>
      </c>
      <c r="N6" s="6">
        <v>0</v>
      </c>
    </row>
    <row r="7" spans="1:14">
      <c r="A7" s="6">
        <v>9700005</v>
      </c>
      <c r="B7" s="6">
        <v>6751</v>
      </c>
      <c r="C7" s="6">
        <v>6610</v>
      </c>
      <c r="D7" s="6">
        <v>2949</v>
      </c>
      <c r="E7" s="6">
        <v>2781</v>
      </c>
      <c r="F7" s="6">
        <v>2125.6</v>
      </c>
      <c r="G7" s="6">
        <v>3.18</v>
      </c>
      <c r="H7" s="6">
        <v>3350</v>
      </c>
      <c r="I7" s="6">
        <v>2765</v>
      </c>
      <c r="J7" s="6">
        <v>215</v>
      </c>
      <c r="K7" s="6">
        <v>150</v>
      </c>
      <c r="L7" s="6">
        <v>170</v>
      </c>
      <c r="M7" s="6">
        <v>40</v>
      </c>
      <c r="N7" s="6">
        <v>15</v>
      </c>
    </row>
    <row r="8" spans="1:14">
      <c r="A8" s="6">
        <v>9700006</v>
      </c>
      <c r="B8" s="6">
        <v>2081</v>
      </c>
      <c r="C8" s="6">
        <v>1979</v>
      </c>
      <c r="D8" s="6">
        <v>950</v>
      </c>
      <c r="E8" s="6">
        <v>894</v>
      </c>
      <c r="F8" s="6">
        <v>507.1</v>
      </c>
      <c r="G8" s="6">
        <v>4.0999999999999996</v>
      </c>
      <c r="H8" s="6">
        <v>905</v>
      </c>
      <c r="I8" s="6">
        <v>755</v>
      </c>
      <c r="J8" s="6">
        <v>55</v>
      </c>
      <c r="K8" s="6">
        <v>30</v>
      </c>
      <c r="L8" s="6">
        <v>45</v>
      </c>
      <c r="M8" s="6">
        <v>0</v>
      </c>
      <c r="N8" s="6">
        <v>15</v>
      </c>
    </row>
    <row r="9" spans="1:14">
      <c r="A9" s="6">
        <v>9700007</v>
      </c>
      <c r="B9" s="6">
        <v>1584</v>
      </c>
      <c r="C9" s="6">
        <v>1791</v>
      </c>
      <c r="D9" s="6">
        <v>625</v>
      </c>
      <c r="E9" s="6">
        <v>598</v>
      </c>
      <c r="F9" s="6">
        <v>40.6</v>
      </c>
      <c r="G9" s="6">
        <v>38.99</v>
      </c>
      <c r="H9" s="6">
        <v>710</v>
      </c>
      <c r="I9" s="6">
        <v>645</v>
      </c>
      <c r="J9" s="6">
        <v>30</v>
      </c>
      <c r="K9" s="6">
        <v>10</v>
      </c>
      <c r="L9" s="6">
        <v>15</v>
      </c>
      <c r="M9" s="6">
        <v>0</v>
      </c>
      <c r="N9" s="6">
        <v>10</v>
      </c>
    </row>
    <row r="10" spans="1:14">
      <c r="A10" s="6">
        <v>9700008</v>
      </c>
      <c r="B10" s="6">
        <v>4388</v>
      </c>
      <c r="C10" s="6">
        <v>4165</v>
      </c>
      <c r="D10" s="6">
        <v>2057</v>
      </c>
      <c r="E10" s="6">
        <v>1842</v>
      </c>
      <c r="F10" s="6">
        <v>2263</v>
      </c>
      <c r="G10" s="6">
        <v>1.94</v>
      </c>
      <c r="H10" s="6">
        <v>1725</v>
      </c>
      <c r="I10" s="6">
        <v>1290</v>
      </c>
      <c r="J10" s="6">
        <v>165</v>
      </c>
      <c r="K10" s="6">
        <v>55</v>
      </c>
      <c r="L10" s="6">
        <v>170</v>
      </c>
      <c r="M10" s="6">
        <v>35</v>
      </c>
      <c r="N10" s="6">
        <v>15</v>
      </c>
    </row>
    <row r="11" spans="1:14">
      <c r="A11" s="6">
        <v>9700009</v>
      </c>
      <c r="B11" s="6">
        <v>240</v>
      </c>
      <c r="C11" s="6">
        <v>219</v>
      </c>
      <c r="D11" s="6">
        <v>155</v>
      </c>
      <c r="E11" s="6">
        <v>135</v>
      </c>
      <c r="F11" s="6">
        <v>97.3</v>
      </c>
      <c r="G11" s="6">
        <v>2.4700000000000002</v>
      </c>
      <c r="H11" s="6">
        <v>135</v>
      </c>
      <c r="I11" s="6">
        <v>105</v>
      </c>
      <c r="J11" s="6">
        <v>0</v>
      </c>
      <c r="K11" s="6">
        <v>0</v>
      </c>
      <c r="L11" s="6">
        <v>10</v>
      </c>
      <c r="M11" s="6">
        <v>0</v>
      </c>
      <c r="N11" s="6">
        <v>0</v>
      </c>
    </row>
    <row r="12" spans="1:14">
      <c r="A12" s="6">
        <v>9700010</v>
      </c>
      <c r="B12" s="6">
        <v>1189</v>
      </c>
      <c r="C12" s="6">
        <v>1157</v>
      </c>
      <c r="D12" s="6">
        <v>556</v>
      </c>
      <c r="E12" s="6">
        <v>523</v>
      </c>
      <c r="F12" s="6">
        <v>1783.7</v>
      </c>
      <c r="G12" s="6">
        <v>0.67</v>
      </c>
      <c r="H12" s="6">
        <v>460</v>
      </c>
      <c r="I12" s="6">
        <v>315</v>
      </c>
      <c r="J12" s="6">
        <v>45</v>
      </c>
      <c r="K12" s="6">
        <v>0</v>
      </c>
      <c r="L12" s="6">
        <v>85</v>
      </c>
      <c r="M12" s="6">
        <v>0</v>
      </c>
      <c r="N12" s="6">
        <v>10</v>
      </c>
    </row>
    <row r="13" spans="1:14">
      <c r="A13" s="6">
        <v>9700011</v>
      </c>
      <c r="B13" s="6">
        <v>2919</v>
      </c>
      <c r="C13" s="6">
        <v>2715</v>
      </c>
      <c r="D13" s="6">
        <v>1622</v>
      </c>
      <c r="E13" s="6">
        <v>1458</v>
      </c>
      <c r="F13" s="6">
        <v>1860.1</v>
      </c>
      <c r="G13" s="6">
        <v>1.57</v>
      </c>
      <c r="H13" s="6">
        <v>1125</v>
      </c>
      <c r="I13" s="6">
        <v>740</v>
      </c>
      <c r="J13" s="6">
        <v>110</v>
      </c>
      <c r="K13" s="6">
        <v>45</v>
      </c>
      <c r="L13" s="6">
        <v>205</v>
      </c>
      <c r="M13" s="6">
        <v>10</v>
      </c>
      <c r="N13" s="6">
        <v>15</v>
      </c>
    </row>
    <row r="14" spans="1:14">
      <c r="A14" s="6">
        <v>9700012</v>
      </c>
      <c r="B14" s="6">
        <v>294</v>
      </c>
      <c r="C14" s="6">
        <v>167</v>
      </c>
      <c r="D14" s="6">
        <v>122</v>
      </c>
      <c r="E14" s="6">
        <v>107</v>
      </c>
      <c r="F14" s="6">
        <v>381.5</v>
      </c>
      <c r="G14" s="6">
        <v>0.77</v>
      </c>
      <c r="H14" s="6">
        <v>60</v>
      </c>
      <c r="I14" s="6">
        <v>25</v>
      </c>
      <c r="J14" s="6">
        <v>0</v>
      </c>
      <c r="K14" s="6">
        <v>10</v>
      </c>
      <c r="L14" s="6">
        <v>30</v>
      </c>
      <c r="M14" s="6">
        <v>0</v>
      </c>
      <c r="N14" s="6">
        <v>0</v>
      </c>
    </row>
    <row r="15" spans="1:14">
      <c r="A15" s="6">
        <v>9700013</v>
      </c>
      <c r="B15" s="6">
        <v>2087</v>
      </c>
      <c r="C15" s="6">
        <v>1985</v>
      </c>
      <c r="D15" s="6">
        <v>1145</v>
      </c>
      <c r="E15" s="6">
        <v>1040</v>
      </c>
      <c r="F15" s="6">
        <v>2146</v>
      </c>
      <c r="G15" s="6">
        <v>0.97</v>
      </c>
      <c r="H15" s="6">
        <v>775</v>
      </c>
      <c r="I15" s="6">
        <v>555</v>
      </c>
      <c r="J15" s="6">
        <v>40</v>
      </c>
      <c r="K15" s="6">
        <v>10</v>
      </c>
      <c r="L15" s="6">
        <v>140</v>
      </c>
      <c r="M15" s="6">
        <v>10</v>
      </c>
      <c r="N15" s="6">
        <v>20</v>
      </c>
    </row>
    <row r="16" spans="1:14">
      <c r="A16" s="6">
        <v>9700014</v>
      </c>
      <c r="B16" s="6">
        <v>4272</v>
      </c>
      <c r="C16" s="6">
        <v>4124</v>
      </c>
      <c r="D16" s="6">
        <v>2185</v>
      </c>
      <c r="E16" s="6">
        <v>2022</v>
      </c>
      <c r="F16" s="6">
        <v>2446</v>
      </c>
      <c r="G16" s="6">
        <v>1.75</v>
      </c>
      <c r="H16" s="6">
        <v>2285</v>
      </c>
      <c r="I16" s="6">
        <v>1705</v>
      </c>
      <c r="J16" s="6">
        <v>160</v>
      </c>
      <c r="K16" s="6">
        <v>100</v>
      </c>
      <c r="L16" s="6">
        <v>260</v>
      </c>
      <c r="M16" s="6">
        <v>50</v>
      </c>
      <c r="N16" s="6">
        <v>20</v>
      </c>
    </row>
    <row r="17" spans="1:14">
      <c r="A17" s="6">
        <v>9700015</v>
      </c>
      <c r="B17" s="6">
        <v>4338</v>
      </c>
      <c r="C17" s="6">
        <v>4267</v>
      </c>
      <c r="D17" s="6">
        <v>2031</v>
      </c>
      <c r="E17" s="6">
        <v>1905</v>
      </c>
      <c r="F17" s="6">
        <v>2275.6999999999998</v>
      </c>
      <c r="G17" s="6">
        <v>1.91</v>
      </c>
      <c r="H17" s="6">
        <v>2070</v>
      </c>
      <c r="I17" s="6">
        <v>1500</v>
      </c>
      <c r="J17" s="6">
        <v>130</v>
      </c>
      <c r="K17" s="6">
        <v>160</v>
      </c>
      <c r="L17" s="6">
        <v>200</v>
      </c>
      <c r="M17" s="6">
        <v>40</v>
      </c>
      <c r="N17" s="6">
        <v>45</v>
      </c>
    </row>
    <row r="18" spans="1:14">
      <c r="A18" s="6">
        <v>9700016</v>
      </c>
      <c r="B18" s="6">
        <v>6448</v>
      </c>
      <c r="C18" s="6">
        <v>6347</v>
      </c>
      <c r="D18" s="6">
        <v>2602</v>
      </c>
      <c r="E18" s="6">
        <v>2519</v>
      </c>
      <c r="F18" s="6">
        <v>1519.8</v>
      </c>
      <c r="G18" s="6">
        <v>4.24</v>
      </c>
      <c r="H18" s="6">
        <v>3255</v>
      </c>
      <c r="I18" s="6">
        <v>2850</v>
      </c>
      <c r="J18" s="6">
        <v>185</v>
      </c>
      <c r="K18" s="6">
        <v>105</v>
      </c>
      <c r="L18" s="6">
        <v>60</v>
      </c>
      <c r="M18" s="6">
        <v>30</v>
      </c>
      <c r="N18" s="6">
        <v>20</v>
      </c>
    </row>
    <row r="19" spans="1:14">
      <c r="A19" s="6">
        <v>9700017</v>
      </c>
      <c r="B19" s="6">
        <v>4549</v>
      </c>
      <c r="C19" s="6">
        <v>4713</v>
      </c>
      <c r="D19" s="6">
        <v>2151</v>
      </c>
      <c r="E19" s="6">
        <v>1873</v>
      </c>
      <c r="F19" s="6">
        <v>2206.6</v>
      </c>
      <c r="G19" s="6">
        <v>2.06</v>
      </c>
      <c r="H19" s="6">
        <v>2200</v>
      </c>
      <c r="I19" s="6">
        <v>1775</v>
      </c>
      <c r="J19" s="6">
        <v>150</v>
      </c>
      <c r="K19" s="6">
        <v>65</v>
      </c>
      <c r="L19" s="6">
        <v>130</v>
      </c>
      <c r="M19" s="6">
        <v>50</v>
      </c>
      <c r="N19" s="6">
        <v>25</v>
      </c>
    </row>
    <row r="20" spans="1:14">
      <c r="A20" s="6">
        <v>9700018</v>
      </c>
      <c r="B20" s="6">
        <v>231</v>
      </c>
      <c r="C20" s="6">
        <v>177</v>
      </c>
      <c r="D20" s="6">
        <v>95</v>
      </c>
      <c r="E20" s="6">
        <v>89</v>
      </c>
      <c r="F20" s="6">
        <v>9.6999999999999993</v>
      </c>
      <c r="G20" s="6">
        <v>23.73</v>
      </c>
      <c r="H20" s="6">
        <v>105</v>
      </c>
      <c r="I20" s="6">
        <v>95</v>
      </c>
      <c r="J20" s="6">
        <v>10</v>
      </c>
      <c r="K20" s="6">
        <v>0</v>
      </c>
      <c r="L20" s="6">
        <v>0</v>
      </c>
      <c r="M20" s="6">
        <v>0</v>
      </c>
      <c r="N20" s="6">
        <v>0</v>
      </c>
    </row>
    <row r="21" spans="1:14">
      <c r="A21" s="6">
        <v>9700019</v>
      </c>
      <c r="B21" s="6">
        <v>1992</v>
      </c>
      <c r="C21" s="6">
        <v>1899</v>
      </c>
      <c r="D21" s="6">
        <v>892</v>
      </c>
      <c r="E21" s="6">
        <v>854</v>
      </c>
      <c r="F21" s="6">
        <v>147.30000000000001</v>
      </c>
      <c r="G21" s="6">
        <v>13.52</v>
      </c>
      <c r="H21" s="6">
        <v>1130</v>
      </c>
      <c r="I21" s="6">
        <v>1010</v>
      </c>
      <c r="J21" s="6">
        <v>65</v>
      </c>
      <c r="K21" s="6">
        <v>30</v>
      </c>
      <c r="L21" s="6">
        <v>10</v>
      </c>
      <c r="M21" s="6">
        <v>10</v>
      </c>
      <c r="N21" s="6">
        <v>15</v>
      </c>
    </row>
    <row r="22" spans="1:14">
      <c r="A22" s="6">
        <v>9700020</v>
      </c>
      <c r="B22" s="6">
        <v>5384</v>
      </c>
      <c r="C22" s="6">
        <v>5365</v>
      </c>
      <c r="D22" s="6">
        <v>2027</v>
      </c>
      <c r="E22" s="6">
        <v>1982</v>
      </c>
      <c r="F22" s="6">
        <v>415.6</v>
      </c>
      <c r="G22" s="6">
        <v>12.96</v>
      </c>
      <c r="H22" s="6">
        <v>2750</v>
      </c>
      <c r="I22" s="6">
        <v>2405</v>
      </c>
      <c r="J22" s="6">
        <v>175</v>
      </c>
      <c r="K22" s="6">
        <v>50</v>
      </c>
      <c r="L22" s="6">
        <v>60</v>
      </c>
      <c r="M22" s="6">
        <v>0</v>
      </c>
      <c r="N22" s="6">
        <v>55</v>
      </c>
    </row>
    <row r="23" spans="1:14">
      <c r="A23" s="6">
        <v>9700021</v>
      </c>
      <c r="B23" s="6">
        <v>2761</v>
      </c>
      <c r="C23" s="6">
        <v>2694</v>
      </c>
      <c r="D23" s="6">
        <v>1112</v>
      </c>
      <c r="E23" s="6">
        <v>1069</v>
      </c>
      <c r="F23" s="6">
        <v>337.9</v>
      </c>
      <c r="G23" s="6">
        <v>8.17</v>
      </c>
      <c r="H23" s="6">
        <v>1250</v>
      </c>
      <c r="I23" s="6">
        <v>1135</v>
      </c>
      <c r="J23" s="6">
        <v>60</v>
      </c>
      <c r="K23" s="6">
        <v>10</v>
      </c>
      <c r="L23" s="6">
        <v>0</v>
      </c>
      <c r="M23" s="6">
        <v>20</v>
      </c>
      <c r="N23" s="6">
        <v>15</v>
      </c>
    </row>
    <row r="24" spans="1:14">
      <c r="A24" s="6">
        <v>9700022</v>
      </c>
      <c r="B24" s="6">
        <v>2424</v>
      </c>
      <c r="C24" s="6">
        <v>2372</v>
      </c>
      <c r="D24" s="6">
        <v>980</v>
      </c>
      <c r="E24" s="6">
        <v>966</v>
      </c>
      <c r="F24" s="6">
        <v>78.7</v>
      </c>
      <c r="G24" s="6">
        <v>30.79</v>
      </c>
      <c r="H24" s="6">
        <v>1275</v>
      </c>
      <c r="I24" s="6">
        <v>1145</v>
      </c>
      <c r="J24" s="6">
        <v>45</v>
      </c>
      <c r="K24" s="6">
        <v>10</v>
      </c>
      <c r="L24" s="6">
        <v>30</v>
      </c>
      <c r="M24" s="6">
        <v>10</v>
      </c>
      <c r="N24" s="6">
        <v>35</v>
      </c>
    </row>
    <row r="25" spans="1:14">
      <c r="A25" s="6">
        <v>9700023</v>
      </c>
      <c r="B25" s="6">
        <v>3780</v>
      </c>
      <c r="C25" s="6">
        <v>3752</v>
      </c>
      <c r="D25" s="6">
        <v>1659</v>
      </c>
      <c r="E25" s="6">
        <v>1591</v>
      </c>
      <c r="F25" s="6">
        <v>96.5</v>
      </c>
      <c r="G25" s="6">
        <v>39.159999999999997</v>
      </c>
      <c r="H25" s="6">
        <v>1895</v>
      </c>
      <c r="I25" s="6">
        <v>1645</v>
      </c>
      <c r="J25" s="6">
        <v>125</v>
      </c>
      <c r="K25" s="6">
        <v>60</v>
      </c>
      <c r="L25" s="6">
        <v>30</v>
      </c>
      <c r="M25" s="6">
        <v>0</v>
      </c>
      <c r="N25" s="6">
        <v>30</v>
      </c>
    </row>
    <row r="26" spans="1:14">
      <c r="A26" s="6">
        <v>9700100</v>
      </c>
      <c r="B26" s="6">
        <v>1246</v>
      </c>
      <c r="C26" s="6">
        <v>1207</v>
      </c>
      <c r="D26" s="6">
        <v>586</v>
      </c>
      <c r="E26" s="6">
        <v>542</v>
      </c>
      <c r="F26" s="6">
        <v>0.1</v>
      </c>
      <c r="G26" s="6">
        <v>12506.13</v>
      </c>
      <c r="H26" s="6">
        <v>525</v>
      </c>
      <c r="I26" s="6">
        <v>470</v>
      </c>
      <c r="J26" s="6">
        <v>40</v>
      </c>
      <c r="K26" s="6">
        <v>10</v>
      </c>
      <c r="L26" s="6">
        <v>0</v>
      </c>
      <c r="M26" s="6">
        <v>0</v>
      </c>
      <c r="N26" s="6">
        <v>0</v>
      </c>
    </row>
    <row r="27" spans="1:14">
      <c r="A27" s="6">
        <v>9700101</v>
      </c>
      <c r="B27" s="6">
        <v>4278</v>
      </c>
      <c r="C27" s="6">
        <v>4175</v>
      </c>
      <c r="D27" s="6">
        <v>1785</v>
      </c>
      <c r="E27" s="6">
        <v>1678</v>
      </c>
      <c r="F27" s="6">
        <v>6.4</v>
      </c>
      <c r="G27" s="6">
        <v>668.56</v>
      </c>
      <c r="H27" s="6">
        <v>2065</v>
      </c>
      <c r="I27" s="6">
        <v>1850</v>
      </c>
      <c r="J27" s="6">
        <v>115</v>
      </c>
      <c r="K27" s="6">
        <v>25</v>
      </c>
      <c r="L27" s="6">
        <v>30</v>
      </c>
      <c r="M27" s="6">
        <v>10</v>
      </c>
      <c r="N27" s="6">
        <v>45</v>
      </c>
    </row>
    <row r="28" spans="1:14">
      <c r="A28" s="6">
        <v>9700102</v>
      </c>
      <c r="B28" s="6">
        <v>3527</v>
      </c>
      <c r="C28" s="6">
        <v>3434</v>
      </c>
      <c r="D28" s="6">
        <v>1354</v>
      </c>
      <c r="E28" s="6">
        <v>1284</v>
      </c>
      <c r="F28" s="6">
        <v>1.3</v>
      </c>
      <c r="G28" s="6">
        <v>2806.28</v>
      </c>
      <c r="H28" s="6">
        <v>1725</v>
      </c>
      <c r="I28" s="6">
        <v>1620</v>
      </c>
      <c r="J28" s="6">
        <v>75</v>
      </c>
      <c r="K28" s="6">
        <v>10</v>
      </c>
      <c r="L28" s="6">
        <v>10</v>
      </c>
      <c r="M28" s="6">
        <v>0</v>
      </c>
      <c r="N28" s="6">
        <v>10</v>
      </c>
    </row>
    <row r="29" spans="1:14">
      <c r="A29" s="6">
        <v>9700103.0099999998</v>
      </c>
      <c r="B29" s="6">
        <v>105</v>
      </c>
      <c r="C29" s="6">
        <v>80</v>
      </c>
      <c r="D29" s="6">
        <v>35</v>
      </c>
      <c r="E29" s="6">
        <v>31</v>
      </c>
      <c r="F29" s="6">
        <v>20.100000000000001</v>
      </c>
      <c r="G29" s="6">
        <v>5.23</v>
      </c>
      <c r="H29" s="6">
        <v>25</v>
      </c>
      <c r="I29" s="6">
        <v>20</v>
      </c>
      <c r="J29" s="6">
        <v>0</v>
      </c>
      <c r="K29" s="6">
        <v>0</v>
      </c>
      <c r="L29" s="6">
        <v>0</v>
      </c>
      <c r="M29" s="6">
        <v>0</v>
      </c>
      <c r="N29" s="6">
        <v>0</v>
      </c>
    </row>
    <row r="30" spans="1:14">
      <c r="A30" s="6">
        <v>9700103.0199999996</v>
      </c>
      <c r="B30" s="6">
        <v>3463</v>
      </c>
      <c r="C30" s="6">
        <v>3362</v>
      </c>
      <c r="D30" s="6">
        <v>1536</v>
      </c>
      <c r="E30" s="6">
        <v>1324</v>
      </c>
      <c r="F30" s="6">
        <v>2.5</v>
      </c>
      <c r="G30" s="6">
        <v>1381.66</v>
      </c>
      <c r="H30" s="6">
        <v>1755</v>
      </c>
      <c r="I30" s="6">
        <v>1595</v>
      </c>
      <c r="J30" s="6">
        <v>85</v>
      </c>
      <c r="K30" s="6">
        <v>15</v>
      </c>
      <c r="L30" s="6">
        <v>30</v>
      </c>
      <c r="M30" s="6">
        <v>0</v>
      </c>
      <c r="N30" s="6">
        <v>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ADC84-7CAF-42AC-B955-FDDF00D053BE}">
  <dimension ref="A1:N42"/>
  <sheetViews>
    <sheetView workbookViewId="0">
      <selection activeCell="F36" sqref="F36"/>
    </sheetView>
  </sheetViews>
  <sheetFormatPr defaultRowHeight="15"/>
  <cols>
    <col min="1" max="14" width="9.140625" style="6" customWidth="1"/>
    <col min="15" max="16384" width="9.140625" style="6"/>
  </cols>
  <sheetData>
    <row r="1" spans="1:14" ht="15" customHeight="1">
      <c r="A1" s="6" t="s">
        <v>123</v>
      </c>
      <c r="B1" s="56" t="s">
        <v>136</v>
      </c>
      <c r="C1" s="56" t="s">
        <v>135</v>
      </c>
      <c r="D1" s="56" t="s">
        <v>134</v>
      </c>
      <c r="E1" s="56" t="s">
        <v>133</v>
      </c>
      <c r="F1" s="56" t="s">
        <v>132</v>
      </c>
      <c r="G1" s="56" t="s">
        <v>131</v>
      </c>
      <c r="H1" s="56" t="s">
        <v>130</v>
      </c>
      <c r="I1" s="56" t="s">
        <v>129</v>
      </c>
      <c r="J1" s="56" t="s">
        <v>128</v>
      </c>
      <c r="K1" s="56" t="s">
        <v>127</v>
      </c>
      <c r="L1" s="56" t="s">
        <v>126</v>
      </c>
      <c r="M1" s="56" t="s">
        <v>125</v>
      </c>
      <c r="N1" s="56" t="s">
        <v>124</v>
      </c>
    </row>
    <row r="2" spans="1:14" ht="15" customHeight="1">
      <c r="A2" s="56">
        <v>9700000</v>
      </c>
      <c r="B2" s="56">
        <v>89490</v>
      </c>
      <c r="C2" s="56">
        <v>86622</v>
      </c>
      <c r="D2" s="56">
        <v>39207</v>
      </c>
      <c r="E2" s="56">
        <v>36799</v>
      </c>
      <c r="F2" s="56">
        <v>5.0999999999999996</v>
      </c>
      <c r="G2" s="56">
        <v>17650.990000000002</v>
      </c>
      <c r="H2" s="56">
        <v>38250</v>
      </c>
      <c r="I2" s="56">
        <v>32445</v>
      </c>
      <c r="J2" s="56">
        <v>2345</v>
      </c>
      <c r="K2" s="56">
        <v>1100</v>
      </c>
      <c r="L2" s="56">
        <v>1350</v>
      </c>
      <c r="M2" s="56">
        <v>270</v>
      </c>
      <c r="N2" s="56">
        <v>740</v>
      </c>
    </row>
    <row r="3" spans="1:14" ht="15" customHeight="1">
      <c r="A3" s="56" t="s">
        <v>83</v>
      </c>
      <c r="B3" s="56">
        <v>225</v>
      </c>
      <c r="C3" s="56">
        <v>242</v>
      </c>
      <c r="D3" s="56">
        <v>173</v>
      </c>
      <c r="E3" s="56">
        <v>141</v>
      </c>
      <c r="F3" s="56">
        <v>19.2</v>
      </c>
      <c r="G3" s="56">
        <v>11.7</v>
      </c>
      <c r="H3" s="56">
        <v>75</v>
      </c>
      <c r="I3" s="56">
        <v>70</v>
      </c>
      <c r="J3" s="56">
        <v>0</v>
      </c>
      <c r="K3" s="56">
        <v>0</v>
      </c>
      <c r="L3" s="56">
        <v>0</v>
      </c>
      <c r="M3" s="56">
        <v>0</v>
      </c>
      <c r="N3" s="56">
        <v>0</v>
      </c>
    </row>
    <row r="4" spans="1:14" ht="15" customHeight="1">
      <c r="A4" s="56" t="s">
        <v>84</v>
      </c>
      <c r="B4" s="56">
        <v>5706</v>
      </c>
      <c r="C4" s="56">
        <v>5552</v>
      </c>
      <c r="D4" s="56">
        <v>2174</v>
      </c>
      <c r="E4" s="56">
        <v>2124</v>
      </c>
      <c r="F4" s="56">
        <v>1360.8</v>
      </c>
      <c r="G4" s="56">
        <v>4.1900000000000004</v>
      </c>
      <c r="H4" s="56">
        <v>2570</v>
      </c>
      <c r="I4" s="56">
        <v>2320</v>
      </c>
      <c r="J4" s="56">
        <v>140</v>
      </c>
      <c r="K4" s="56">
        <v>15</v>
      </c>
      <c r="L4" s="56">
        <v>40</v>
      </c>
      <c r="M4" s="56">
        <v>10</v>
      </c>
      <c r="N4" s="56">
        <v>40</v>
      </c>
    </row>
    <row r="5" spans="1:14" ht="15" customHeight="1">
      <c r="A5" s="56" t="s">
        <v>85</v>
      </c>
      <c r="B5" s="56">
        <v>8223</v>
      </c>
      <c r="C5" s="56">
        <v>7757</v>
      </c>
      <c r="D5" s="56">
        <v>3232</v>
      </c>
      <c r="E5" s="56">
        <v>3091</v>
      </c>
      <c r="F5" s="56">
        <v>218.4</v>
      </c>
      <c r="G5" s="56">
        <v>37.64</v>
      </c>
      <c r="H5" s="56">
        <v>3425</v>
      </c>
      <c r="I5" s="56">
        <v>3045</v>
      </c>
      <c r="J5" s="56">
        <v>195</v>
      </c>
      <c r="K5" s="56">
        <v>60</v>
      </c>
      <c r="L5" s="56">
        <v>55</v>
      </c>
      <c r="M5" s="56">
        <v>20</v>
      </c>
      <c r="N5" s="56">
        <v>55</v>
      </c>
    </row>
    <row r="6" spans="1:14" ht="15" customHeight="1">
      <c r="A6" s="56" t="s">
        <v>86</v>
      </c>
      <c r="B6" s="56">
        <v>3593</v>
      </c>
      <c r="C6" s="56">
        <v>2740</v>
      </c>
      <c r="D6" s="56">
        <v>1391</v>
      </c>
      <c r="E6" s="56">
        <v>1291</v>
      </c>
      <c r="F6" s="56">
        <v>50.3</v>
      </c>
      <c r="G6" s="56">
        <v>71.48</v>
      </c>
      <c r="H6" s="56">
        <v>1575</v>
      </c>
      <c r="I6" s="56">
        <v>1385</v>
      </c>
      <c r="J6" s="56">
        <v>115</v>
      </c>
      <c r="K6" s="56">
        <v>40</v>
      </c>
      <c r="L6" s="56">
        <v>10</v>
      </c>
      <c r="M6" s="56">
        <v>0</v>
      </c>
      <c r="N6" s="56">
        <v>25</v>
      </c>
    </row>
    <row r="7" spans="1:14" ht="15" customHeight="1">
      <c r="A7" s="56" t="s">
        <v>87</v>
      </c>
      <c r="B7" s="56">
        <v>6770</v>
      </c>
      <c r="C7" s="56">
        <v>6751</v>
      </c>
      <c r="D7" s="56">
        <v>2945</v>
      </c>
      <c r="E7" s="56">
        <v>2782</v>
      </c>
      <c r="F7" s="56">
        <v>2138.6</v>
      </c>
      <c r="G7" s="56">
        <v>3.17</v>
      </c>
      <c r="H7" s="56">
        <v>3040</v>
      </c>
      <c r="I7" s="56">
        <v>2430</v>
      </c>
      <c r="J7" s="56">
        <v>250</v>
      </c>
      <c r="K7" s="56">
        <v>125</v>
      </c>
      <c r="L7" s="56">
        <v>150</v>
      </c>
      <c r="M7" s="56">
        <v>20</v>
      </c>
      <c r="N7" s="56">
        <v>70</v>
      </c>
    </row>
    <row r="8" spans="1:14" ht="15" customHeight="1">
      <c r="A8" s="56" t="s">
        <v>88</v>
      </c>
      <c r="B8" s="56">
        <v>2127</v>
      </c>
      <c r="C8" s="56">
        <v>2081</v>
      </c>
      <c r="D8" s="56">
        <v>1039</v>
      </c>
      <c r="E8" s="56">
        <v>955</v>
      </c>
      <c r="F8" s="56">
        <v>521.20000000000005</v>
      </c>
      <c r="G8" s="56">
        <v>4.08</v>
      </c>
      <c r="H8" s="56">
        <v>905</v>
      </c>
      <c r="I8" s="56">
        <v>725</v>
      </c>
      <c r="J8" s="56">
        <v>85</v>
      </c>
      <c r="K8" s="56">
        <v>0</v>
      </c>
      <c r="L8" s="56">
        <v>30</v>
      </c>
      <c r="M8" s="56">
        <v>20</v>
      </c>
      <c r="N8" s="56">
        <v>30</v>
      </c>
    </row>
    <row r="9" spans="1:14" ht="15" customHeight="1">
      <c r="A9" s="56" t="s">
        <v>89</v>
      </c>
      <c r="B9" s="56">
        <v>1621</v>
      </c>
      <c r="C9" s="56">
        <v>1584</v>
      </c>
      <c r="D9" s="56">
        <v>634</v>
      </c>
      <c r="E9" s="56">
        <v>606</v>
      </c>
      <c r="F9" s="56">
        <v>41.6</v>
      </c>
      <c r="G9" s="56">
        <v>38.979999999999997</v>
      </c>
      <c r="H9" s="56">
        <v>660</v>
      </c>
      <c r="I9" s="56">
        <v>625</v>
      </c>
      <c r="J9" s="56">
        <v>20</v>
      </c>
      <c r="K9" s="56">
        <v>0</v>
      </c>
      <c r="L9" s="56">
        <v>0</v>
      </c>
      <c r="M9" s="56">
        <v>0</v>
      </c>
      <c r="N9" s="56">
        <v>0</v>
      </c>
    </row>
    <row r="10" spans="1:14" ht="15" customHeight="1">
      <c r="A10" s="56" t="s">
        <v>90</v>
      </c>
      <c r="B10" s="56">
        <v>4306</v>
      </c>
      <c r="C10" s="56">
        <v>4388</v>
      </c>
      <c r="D10" s="56">
        <v>2164</v>
      </c>
      <c r="E10" s="56">
        <v>1922</v>
      </c>
      <c r="F10" s="56">
        <v>2218.1</v>
      </c>
      <c r="G10" s="56">
        <v>1.94</v>
      </c>
      <c r="H10" s="56">
        <v>1490</v>
      </c>
      <c r="I10" s="56">
        <v>1155</v>
      </c>
      <c r="J10" s="56">
        <v>165</v>
      </c>
      <c r="K10" s="56">
        <v>65</v>
      </c>
      <c r="L10" s="56">
        <v>80</v>
      </c>
      <c r="M10" s="56">
        <v>15</v>
      </c>
      <c r="N10" s="56">
        <v>25</v>
      </c>
    </row>
    <row r="11" spans="1:14" ht="15" customHeight="1">
      <c r="A11" s="56" t="s">
        <v>91</v>
      </c>
      <c r="B11" s="56">
        <v>242</v>
      </c>
      <c r="C11" s="56">
        <v>240</v>
      </c>
      <c r="D11" s="56">
        <v>162</v>
      </c>
      <c r="E11" s="56">
        <v>155</v>
      </c>
      <c r="F11" s="56">
        <v>98.1</v>
      </c>
      <c r="G11" s="56">
        <v>2.4700000000000002</v>
      </c>
      <c r="H11" s="56">
        <v>110</v>
      </c>
      <c r="I11" s="56">
        <v>100</v>
      </c>
      <c r="J11" s="56">
        <v>0</v>
      </c>
      <c r="K11" s="56">
        <v>0</v>
      </c>
      <c r="L11" s="56">
        <v>0</v>
      </c>
      <c r="M11" s="56">
        <v>0</v>
      </c>
      <c r="N11" s="56">
        <v>0</v>
      </c>
    </row>
    <row r="12" spans="1:14" ht="15" customHeight="1">
      <c r="A12" s="56" t="s">
        <v>92</v>
      </c>
      <c r="B12" s="56">
        <v>1235</v>
      </c>
      <c r="C12" s="56">
        <v>1189</v>
      </c>
      <c r="D12" s="56">
        <v>562</v>
      </c>
      <c r="E12" s="56">
        <v>538</v>
      </c>
      <c r="F12" s="56">
        <v>1853</v>
      </c>
      <c r="G12" s="56">
        <v>0.67</v>
      </c>
      <c r="H12" s="56">
        <v>450</v>
      </c>
      <c r="I12" s="56">
        <v>330</v>
      </c>
      <c r="J12" s="56">
        <v>25</v>
      </c>
      <c r="K12" s="56">
        <v>10</v>
      </c>
      <c r="L12" s="56">
        <v>55</v>
      </c>
      <c r="M12" s="56">
        <v>0</v>
      </c>
      <c r="N12" s="56">
        <v>20</v>
      </c>
    </row>
    <row r="13" spans="1:14" ht="15" customHeight="1">
      <c r="A13" s="56" t="s">
        <v>93</v>
      </c>
      <c r="B13" s="56">
        <v>3090</v>
      </c>
      <c r="C13" s="56">
        <v>2919</v>
      </c>
      <c r="D13" s="56">
        <v>1797</v>
      </c>
      <c r="E13" s="56">
        <v>1614</v>
      </c>
      <c r="F13" s="56">
        <v>1969</v>
      </c>
      <c r="G13" s="56">
        <v>1.57</v>
      </c>
      <c r="H13" s="56">
        <v>1140</v>
      </c>
      <c r="I13" s="56">
        <v>800</v>
      </c>
      <c r="J13" s="56">
        <v>110</v>
      </c>
      <c r="K13" s="56">
        <v>45</v>
      </c>
      <c r="L13" s="56">
        <v>115</v>
      </c>
      <c r="M13" s="56">
        <v>25</v>
      </c>
      <c r="N13" s="56">
        <v>40</v>
      </c>
    </row>
    <row r="14" spans="1:14" ht="15" customHeight="1">
      <c r="A14" s="56" t="s">
        <v>94</v>
      </c>
      <c r="B14" s="56">
        <v>245</v>
      </c>
      <c r="C14" s="56">
        <v>294</v>
      </c>
      <c r="D14" s="56">
        <v>126</v>
      </c>
      <c r="E14" s="56">
        <v>90</v>
      </c>
      <c r="F14" s="56">
        <v>317.89999999999998</v>
      </c>
      <c r="G14" s="56">
        <v>0.77</v>
      </c>
      <c r="H14" s="56">
        <v>15</v>
      </c>
      <c r="I14" s="56">
        <v>15</v>
      </c>
      <c r="J14" s="56">
        <v>0</v>
      </c>
      <c r="K14" s="56">
        <v>0</v>
      </c>
      <c r="L14" s="56">
        <v>0</v>
      </c>
      <c r="M14" s="56">
        <v>0</v>
      </c>
      <c r="N14" s="56">
        <v>0</v>
      </c>
    </row>
    <row r="15" spans="1:14" ht="15" customHeight="1">
      <c r="A15" s="56" t="s">
        <v>95</v>
      </c>
      <c r="B15" s="56">
        <v>2042</v>
      </c>
      <c r="C15" s="56">
        <v>2087</v>
      </c>
      <c r="D15" s="56">
        <v>1176</v>
      </c>
      <c r="E15" s="56">
        <v>1072</v>
      </c>
      <c r="F15" s="56">
        <v>2100</v>
      </c>
      <c r="G15" s="56">
        <v>0.97</v>
      </c>
      <c r="H15" s="56">
        <v>785</v>
      </c>
      <c r="I15" s="56">
        <v>555</v>
      </c>
      <c r="J15" s="56">
        <v>45</v>
      </c>
      <c r="K15" s="56">
        <v>25</v>
      </c>
      <c r="L15" s="56">
        <v>145</v>
      </c>
      <c r="M15" s="56">
        <v>15</v>
      </c>
      <c r="N15" s="56">
        <v>0</v>
      </c>
    </row>
    <row r="16" spans="1:14" ht="15" customHeight="1">
      <c r="A16" s="56" t="s">
        <v>96</v>
      </c>
      <c r="B16" s="56">
        <v>4312</v>
      </c>
      <c r="C16" s="56">
        <v>4272</v>
      </c>
      <c r="D16" s="56">
        <v>2217</v>
      </c>
      <c r="E16" s="56">
        <v>2052</v>
      </c>
      <c r="F16" s="56">
        <v>2469.8000000000002</v>
      </c>
      <c r="G16" s="56">
        <v>1.75</v>
      </c>
      <c r="H16" s="56">
        <v>2055</v>
      </c>
      <c r="I16" s="56">
        <v>1440</v>
      </c>
      <c r="J16" s="56">
        <v>185</v>
      </c>
      <c r="K16" s="56">
        <v>120</v>
      </c>
      <c r="L16" s="56">
        <v>225</v>
      </c>
      <c r="M16" s="56">
        <v>40</v>
      </c>
      <c r="N16" s="56">
        <v>45</v>
      </c>
    </row>
    <row r="17" spans="1:14" ht="15" customHeight="1">
      <c r="A17" s="56" t="s">
        <v>97</v>
      </c>
      <c r="B17" s="56">
        <v>4407</v>
      </c>
      <c r="C17" s="56">
        <v>4338</v>
      </c>
      <c r="D17" s="56">
        <v>2034</v>
      </c>
      <c r="E17" s="56">
        <v>1925</v>
      </c>
      <c r="F17" s="56">
        <v>2311.6999999999998</v>
      </c>
      <c r="G17" s="56">
        <v>1.91</v>
      </c>
      <c r="H17" s="56">
        <v>2080</v>
      </c>
      <c r="I17" s="56">
        <v>1450</v>
      </c>
      <c r="J17" s="56">
        <v>165</v>
      </c>
      <c r="K17" s="56">
        <v>245</v>
      </c>
      <c r="L17" s="56">
        <v>155</v>
      </c>
      <c r="M17" s="56">
        <v>20</v>
      </c>
      <c r="N17" s="56">
        <v>50</v>
      </c>
    </row>
    <row r="18" spans="1:14" ht="15" customHeight="1">
      <c r="A18" s="56" t="s">
        <v>98</v>
      </c>
      <c r="B18" s="56">
        <v>6396</v>
      </c>
      <c r="C18" s="56">
        <v>6448</v>
      </c>
      <c r="D18" s="56">
        <v>2626</v>
      </c>
      <c r="E18" s="56">
        <v>2535</v>
      </c>
      <c r="F18" s="56">
        <v>1509.7</v>
      </c>
      <c r="G18" s="56">
        <v>4.24</v>
      </c>
      <c r="H18" s="56">
        <v>2875</v>
      </c>
      <c r="I18" s="56">
        <v>2505</v>
      </c>
      <c r="J18" s="56">
        <v>160</v>
      </c>
      <c r="K18" s="56">
        <v>70</v>
      </c>
      <c r="L18" s="56">
        <v>55</v>
      </c>
      <c r="M18" s="56">
        <v>35</v>
      </c>
      <c r="N18" s="56">
        <v>45</v>
      </c>
    </row>
    <row r="19" spans="1:14" ht="15" customHeight="1">
      <c r="A19" s="56" t="s">
        <v>99</v>
      </c>
      <c r="B19" s="56">
        <v>4985</v>
      </c>
      <c r="C19" s="56">
        <v>4549</v>
      </c>
      <c r="D19" s="56">
        <v>2136</v>
      </c>
      <c r="E19" s="56">
        <v>2035</v>
      </c>
      <c r="F19" s="56">
        <v>2419</v>
      </c>
      <c r="G19" s="56">
        <v>2.06</v>
      </c>
      <c r="H19" s="56">
        <v>2260</v>
      </c>
      <c r="I19" s="56">
        <v>1790</v>
      </c>
      <c r="J19" s="56">
        <v>200</v>
      </c>
      <c r="K19" s="56">
        <v>145</v>
      </c>
      <c r="L19" s="56">
        <v>85</v>
      </c>
      <c r="M19" s="56">
        <v>10</v>
      </c>
      <c r="N19" s="56">
        <v>35</v>
      </c>
    </row>
    <row r="20" spans="1:14" ht="15" customHeight="1">
      <c r="A20" s="56" t="s">
        <v>100</v>
      </c>
      <c r="B20" s="56">
        <v>203</v>
      </c>
      <c r="C20" s="56">
        <v>231</v>
      </c>
      <c r="D20" s="56">
        <v>82</v>
      </c>
      <c r="E20" s="56">
        <v>81</v>
      </c>
      <c r="F20" s="56">
        <v>8.9</v>
      </c>
      <c r="G20" s="56">
        <v>22.73</v>
      </c>
      <c r="H20" s="56">
        <v>80</v>
      </c>
      <c r="I20" s="56">
        <v>60</v>
      </c>
      <c r="J20" s="56">
        <v>10</v>
      </c>
      <c r="K20" s="56">
        <v>0</v>
      </c>
      <c r="L20" s="56">
        <v>0</v>
      </c>
      <c r="M20" s="56">
        <v>0</v>
      </c>
      <c r="N20" s="56">
        <v>0</v>
      </c>
    </row>
    <row r="21" spans="1:14" ht="15" customHeight="1">
      <c r="A21" s="56" t="s">
        <v>101</v>
      </c>
      <c r="B21" s="56">
        <v>2031</v>
      </c>
      <c r="C21" s="56">
        <v>1992</v>
      </c>
      <c r="D21" s="56">
        <v>916</v>
      </c>
      <c r="E21" s="56">
        <v>881</v>
      </c>
      <c r="F21" s="56">
        <v>150.19999999999999</v>
      </c>
      <c r="G21" s="56">
        <v>13.52</v>
      </c>
      <c r="H21" s="56">
        <v>900</v>
      </c>
      <c r="I21" s="56">
        <v>830</v>
      </c>
      <c r="J21" s="56">
        <v>35</v>
      </c>
      <c r="K21" s="56">
        <v>10</v>
      </c>
      <c r="L21" s="56">
        <v>0</v>
      </c>
      <c r="M21" s="56">
        <v>0</v>
      </c>
      <c r="N21" s="56">
        <v>20</v>
      </c>
    </row>
    <row r="22" spans="1:14" ht="15" customHeight="1">
      <c r="A22" s="56" t="s">
        <v>102</v>
      </c>
      <c r="B22" s="56">
        <v>5293</v>
      </c>
      <c r="C22" s="56">
        <v>5384</v>
      </c>
      <c r="D22" s="56">
        <v>2040</v>
      </c>
      <c r="E22" s="56">
        <v>1990</v>
      </c>
      <c r="F22" s="56">
        <v>409.1</v>
      </c>
      <c r="G22" s="56">
        <v>12.94</v>
      </c>
      <c r="H22" s="56">
        <v>2370</v>
      </c>
      <c r="I22" s="56">
        <v>2205</v>
      </c>
      <c r="J22" s="56">
        <v>85</v>
      </c>
      <c r="K22" s="56">
        <v>15</v>
      </c>
      <c r="L22" s="56">
        <v>35</v>
      </c>
      <c r="M22" s="56">
        <v>0</v>
      </c>
      <c r="N22" s="56">
        <v>30</v>
      </c>
    </row>
    <row r="23" spans="1:14" ht="15" customHeight="1">
      <c r="A23" s="56" t="s">
        <v>103</v>
      </c>
      <c r="B23" s="56">
        <v>2907</v>
      </c>
      <c r="C23" s="56">
        <v>2761</v>
      </c>
      <c r="D23" s="56">
        <v>1187</v>
      </c>
      <c r="E23" s="56">
        <v>1158</v>
      </c>
      <c r="F23" s="56">
        <v>355.8</v>
      </c>
      <c r="G23" s="56">
        <v>8.17</v>
      </c>
      <c r="H23" s="56">
        <v>1165</v>
      </c>
      <c r="I23" s="56">
        <v>1055</v>
      </c>
      <c r="J23" s="56">
        <v>50</v>
      </c>
      <c r="K23" s="56">
        <v>10</v>
      </c>
      <c r="L23" s="56">
        <v>0</v>
      </c>
      <c r="M23" s="56">
        <v>15</v>
      </c>
      <c r="N23" s="56">
        <v>25</v>
      </c>
    </row>
    <row r="24" spans="1:14" ht="15" customHeight="1">
      <c r="A24" s="56" t="s">
        <v>104</v>
      </c>
      <c r="B24" s="56">
        <v>2762</v>
      </c>
      <c r="C24" s="56">
        <v>2424</v>
      </c>
      <c r="D24" s="56">
        <v>1103</v>
      </c>
      <c r="E24" s="56">
        <v>1083</v>
      </c>
      <c r="F24" s="56">
        <v>89.9</v>
      </c>
      <c r="G24" s="56">
        <v>30.72</v>
      </c>
      <c r="H24" s="56">
        <v>1235</v>
      </c>
      <c r="I24" s="56">
        <v>1110</v>
      </c>
      <c r="J24" s="56">
        <v>50</v>
      </c>
      <c r="K24" s="56">
        <v>0</v>
      </c>
      <c r="L24" s="56">
        <v>20</v>
      </c>
      <c r="M24" s="56">
        <v>0</v>
      </c>
      <c r="N24" s="56">
        <v>50</v>
      </c>
    </row>
    <row r="25" spans="1:14" ht="15" customHeight="1">
      <c r="A25" s="56" t="s">
        <v>105</v>
      </c>
      <c r="B25" s="56">
        <v>3987</v>
      </c>
      <c r="C25" s="56">
        <v>3780</v>
      </c>
      <c r="D25" s="56">
        <v>1727</v>
      </c>
      <c r="E25" s="56">
        <v>1672</v>
      </c>
      <c r="F25" s="56">
        <v>102</v>
      </c>
      <c r="G25" s="56">
        <v>39.07</v>
      </c>
      <c r="H25" s="56">
        <v>1615</v>
      </c>
      <c r="I25" s="56">
        <v>1500</v>
      </c>
      <c r="J25" s="56">
        <v>55</v>
      </c>
      <c r="K25" s="56">
        <v>30</v>
      </c>
      <c r="L25" s="56">
        <v>10</v>
      </c>
      <c r="M25" s="56">
        <v>0</v>
      </c>
      <c r="N25" s="56">
        <v>10</v>
      </c>
    </row>
    <row r="26" spans="1:14" ht="15" customHeight="1">
      <c r="A26" s="56" t="s">
        <v>106</v>
      </c>
      <c r="B26" s="56">
        <v>1249</v>
      </c>
      <c r="C26" s="56">
        <v>1246</v>
      </c>
      <c r="D26" s="56">
        <v>634</v>
      </c>
      <c r="E26" s="56">
        <v>546</v>
      </c>
      <c r="F26" s="56">
        <v>0.1</v>
      </c>
      <c r="G26" s="56">
        <v>12487.29</v>
      </c>
      <c r="H26" s="56">
        <v>490</v>
      </c>
      <c r="I26" s="56">
        <v>455</v>
      </c>
      <c r="J26" s="56">
        <v>20</v>
      </c>
      <c r="K26" s="56">
        <v>10</v>
      </c>
      <c r="L26" s="56">
        <v>10</v>
      </c>
      <c r="M26" s="56">
        <v>0</v>
      </c>
      <c r="N26" s="56">
        <v>0</v>
      </c>
    </row>
    <row r="27" spans="1:14" ht="15" customHeight="1">
      <c r="A27" s="56" t="s">
        <v>107</v>
      </c>
      <c r="B27" s="56">
        <v>4375</v>
      </c>
      <c r="C27" s="56">
        <v>4278</v>
      </c>
      <c r="D27" s="56">
        <v>1802</v>
      </c>
      <c r="E27" s="56">
        <v>1723</v>
      </c>
      <c r="F27" s="56">
        <v>6.6</v>
      </c>
      <c r="G27" s="56">
        <v>667.61</v>
      </c>
      <c r="H27" s="56">
        <v>1900</v>
      </c>
      <c r="I27" s="56">
        <v>1760</v>
      </c>
      <c r="J27" s="56">
        <v>75</v>
      </c>
      <c r="K27" s="56">
        <v>15</v>
      </c>
      <c r="L27" s="56">
        <v>10</v>
      </c>
      <c r="M27" s="56">
        <v>0</v>
      </c>
      <c r="N27" s="56">
        <v>40</v>
      </c>
    </row>
    <row r="28" spans="1:14" ht="15" customHeight="1">
      <c r="A28" s="56" t="s">
        <v>108</v>
      </c>
      <c r="B28" s="56">
        <v>3603</v>
      </c>
      <c r="C28" s="56">
        <v>3527</v>
      </c>
      <c r="D28" s="56">
        <v>1586</v>
      </c>
      <c r="E28" s="56">
        <v>1356</v>
      </c>
      <c r="F28" s="56">
        <v>1.3</v>
      </c>
      <c r="G28" s="56">
        <v>2802.33</v>
      </c>
      <c r="H28" s="56">
        <v>1515</v>
      </c>
      <c r="I28" s="56">
        <v>1395</v>
      </c>
      <c r="J28" s="56">
        <v>45</v>
      </c>
      <c r="K28" s="56">
        <v>0</v>
      </c>
      <c r="L28" s="56">
        <v>10</v>
      </c>
      <c r="M28" s="56">
        <v>0</v>
      </c>
      <c r="N28" s="56">
        <v>45</v>
      </c>
    </row>
    <row r="29" spans="1:14" ht="15" customHeight="1">
      <c r="A29" s="56" t="s">
        <v>109</v>
      </c>
      <c r="B29" s="56">
        <v>84</v>
      </c>
      <c r="C29" s="56">
        <v>105</v>
      </c>
      <c r="D29" s="56">
        <v>36</v>
      </c>
      <c r="E29" s="56">
        <v>36</v>
      </c>
      <c r="F29" s="56">
        <v>16</v>
      </c>
      <c r="G29" s="56">
        <v>5.23</v>
      </c>
      <c r="H29" s="56">
        <v>35</v>
      </c>
      <c r="I29" s="56">
        <v>25</v>
      </c>
      <c r="J29" s="56">
        <v>0</v>
      </c>
      <c r="K29" s="56">
        <v>0</v>
      </c>
      <c r="L29" s="56">
        <v>0</v>
      </c>
      <c r="M29" s="56">
        <v>0</v>
      </c>
      <c r="N29" s="56">
        <v>0</v>
      </c>
    </row>
    <row r="30" spans="1:14" ht="15" customHeight="1">
      <c r="A30" s="56" t="s">
        <v>110</v>
      </c>
      <c r="B30" s="56">
        <v>3471</v>
      </c>
      <c r="C30" s="56">
        <v>3463</v>
      </c>
      <c r="D30" s="56">
        <v>1506</v>
      </c>
      <c r="E30" s="56">
        <v>1345</v>
      </c>
      <c r="F30" s="56">
        <v>2.5</v>
      </c>
      <c r="G30" s="56">
        <v>1371.79</v>
      </c>
      <c r="H30" s="56">
        <v>1435</v>
      </c>
      <c r="I30" s="56">
        <v>1300</v>
      </c>
      <c r="J30" s="56">
        <v>55</v>
      </c>
      <c r="K30" s="56">
        <v>25</v>
      </c>
      <c r="L30" s="56">
        <v>25</v>
      </c>
      <c r="M30" s="56">
        <v>0</v>
      </c>
      <c r="N30" s="56">
        <v>35</v>
      </c>
    </row>
    <row r="31" spans="1:14">
      <c r="A31" s="56"/>
      <c r="B31" s="56"/>
      <c r="C31" s="56"/>
      <c r="D31" s="56"/>
      <c r="E31" s="56"/>
      <c r="F31" s="56"/>
      <c r="G31" s="56"/>
      <c r="H31" s="56"/>
      <c r="I31" s="56"/>
      <c r="J31" s="56"/>
      <c r="K31" s="56"/>
      <c r="L31" s="56"/>
      <c r="M31" s="56"/>
      <c r="N31" s="56"/>
    </row>
    <row r="32" spans="1:14">
      <c r="A32" s="56"/>
      <c r="B32" s="56"/>
      <c r="C32" s="56"/>
      <c r="D32" s="56"/>
      <c r="E32" s="56"/>
      <c r="F32" s="56"/>
      <c r="G32" s="56"/>
      <c r="H32" s="56"/>
      <c r="I32" s="56"/>
      <c r="J32" s="56"/>
      <c r="K32" s="56"/>
      <c r="L32" s="56"/>
      <c r="M32" s="56"/>
      <c r="N32" s="56"/>
    </row>
    <row r="33" spans="1:14">
      <c r="A33" s="56"/>
      <c r="B33" s="56"/>
      <c r="C33" s="56"/>
      <c r="D33" s="56"/>
      <c r="E33" s="56"/>
      <c r="F33" s="56"/>
      <c r="G33" s="56"/>
      <c r="H33" s="56"/>
      <c r="I33" s="56"/>
      <c r="J33" s="56"/>
      <c r="K33" s="56"/>
      <c r="L33" s="56"/>
      <c r="M33" s="56"/>
      <c r="N33" s="56"/>
    </row>
    <row r="34" spans="1:14">
      <c r="A34" s="56"/>
      <c r="B34" s="56"/>
      <c r="C34" s="56"/>
      <c r="D34" s="56"/>
      <c r="E34" s="56"/>
      <c r="F34" s="56"/>
      <c r="G34" s="56"/>
      <c r="H34" s="56"/>
      <c r="I34" s="56"/>
      <c r="J34" s="56"/>
      <c r="K34" s="56"/>
      <c r="L34" s="56"/>
      <c r="M34" s="56"/>
      <c r="N34" s="56"/>
    </row>
    <row r="35" spans="1:14">
      <c r="A35" s="56"/>
      <c r="B35" s="56"/>
      <c r="C35" s="56"/>
      <c r="D35" s="56"/>
      <c r="E35" s="56"/>
      <c r="F35" s="56"/>
      <c r="G35" s="56"/>
      <c r="H35" s="56"/>
      <c r="I35" s="56"/>
      <c r="J35" s="56"/>
      <c r="K35" s="56"/>
      <c r="L35" s="56"/>
      <c r="M35" s="56"/>
      <c r="N35" s="56"/>
    </row>
    <row r="36" spans="1:14">
      <c r="A36" s="56"/>
      <c r="B36" s="56"/>
      <c r="C36" s="56"/>
      <c r="D36" s="56"/>
      <c r="E36" s="56"/>
      <c r="F36" s="56"/>
      <c r="G36" s="56"/>
      <c r="H36" s="56"/>
      <c r="I36" s="56"/>
      <c r="J36" s="56"/>
      <c r="K36" s="56"/>
      <c r="L36" s="56"/>
      <c r="M36" s="56"/>
      <c r="N36" s="56"/>
    </row>
    <row r="37" spans="1:14">
      <c r="A37" s="56"/>
      <c r="B37" s="56"/>
      <c r="C37" s="56"/>
      <c r="D37" s="56"/>
      <c r="E37" s="56"/>
      <c r="F37" s="56"/>
      <c r="G37" s="56"/>
      <c r="H37" s="56"/>
      <c r="I37" s="56"/>
      <c r="J37" s="56"/>
      <c r="K37" s="56"/>
      <c r="L37" s="56"/>
      <c r="M37" s="56"/>
      <c r="N37" s="56"/>
    </row>
    <row r="38" spans="1:14">
      <c r="A38" s="56"/>
      <c r="B38" s="56"/>
      <c r="C38" s="56"/>
      <c r="D38" s="56"/>
      <c r="E38" s="56"/>
      <c r="F38" s="56"/>
      <c r="G38" s="56"/>
      <c r="H38" s="56"/>
      <c r="I38" s="56"/>
      <c r="J38" s="56"/>
      <c r="K38" s="56"/>
      <c r="L38" s="56"/>
      <c r="M38" s="56"/>
      <c r="N38" s="56"/>
    </row>
    <row r="39" spans="1:14">
      <c r="A39" s="56"/>
      <c r="B39" s="56"/>
      <c r="C39" s="56"/>
      <c r="D39" s="56"/>
      <c r="E39" s="56"/>
      <c r="F39" s="56"/>
      <c r="G39" s="56"/>
      <c r="H39" s="56"/>
      <c r="I39" s="56"/>
      <c r="J39" s="56"/>
      <c r="K39" s="56"/>
      <c r="L39" s="56"/>
      <c r="M39" s="56"/>
      <c r="N39" s="56"/>
    </row>
    <row r="40" spans="1:14">
      <c r="A40" s="56"/>
      <c r="B40" s="56"/>
      <c r="C40" s="56"/>
      <c r="D40" s="56"/>
      <c r="E40" s="56"/>
      <c r="F40" s="56"/>
      <c r="G40" s="56"/>
      <c r="H40" s="56"/>
      <c r="I40" s="56"/>
      <c r="J40" s="56"/>
      <c r="K40" s="56"/>
      <c r="L40" s="56"/>
      <c r="M40" s="56"/>
      <c r="N40" s="56"/>
    </row>
    <row r="41" spans="1:14">
      <c r="A41" s="56"/>
      <c r="B41" s="56"/>
      <c r="C41" s="56"/>
      <c r="D41" s="56"/>
      <c r="E41" s="56"/>
      <c r="F41" s="56"/>
      <c r="G41" s="56"/>
      <c r="H41" s="56"/>
      <c r="I41" s="56"/>
      <c r="J41" s="56"/>
      <c r="K41" s="56"/>
      <c r="L41" s="56"/>
      <c r="M41" s="56"/>
      <c r="N41" s="56"/>
    </row>
    <row r="42" spans="1:14">
      <c r="A42" s="56"/>
      <c r="B42" s="56"/>
      <c r="C42" s="56"/>
      <c r="D42" s="56"/>
      <c r="E42" s="56"/>
      <c r="F42" s="56"/>
      <c r="G42" s="56"/>
      <c r="H42" s="56"/>
      <c r="I42" s="56"/>
      <c r="J42" s="56"/>
      <c r="K42" s="56"/>
      <c r="L42" s="56"/>
      <c r="M42" s="56"/>
      <c r="N42" s="5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FF5CD-5381-4E8B-8E05-80EDEDEAF4E2}">
  <dimension ref="A1:BL55"/>
  <sheetViews>
    <sheetView tabSelected="1" zoomScaleNormal="100" zoomScaleSheetLayoutView="90" workbookViewId="0">
      <pane ySplit="1" topLeftCell="A2" activePane="bottomLeft" state="frozen"/>
      <selection activeCell="AU1" sqref="AU1"/>
      <selection pane="bottomLeft" activeCell="G12" sqref="G12"/>
    </sheetView>
  </sheetViews>
  <sheetFormatPr defaultColWidth="13.7109375" defaultRowHeight="15"/>
  <cols>
    <col min="1" max="2" width="13.7109375" style="6"/>
    <col min="3" max="33" width="13.7109375" style="6" customWidth="1"/>
    <col min="34" max="35" width="13.7109375" style="6"/>
    <col min="36" max="38" width="13.7109375" style="6" customWidth="1"/>
    <col min="39" max="16384" width="13.7109375" style="6"/>
  </cols>
  <sheetData>
    <row r="1" spans="1:49" ht="78" customHeight="1" thickTop="1" thickBot="1">
      <c r="A1" s="139" t="s">
        <v>0</v>
      </c>
      <c r="B1" s="140" t="s">
        <v>1</v>
      </c>
      <c r="C1" s="140" t="s">
        <v>2</v>
      </c>
      <c r="D1" s="141" t="s">
        <v>3</v>
      </c>
      <c r="E1" s="141" t="s">
        <v>4</v>
      </c>
      <c r="F1" s="142" t="s">
        <v>5</v>
      </c>
      <c r="G1" s="143" t="s">
        <v>6</v>
      </c>
      <c r="H1" s="144" t="s">
        <v>7</v>
      </c>
      <c r="I1" s="145" t="s">
        <v>141</v>
      </c>
      <c r="J1" s="145" t="s">
        <v>9</v>
      </c>
      <c r="K1" s="145" t="s">
        <v>10</v>
      </c>
      <c r="L1" s="145" t="s">
        <v>11</v>
      </c>
      <c r="M1" s="145" t="s">
        <v>12</v>
      </c>
      <c r="N1" s="146" t="s">
        <v>13</v>
      </c>
      <c r="O1" s="147" t="s">
        <v>14</v>
      </c>
      <c r="P1" s="145" t="s">
        <v>140</v>
      </c>
      <c r="Q1" s="145" t="s">
        <v>16</v>
      </c>
      <c r="R1" s="145" t="s">
        <v>17</v>
      </c>
      <c r="S1" s="148" t="s">
        <v>18</v>
      </c>
      <c r="T1" s="145" t="s">
        <v>19</v>
      </c>
      <c r="U1" s="145" t="s">
        <v>20</v>
      </c>
      <c r="V1" s="145" t="s">
        <v>21</v>
      </c>
      <c r="W1" s="145" t="s">
        <v>22</v>
      </c>
      <c r="X1" s="139" t="s">
        <v>23</v>
      </c>
      <c r="Y1" s="149" t="s">
        <v>24</v>
      </c>
      <c r="Z1" s="150" t="s">
        <v>25</v>
      </c>
      <c r="AA1" s="146" t="s">
        <v>26</v>
      </c>
      <c r="AB1" s="151" t="s">
        <v>27</v>
      </c>
      <c r="AC1" s="151" t="s">
        <v>28</v>
      </c>
      <c r="AD1" s="151" t="s">
        <v>29</v>
      </c>
      <c r="AE1" s="150" t="s">
        <v>30</v>
      </c>
      <c r="AF1" s="152" t="s">
        <v>31</v>
      </c>
      <c r="AG1" s="151" t="s">
        <v>32</v>
      </c>
      <c r="AH1" s="150" t="s">
        <v>33</v>
      </c>
      <c r="AI1" s="152" t="s">
        <v>34</v>
      </c>
      <c r="AJ1" s="151" t="s">
        <v>35</v>
      </c>
      <c r="AK1" s="151" t="s">
        <v>36</v>
      </c>
      <c r="AL1" s="151" t="s">
        <v>37</v>
      </c>
      <c r="AM1" s="150" t="s">
        <v>38</v>
      </c>
      <c r="AN1" s="150" t="s">
        <v>39</v>
      </c>
      <c r="AO1" s="146" t="s">
        <v>40</v>
      </c>
      <c r="AP1" s="146" t="s">
        <v>41</v>
      </c>
      <c r="AQ1" s="139" t="s">
        <v>42</v>
      </c>
      <c r="AR1" s="152" t="s">
        <v>43</v>
      </c>
    </row>
    <row r="2" spans="1:49" ht="15.75" thickTop="1">
      <c r="A2" s="220"/>
      <c r="B2" s="178">
        <v>9700000</v>
      </c>
      <c r="C2" s="179">
        <v>9700000</v>
      </c>
      <c r="D2" s="178">
        <v>17650.990000000002</v>
      </c>
      <c r="E2" s="178">
        <v>1765099.0000000002</v>
      </c>
      <c r="F2" s="221">
        <v>17686.12</v>
      </c>
      <c r="G2" s="180">
        <v>1768612</v>
      </c>
      <c r="H2" s="178">
        <v>89490</v>
      </c>
      <c r="I2" s="178">
        <v>86622</v>
      </c>
      <c r="J2" s="178">
        <v>84232</v>
      </c>
      <c r="K2" s="178">
        <v>2868</v>
      </c>
      <c r="L2" s="181">
        <v>3.310937175313431E-2</v>
      </c>
      <c r="M2" s="178">
        <v>5.0999999999999996</v>
      </c>
      <c r="N2" s="178">
        <v>4.9000000000000004</v>
      </c>
      <c r="O2" s="178">
        <v>39207</v>
      </c>
      <c r="P2" s="178">
        <v>37394</v>
      </c>
      <c r="Q2" s="182">
        <v>1813</v>
      </c>
      <c r="R2" s="181">
        <v>4.848371396480719E-2</v>
      </c>
      <c r="S2" s="178">
        <v>36799</v>
      </c>
      <c r="T2" s="178">
        <v>35095</v>
      </c>
      <c r="U2" s="178">
        <v>35095</v>
      </c>
      <c r="V2" s="182">
        <v>1704</v>
      </c>
      <c r="W2" s="181">
        <v>4.8553925060549938E-2</v>
      </c>
      <c r="X2" s="183">
        <v>2.0848122399933371E-2</v>
      </c>
      <c r="Y2" s="184">
        <v>1.9843244306834963E-2</v>
      </c>
      <c r="Z2" s="178">
        <v>38250</v>
      </c>
      <c r="AA2" s="178">
        <v>41930</v>
      </c>
      <c r="AB2" s="178">
        <v>32445</v>
      </c>
      <c r="AC2" s="178">
        <v>2345</v>
      </c>
      <c r="AD2" s="178">
        <v>34790</v>
      </c>
      <c r="AE2" s="181">
        <v>0.90954248366013069</v>
      </c>
      <c r="AF2" s="185">
        <v>0.99949723479135233</v>
      </c>
      <c r="AG2" s="178">
        <v>1100</v>
      </c>
      <c r="AH2" s="181">
        <v>2.8758169934640521E-2</v>
      </c>
      <c r="AI2" s="185">
        <v>0.99854756717501814</v>
      </c>
      <c r="AJ2" s="178">
        <v>1350</v>
      </c>
      <c r="AK2" s="178">
        <v>270</v>
      </c>
      <c r="AL2" s="178">
        <v>1620</v>
      </c>
      <c r="AM2" s="181">
        <v>4.2352941176470586E-2</v>
      </c>
      <c r="AN2" s="186">
        <v>1.0036241984945635</v>
      </c>
      <c r="AO2" s="178">
        <v>740</v>
      </c>
      <c r="AP2" s="178" t="s">
        <v>137</v>
      </c>
      <c r="AQ2" s="187" t="s">
        <v>82</v>
      </c>
      <c r="AR2" s="222"/>
    </row>
    <row r="3" spans="1:49">
      <c r="A3" s="189" t="s">
        <v>144</v>
      </c>
      <c r="B3" s="6">
        <v>9700001</v>
      </c>
      <c r="C3" s="190">
        <v>9700001</v>
      </c>
      <c r="D3" s="6">
        <v>11.7</v>
      </c>
      <c r="E3" s="6">
        <v>1170</v>
      </c>
      <c r="F3" s="191">
        <v>11.75</v>
      </c>
      <c r="G3" s="192">
        <v>1175</v>
      </c>
      <c r="H3" s="6">
        <v>225</v>
      </c>
      <c r="I3" s="6">
        <v>242</v>
      </c>
      <c r="J3" s="6">
        <v>283</v>
      </c>
      <c r="K3" s="6">
        <v>-17</v>
      </c>
      <c r="L3" s="193">
        <v>-7.0247933884297523E-2</v>
      </c>
      <c r="M3" s="6">
        <v>19.2</v>
      </c>
      <c r="N3" s="6">
        <v>20.6</v>
      </c>
      <c r="O3" s="6">
        <v>173</v>
      </c>
      <c r="P3" s="6">
        <v>154</v>
      </c>
      <c r="Q3" s="194">
        <v>19</v>
      </c>
      <c r="R3" s="193">
        <v>0.12337662337662338</v>
      </c>
      <c r="S3" s="6">
        <v>141</v>
      </c>
      <c r="T3" s="6">
        <v>136</v>
      </c>
      <c r="U3" s="6">
        <v>136</v>
      </c>
      <c r="V3" s="194">
        <v>5</v>
      </c>
      <c r="W3" s="193">
        <v>3.6764705882352942E-2</v>
      </c>
      <c r="X3" s="195">
        <v>0.12051282051282051</v>
      </c>
      <c r="Y3" s="196">
        <v>0.11574468085106383</v>
      </c>
      <c r="Z3" s="6">
        <v>75</v>
      </c>
      <c r="AA3" s="6">
        <v>55</v>
      </c>
      <c r="AB3" s="6">
        <v>70</v>
      </c>
      <c r="AC3" s="6">
        <v>0</v>
      </c>
      <c r="AD3" s="6">
        <v>70</v>
      </c>
      <c r="AE3" s="193">
        <v>0.93333333333333335</v>
      </c>
      <c r="AF3" s="197">
        <v>1.0256410256410255</v>
      </c>
      <c r="AG3" s="6">
        <v>0</v>
      </c>
      <c r="AH3" s="193">
        <v>0</v>
      </c>
      <c r="AI3" s="197">
        <v>0</v>
      </c>
      <c r="AJ3" s="6">
        <v>0</v>
      </c>
      <c r="AK3" s="6">
        <v>0</v>
      </c>
      <c r="AL3" s="6">
        <v>0</v>
      </c>
      <c r="AM3" s="193">
        <v>0</v>
      </c>
      <c r="AN3" s="74">
        <v>0</v>
      </c>
      <c r="AO3" s="6">
        <v>0</v>
      </c>
      <c r="AP3" s="6" t="s">
        <v>47</v>
      </c>
      <c r="AQ3" s="198" t="s">
        <v>47</v>
      </c>
      <c r="AR3" s="188"/>
    </row>
    <row r="4" spans="1:49" s="48" customFormat="1">
      <c r="A4" s="165"/>
      <c r="B4" s="48" t="s">
        <v>84</v>
      </c>
      <c r="C4" s="166">
        <v>9700002</v>
      </c>
      <c r="D4" s="48">
        <v>4.1900000000000004</v>
      </c>
      <c r="E4" s="48">
        <v>419.00000000000006</v>
      </c>
      <c r="F4" s="167">
        <v>4.1900000000000004</v>
      </c>
      <c r="G4" s="168">
        <v>419.00000000000006</v>
      </c>
      <c r="H4" s="48">
        <v>5706</v>
      </c>
      <c r="I4" s="48">
        <v>5552</v>
      </c>
      <c r="J4" s="48">
        <v>5245</v>
      </c>
      <c r="K4" s="48">
        <v>154</v>
      </c>
      <c r="L4" s="169">
        <v>2.7737752161383286E-2</v>
      </c>
      <c r="M4" s="48">
        <v>1360.8</v>
      </c>
      <c r="N4" s="48">
        <v>1324.1</v>
      </c>
      <c r="O4" s="48">
        <v>2174</v>
      </c>
      <c r="P4" s="48">
        <v>2113</v>
      </c>
      <c r="Q4" s="170">
        <v>61</v>
      </c>
      <c r="R4" s="169">
        <v>2.8868906767628964E-2</v>
      </c>
      <c r="S4" s="48">
        <v>2124</v>
      </c>
      <c r="T4" s="48">
        <v>2054</v>
      </c>
      <c r="U4" s="48">
        <v>2054</v>
      </c>
      <c r="V4" s="170">
        <v>70</v>
      </c>
      <c r="W4" s="169">
        <v>3.4079844206426485E-2</v>
      </c>
      <c r="X4" s="171">
        <v>5.0692124105011924</v>
      </c>
      <c r="Y4" s="172">
        <v>4.9021479713603808</v>
      </c>
      <c r="Z4" s="48">
        <v>2570</v>
      </c>
      <c r="AA4" s="48">
        <v>2880</v>
      </c>
      <c r="AB4" s="48">
        <v>2320</v>
      </c>
      <c r="AC4" s="48">
        <v>140</v>
      </c>
      <c r="AD4" s="48">
        <v>2460</v>
      </c>
      <c r="AE4" s="169">
        <v>0.95719844357976658</v>
      </c>
      <c r="AF4" s="173">
        <v>1.051866421516227</v>
      </c>
      <c r="AG4" s="48">
        <v>15</v>
      </c>
      <c r="AH4" s="169">
        <v>5.8365758754863814E-3</v>
      </c>
      <c r="AI4" s="173">
        <v>0.20265888456549935</v>
      </c>
      <c r="AJ4" s="48">
        <v>40</v>
      </c>
      <c r="AK4" s="48">
        <v>10</v>
      </c>
      <c r="AL4" s="48">
        <v>50</v>
      </c>
      <c r="AM4" s="169">
        <v>1.9455252918287938E-2</v>
      </c>
      <c r="AN4" s="174">
        <v>0.46102495067033028</v>
      </c>
      <c r="AO4" s="48">
        <v>40</v>
      </c>
      <c r="AP4" s="48" t="s">
        <v>44</v>
      </c>
      <c r="AQ4" s="175" t="s">
        <v>44</v>
      </c>
      <c r="AR4" s="176"/>
    </row>
    <row r="5" spans="1:49" s="48" customFormat="1">
      <c r="A5" s="165" t="s">
        <v>152</v>
      </c>
      <c r="B5" s="48" t="s">
        <v>85</v>
      </c>
      <c r="C5" s="166">
        <v>9700003</v>
      </c>
      <c r="D5" s="48">
        <v>37.64</v>
      </c>
      <c r="E5" s="48">
        <v>3764</v>
      </c>
      <c r="F5" s="167">
        <v>37.68</v>
      </c>
      <c r="G5" s="168">
        <v>3768</v>
      </c>
      <c r="H5" s="48">
        <v>8223</v>
      </c>
      <c r="I5" s="48">
        <v>7757</v>
      </c>
      <c r="J5" s="48">
        <v>7621</v>
      </c>
      <c r="K5" s="48">
        <v>466</v>
      </c>
      <c r="L5" s="169">
        <v>6.00747711744231E-2</v>
      </c>
      <c r="M5" s="48">
        <v>218.4</v>
      </c>
      <c r="N5" s="48">
        <v>205.9</v>
      </c>
      <c r="O5" s="48">
        <v>3232</v>
      </c>
      <c r="P5" s="48">
        <v>2845</v>
      </c>
      <c r="Q5" s="170">
        <v>387</v>
      </c>
      <c r="R5" s="169">
        <v>0.13602811950790861</v>
      </c>
      <c r="S5" s="48">
        <v>3091</v>
      </c>
      <c r="T5" s="48">
        <v>2786</v>
      </c>
      <c r="U5" s="48">
        <v>2786</v>
      </c>
      <c r="V5" s="170">
        <v>305</v>
      </c>
      <c r="W5" s="169">
        <v>0.10947595118449389</v>
      </c>
      <c r="X5" s="171">
        <v>0.82120085015940492</v>
      </c>
      <c r="Y5" s="172">
        <v>0.73938428874734607</v>
      </c>
      <c r="Z5" s="48">
        <v>3425</v>
      </c>
      <c r="AA5" s="48">
        <v>4095</v>
      </c>
      <c r="AB5" s="48">
        <v>3045</v>
      </c>
      <c r="AC5" s="48">
        <v>195</v>
      </c>
      <c r="AD5" s="48">
        <v>3240</v>
      </c>
      <c r="AE5" s="169">
        <v>0.94598540145985399</v>
      </c>
      <c r="AF5" s="173">
        <v>1.0395443972086307</v>
      </c>
      <c r="AG5" s="48">
        <v>60</v>
      </c>
      <c r="AH5" s="169">
        <v>1.7518248175182483E-2</v>
      </c>
      <c r="AI5" s="173">
        <v>0.6082725060827251</v>
      </c>
      <c r="AJ5" s="48">
        <v>55</v>
      </c>
      <c r="AK5" s="48">
        <v>20</v>
      </c>
      <c r="AL5" s="48">
        <v>75</v>
      </c>
      <c r="AM5" s="169">
        <v>2.1897810218978103E-2</v>
      </c>
      <c r="AN5" s="174">
        <v>0.5189054554260214</v>
      </c>
      <c r="AO5" s="48">
        <v>55</v>
      </c>
      <c r="AP5" s="48" t="s">
        <v>44</v>
      </c>
      <c r="AQ5" s="175" t="s">
        <v>44</v>
      </c>
      <c r="AR5" s="176"/>
      <c r="AS5" s="62"/>
      <c r="AT5" s="63"/>
      <c r="AU5" s="41"/>
      <c r="AV5" s="41"/>
      <c r="AW5" s="1"/>
    </row>
    <row r="6" spans="1:49">
      <c r="A6" s="189" t="s">
        <v>153</v>
      </c>
      <c r="B6" s="6" t="s">
        <v>86</v>
      </c>
      <c r="C6" s="190">
        <v>9700004</v>
      </c>
      <c r="D6" s="6">
        <v>71.48</v>
      </c>
      <c r="E6" s="6">
        <v>7148</v>
      </c>
      <c r="F6" s="191">
        <v>71.680000000000007</v>
      </c>
      <c r="G6" s="192">
        <v>7168.0000000000009</v>
      </c>
      <c r="H6" s="6">
        <v>3593</v>
      </c>
      <c r="I6" s="6">
        <v>2740</v>
      </c>
      <c r="J6" s="6">
        <v>2327</v>
      </c>
      <c r="K6" s="6">
        <v>853</v>
      </c>
      <c r="L6" s="193">
        <v>0.3113138686131387</v>
      </c>
      <c r="M6" s="6">
        <v>50.3</v>
      </c>
      <c r="N6" s="6">
        <v>38.200000000000003</v>
      </c>
      <c r="O6" s="6">
        <v>1391</v>
      </c>
      <c r="P6" s="6">
        <v>1071</v>
      </c>
      <c r="Q6" s="194">
        <v>320</v>
      </c>
      <c r="R6" s="193">
        <v>0.29878618113912231</v>
      </c>
      <c r="S6" s="6">
        <v>1291</v>
      </c>
      <c r="T6" s="6">
        <v>1012</v>
      </c>
      <c r="U6" s="6">
        <v>1012</v>
      </c>
      <c r="V6" s="194">
        <v>279</v>
      </c>
      <c r="W6" s="193">
        <v>0.2756916996047431</v>
      </c>
      <c r="X6" s="195">
        <v>0.18060996082820369</v>
      </c>
      <c r="Y6" s="196">
        <v>0.1411830357142857</v>
      </c>
      <c r="Z6" s="6">
        <v>1575</v>
      </c>
      <c r="AA6" s="6">
        <v>1345</v>
      </c>
      <c r="AB6" s="6">
        <v>1385</v>
      </c>
      <c r="AC6" s="6">
        <v>115</v>
      </c>
      <c r="AD6" s="6">
        <v>1500</v>
      </c>
      <c r="AE6" s="193">
        <v>0.95238095238095233</v>
      </c>
      <c r="AF6" s="197">
        <v>1.0465724751439036</v>
      </c>
      <c r="AG6" s="6">
        <v>40</v>
      </c>
      <c r="AH6" s="193">
        <v>2.5396825396825397E-2</v>
      </c>
      <c r="AI6" s="197">
        <v>0.88183421516754856</v>
      </c>
      <c r="AJ6" s="6">
        <v>10</v>
      </c>
      <c r="AK6" s="6">
        <v>0</v>
      </c>
      <c r="AL6" s="6">
        <v>10</v>
      </c>
      <c r="AM6" s="193">
        <v>6.3492063492063492E-3</v>
      </c>
      <c r="AN6" s="74">
        <v>0.1504551267584443</v>
      </c>
      <c r="AO6" s="6">
        <v>25</v>
      </c>
      <c r="AP6" s="6" t="s">
        <v>47</v>
      </c>
      <c r="AQ6" s="198" t="s">
        <v>47</v>
      </c>
      <c r="AR6" s="188"/>
      <c r="AS6" s="3"/>
    </row>
    <row r="7" spans="1:49" s="48" customFormat="1">
      <c r="A7" s="165" t="s">
        <v>159</v>
      </c>
      <c r="B7" s="48" t="s">
        <v>87</v>
      </c>
      <c r="C7" s="166">
        <v>9700005</v>
      </c>
      <c r="D7" s="48">
        <v>3.17</v>
      </c>
      <c r="E7" s="48">
        <v>317</v>
      </c>
      <c r="F7" s="167">
        <v>3.18</v>
      </c>
      <c r="G7" s="168">
        <v>318</v>
      </c>
      <c r="H7" s="48">
        <v>6770</v>
      </c>
      <c r="I7" s="48">
        <v>6751</v>
      </c>
      <c r="J7" s="48">
        <v>6610</v>
      </c>
      <c r="K7" s="48">
        <v>19</v>
      </c>
      <c r="L7" s="169">
        <v>2.8143978669826694E-3</v>
      </c>
      <c r="M7" s="48">
        <v>2138.6</v>
      </c>
      <c r="N7" s="48">
        <v>2125.6</v>
      </c>
      <c r="O7" s="48">
        <v>2945</v>
      </c>
      <c r="P7" s="48">
        <v>2949</v>
      </c>
      <c r="Q7" s="170">
        <v>-4</v>
      </c>
      <c r="R7" s="169">
        <v>-1.3563919972872161E-3</v>
      </c>
      <c r="S7" s="48">
        <v>2782</v>
      </c>
      <c r="T7" s="48">
        <v>2781</v>
      </c>
      <c r="U7" s="48">
        <v>2781</v>
      </c>
      <c r="V7" s="170">
        <v>1</v>
      </c>
      <c r="W7" s="169">
        <v>3.595828838547285E-4</v>
      </c>
      <c r="X7" s="171">
        <v>8.7760252365930604</v>
      </c>
      <c r="Y7" s="172">
        <v>8.7452830188679247</v>
      </c>
      <c r="Z7" s="48">
        <v>3040</v>
      </c>
      <c r="AA7" s="48">
        <v>3350</v>
      </c>
      <c r="AB7" s="48">
        <v>2430</v>
      </c>
      <c r="AC7" s="48">
        <v>250</v>
      </c>
      <c r="AD7" s="48">
        <v>2680</v>
      </c>
      <c r="AE7" s="169">
        <v>0.88157894736842102</v>
      </c>
      <c r="AF7" s="173">
        <v>0.96876807403123189</v>
      </c>
      <c r="AG7" s="48">
        <v>125</v>
      </c>
      <c r="AH7" s="169">
        <v>4.1118421052631582E-2</v>
      </c>
      <c r="AI7" s="173">
        <v>1.4277229532163744</v>
      </c>
      <c r="AJ7" s="48">
        <v>150</v>
      </c>
      <c r="AK7" s="48">
        <v>20</v>
      </c>
      <c r="AL7" s="48">
        <v>170</v>
      </c>
      <c r="AM7" s="169">
        <v>5.5921052631578948E-2</v>
      </c>
      <c r="AN7" s="174">
        <v>1.3251434272886007</v>
      </c>
      <c r="AO7" s="48">
        <v>70</v>
      </c>
      <c r="AP7" s="48" t="s">
        <v>44</v>
      </c>
      <c r="AQ7" s="175" t="s">
        <v>44</v>
      </c>
      <c r="AR7" s="177" t="s">
        <v>151</v>
      </c>
      <c r="AS7" s="62"/>
    </row>
    <row r="8" spans="1:49" s="48" customFormat="1">
      <c r="A8" s="165"/>
      <c r="B8" s="48" t="s">
        <v>88</v>
      </c>
      <c r="C8" s="166">
        <v>9700006</v>
      </c>
      <c r="D8" s="48">
        <v>4.08</v>
      </c>
      <c r="E8" s="48">
        <v>408</v>
      </c>
      <c r="F8" s="167">
        <v>4.0999999999999996</v>
      </c>
      <c r="G8" s="168">
        <v>409.99999999999994</v>
      </c>
      <c r="H8" s="48">
        <v>2127</v>
      </c>
      <c r="I8" s="48">
        <v>2081</v>
      </c>
      <c r="J8" s="48">
        <v>1979</v>
      </c>
      <c r="K8" s="48">
        <v>46</v>
      </c>
      <c r="L8" s="169">
        <v>2.2104757328207592E-2</v>
      </c>
      <c r="M8" s="48">
        <v>521.20000000000005</v>
      </c>
      <c r="N8" s="48">
        <v>507.1</v>
      </c>
      <c r="O8" s="48">
        <v>1039</v>
      </c>
      <c r="P8" s="48">
        <v>950</v>
      </c>
      <c r="Q8" s="170">
        <v>89</v>
      </c>
      <c r="R8" s="169">
        <v>9.3684210526315786E-2</v>
      </c>
      <c r="S8" s="48">
        <v>955</v>
      </c>
      <c r="T8" s="48">
        <v>894</v>
      </c>
      <c r="U8" s="48">
        <v>894</v>
      </c>
      <c r="V8" s="170">
        <v>61</v>
      </c>
      <c r="W8" s="169">
        <v>6.8232662192393739E-2</v>
      </c>
      <c r="X8" s="171">
        <v>2.340686274509804</v>
      </c>
      <c r="Y8" s="172">
        <v>2.1804878048780489</v>
      </c>
      <c r="Z8" s="48">
        <v>905</v>
      </c>
      <c r="AA8" s="48">
        <v>905</v>
      </c>
      <c r="AB8" s="48">
        <v>725</v>
      </c>
      <c r="AC8" s="48">
        <v>85</v>
      </c>
      <c r="AD8" s="48">
        <v>810</v>
      </c>
      <c r="AE8" s="169">
        <v>0.89502762430939231</v>
      </c>
      <c r="AF8" s="173">
        <v>0.98354683990043112</v>
      </c>
      <c r="AG8" s="48">
        <v>0</v>
      </c>
      <c r="AH8" s="169">
        <v>0</v>
      </c>
      <c r="AI8" s="173">
        <v>0</v>
      </c>
      <c r="AJ8" s="48">
        <v>30</v>
      </c>
      <c r="AK8" s="48">
        <v>20</v>
      </c>
      <c r="AL8" s="48">
        <v>50</v>
      </c>
      <c r="AM8" s="169">
        <v>5.5248618784530384E-2</v>
      </c>
      <c r="AN8" s="174">
        <v>1.3092089759367389</v>
      </c>
      <c r="AO8" s="48">
        <v>30</v>
      </c>
      <c r="AP8" s="48" t="s">
        <v>44</v>
      </c>
      <c r="AQ8" s="175" t="s">
        <v>44</v>
      </c>
      <c r="AR8" s="176"/>
      <c r="AS8" s="62"/>
    </row>
    <row r="9" spans="1:49">
      <c r="A9" s="189"/>
      <c r="B9" s="6" t="s">
        <v>89</v>
      </c>
      <c r="C9" s="190">
        <v>9700007</v>
      </c>
      <c r="D9" s="6">
        <v>38.979999999999997</v>
      </c>
      <c r="E9" s="6">
        <v>3897.9999999999995</v>
      </c>
      <c r="F9" s="191">
        <v>38.99</v>
      </c>
      <c r="G9" s="192">
        <v>3899</v>
      </c>
      <c r="H9" s="6">
        <v>1621</v>
      </c>
      <c r="I9" s="6">
        <v>1584</v>
      </c>
      <c r="J9" s="6">
        <v>1791</v>
      </c>
      <c r="K9" s="6">
        <v>37</v>
      </c>
      <c r="L9" s="193">
        <v>2.335858585858586E-2</v>
      </c>
      <c r="M9" s="6">
        <v>41.6</v>
      </c>
      <c r="N9" s="6">
        <v>40.6</v>
      </c>
      <c r="O9" s="6">
        <v>634</v>
      </c>
      <c r="P9" s="6">
        <v>625</v>
      </c>
      <c r="Q9" s="194">
        <v>9</v>
      </c>
      <c r="R9" s="193">
        <v>1.44E-2</v>
      </c>
      <c r="S9" s="6">
        <v>606</v>
      </c>
      <c r="T9" s="6">
        <v>598</v>
      </c>
      <c r="U9" s="6">
        <v>598</v>
      </c>
      <c r="V9" s="194">
        <v>8</v>
      </c>
      <c r="W9" s="193">
        <v>1.3377926421404682E-2</v>
      </c>
      <c r="X9" s="195">
        <v>0.15546434068753209</v>
      </c>
      <c r="Y9" s="196">
        <v>0.15337265965632213</v>
      </c>
      <c r="Z9" s="6">
        <v>660</v>
      </c>
      <c r="AA9" s="6">
        <v>710</v>
      </c>
      <c r="AB9" s="6">
        <v>625</v>
      </c>
      <c r="AC9" s="6">
        <v>20</v>
      </c>
      <c r="AD9" s="6">
        <v>645</v>
      </c>
      <c r="AE9" s="193">
        <v>0.97727272727272729</v>
      </c>
      <c r="AF9" s="197">
        <v>1.0739260739260739</v>
      </c>
      <c r="AG9" s="6">
        <v>0</v>
      </c>
      <c r="AH9" s="193">
        <v>0</v>
      </c>
      <c r="AI9" s="197">
        <v>0</v>
      </c>
      <c r="AJ9" s="6">
        <v>0</v>
      </c>
      <c r="AK9" s="6">
        <v>0</v>
      </c>
      <c r="AL9" s="6">
        <v>0</v>
      </c>
      <c r="AM9" s="193">
        <v>0</v>
      </c>
      <c r="AN9" s="74">
        <v>0</v>
      </c>
      <c r="AO9" s="6">
        <v>0</v>
      </c>
      <c r="AP9" s="6" t="s">
        <v>47</v>
      </c>
      <c r="AQ9" s="198" t="s">
        <v>47</v>
      </c>
      <c r="AR9" s="188"/>
      <c r="AS9" s="3"/>
    </row>
    <row r="10" spans="1:49" s="47" customFormat="1">
      <c r="A10" s="162"/>
      <c r="B10" s="47" t="s">
        <v>90</v>
      </c>
      <c r="C10" s="153">
        <v>9700008</v>
      </c>
      <c r="D10" s="47">
        <v>1.94</v>
      </c>
      <c r="E10" s="47">
        <v>194</v>
      </c>
      <c r="F10" s="163">
        <v>1.94</v>
      </c>
      <c r="G10" s="154">
        <v>194</v>
      </c>
      <c r="H10" s="47">
        <v>4306</v>
      </c>
      <c r="I10" s="47">
        <v>4388</v>
      </c>
      <c r="J10" s="47">
        <v>4165</v>
      </c>
      <c r="K10" s="47">
        <v>-82</v>
      </c>
      <c r="L10" s="155">
        <v>-1.8687329079307202E-2</v>
      </c>
      <c r="M10" s="47">
        <v>2218.1</v>
      </c>
      <c r="N10" s="47">
        <v>2263</v>
      </c>
      <c r="O10" s="47">
        <v>2164</v>
      </c>
      <c r="P10" s="47">
        <v>2057</v>
      </c>
      <c r="Q10" s="156">
        <v>107</v>
      </c>
      <c r="R10" s="155">
        <v>5.201750121536218E-2</v>
      </c>
      <c r="S10" s="47">
        <v>1922</v>
      </c>
      <c r="T10" s="47">
        <v>1842</v>
      </c>
      <c r="U10" s="47">
        <v>1842</v>
      </c>
      <c r="V10" s="156">
        <v>80</v>
      </c>
      <c r="W10" s="155">
        <v>4.3431053203040172E-2</v>
      </c>
      <c r="X10" s="157">
        <v>9.9072164948453612</v>
      </c>
      <c r="Y10" s="158">
        <v>9.4948453608247423</v>
      </c>
      <c r="Z10" s="47">
        <v>1490</v>
      </c>
      <c r="AA10" s="47">
        <v>1725</v>
      </c>
      <c r="AB10" s="47">
        <v>1155</v>
      </c>
      <c r="AC10" s="47">
        <v>165</v>
      </c>
      <c r="AD10" s="47">
        <v>1320</v>
      </c>
      <c r="AE10" s="155">
        <v>0.88590604026845643</v>
      </c>
      <c r="AF10" s="159">
        <v>0.97352312117412787</v>
      </c>
      <c r="AG10" s="47">
        <v>65</v>
      </c>
      <c r="AH10" s="155">
        <v>4.3624161073825503E-2</v>
      </c>
      <c r="AI10" s="159">
        <v>1.5147278150633856</v>
      </c>
      <c r="AJ10" s="47">
        <v>80</v>
      </c>
      <c r="AK10" s="47">
        <v>15</v>
      </c>
      <c r="AL10" s="47">
        <v>95</v>
      </c>
      <c r="AM10" s="155">
        <v>6.3758389261744972E-2</v>
      </c>
      <c r="AN10" s="160">
        <v>1.5108623047806864</v>
      </c>
      <c r="AO10" s="47">
        <v>25</v>
      </c>
      <c r="AP10" s="47" t="s">
        <v>46</v>
      </c>
      <c r="AQ10" s="161" t="s">
        <v>46</v>
      </c>
      <c r="AR10" s="164" t="s">
        <v>138</v>
      </c>
      <c r="AS10" s="61"/>
    </row>
    <row r="11" spans="1:49">
      <c r="A11" s="189"/>
      <c r="B11" s="6" t="s">
        <v>91</v>
      </c>
      <c r="C11" s="190">
        <v>9700009</v>
      </c>
      <c r="D11" s="6">
        <v>2.4700000000000002</v>
      </c>
      <c r="E11" s="6">
        <v>247.00000000000003</v>
      </c>
      <c r="F11" s="191">
        <v>2.4700000000000002</v>
      </c>
      <c r="G11" s="192">
        <v>247.00000000000003</v>
      </c>
      <c r="H11" s="6">
        <v>242</v>
      </c>
      <c r="I11" s="6">
        <v>240</v>
      </c>
      <c r="J11" s="6">
        <v>219</v>
      </c>
      <c r="K11" s="6">
        <v>2</v>
      </c>
      <c r="L11" s="193">
        <v>8.3333333333333332E-3</v>
      </c>
      <c r="M11" s="6">
        <v>98.1</v>
      </c>
      <c r="N11" s="6">
        <v>97.3</v>
      </c>
      <c r="O11" s="6">
        <v>162</v>
      </c>
      <c r="P11" s="6">
        <v>155</v>
      </c>
      <c r="Q11" s="194">
        <v>7</v>
      </c>
      <c r="R11" s="193">
        <v>4.5161290322580643E-2</v>
      </c>
      <c r="S11" s="6">
        <v>155</v>
      </c>
      <c r="T11" s="6">
        <v>135</v>
      </c>
      <c r="U11" s="6">
        <v>135</v>
      </c>
      <c r="V11" s="194">
        <v>20</v>
      </c>
      <c r="W11" s="193">
        <v>0.14814814814814814</v>
      </c>
      <c r="X11" s="195">
        <v>0.62753036437246956</v>
      </c>
      <c r="Y11" s="196">
        <v>0.54655870445344124</v>
      </c>
      <c r="Z11" s="6">
        <v>110</v>
      </c>
      <c r="AA11" s="6">
        <v>135</v>
      </c>
      <c r="AB11" s="6">
        <v>100</v>
      </c>
      <c r="AC11" s="6">
        <v>0</v>
      </c>
      <c r="AD11" s="6">
        <v>100</v>
      </c>
      <c r="AE11" s="193">
        <v>0.90909090909090906</v>
      </c>
      <c r="AF11" s="197">
        <v>0.99900099900099892</v>
      </c>
      <c r="AG11" s="6">
        <v>0</v>
      </c>
      <c r="AH11" s="193">
        <v>0</v>
      </c>
      <c r="AI11" s="197">
        <v>0</v>
      </c>
      <c r="AJ11" s="6">
        <v>0</v>
      </c>
      <c r="AK11" s="6">
        <v>0</v>
      </c>
      <c r="AL11" s="6">
        <v>0</v>
      </c>
      <c r="AM11" s="193">
        <v>0</v>
      </c>
      <c r="AN11" s="74">
        <v>0</v>
      </c>
      <c r="AO11" s="6">
        <v>0</v>
      </c>
      <c r="AP11" s="6" t="s">
        <v>47</v>
      </c>
      <c r="AQ11" s="198" t="s">
        <v>47</v>
      </c>
      <c r="AR11" s="188"/>
      <c r="AS11" s="3"/>
    </row>
    <row r="12" spans="1:49" s="47" customFormat="1">
      <c r="A12" s="162"/>
      <c r="B12" s="47" t="s">
        <v>92</v>
      </c>
      <c r="C12" s="153">
        <v>9700010</v>
      </c>
      <c r="D12" s="47">
        <v>0.67</v>
      </c>
      <c r="E12" s="47">
        <v>67</v>
      </c>
      <c r="F12" s="163">
        <v>0.67</v>
      </c>
      <c r="G12" s="154">
        <v>67</v>
      </c>
      <c r="H12" s="47">
        <v>1235</v>
      </c>
      <c r="I12" s="47">
        <v>1189</v>
      </c>
      <c r="J12" s="47">
        <v>1157</v>
      </c>
      <c r="K12" s="47">
        <v>46</v>
      </c>
      <c r="L12" s="155">
        <v>3.8687973086627421E-2</v>
      </c>
      <c r="M12" s="47">
        <v>1853</v>
      </c>
      <c r="N12" s="47">
        <v>1783.7</v>
      </c>
      <c r="O12" s="47">
        <v>562</v>
      </c>
      <c r="P12" s="47">
        <v>556</v>
      </c>
      <c r="Q12" s="156">
        <v>6</v>
      </c>
      <c r="R12" s="155">
        <v>1.0791366906474821E-2</v>
      </c>
      <c r="S12" s="47">
        <v>538</v>
      </c>
      <c r="T12" s="47">
        <v>523</v>
      </c>
      <c r="U12" s="47">
        <v>523</v>
      </c>
      <c r="V12" s="156">
        <v>15</v>
      </c>
      <c r="W12" s="155">
        <v>2.8680688336520075E-2</v>
      </c>
      <c r="X12" s="157">
        <v>8.0298507462686572</v>
      </c>
      <c r="Y12" s="158">
        <v>7.8059701492537314</v>
      </c>
      <c r="Z12" s="47">
        <v>450</v>
      </c>
      <c r="AA12" s="47">
        <v>460</v>
      </c>
      <c r="AB12" s="47">
        <v>330</v>
      </c>
      <c r="AC12" s="47">
        <v>25</v>
      </c>
      <c r="AD12" s="47">
        <v>355</v>
      </c>
      <c r="AE12" s="155">
        <v>0.78888888888888886</v>
      </c>
      <c r="AF12" s="159">
        <v>0.86691086691086683</v>
      </c>
      <c r="AG12" s="47">
        <v>10</v>
      </c>
      <c r="AH12" s="155">
        <v>2.2222222222222223E-2</v>
      </c>
      <c r="AI12" s="159">
        <v>0.77160493827160503</v>
      </c>
      <c r="AJ12" s="47">
        <v>55</v>
      </c>
      <c r="AK12" s="47">
        <v>0</v>
      </c>
      <c r="AL12" s="47">
        <v>55</v>
      </c>
      <c r="AM12" s="155">
        <v>0.12222222222222222</v>
      </c>
      <c r="AN12" s="160">
        <v>2.8962611901000526</v>
      </c>
      <c r="AO12" s="47">
        <v>20</v>
      </c>
      <c r="AP12" s="47" t="s">
        <v>46</v>
      </c>
      <c r="AQ12" s="161" t="s">
        <v>46</v>
      </c>
      <c r="AR12" s="164"/>
      <c r="AS12" s="61"/>
    </row>
    <row r="13" spans="1:49" s="47" customFormat="1">
      <c r="A13" s="162" t="s">
        <v>155</v>
      </c>
      <c r="B13" s="47" t="s">
        <v>93</v>
      </c>
      <c r="C13" s="153">
        <v>9700011</v>
      </c>
      <c r="D13" s="47">
        <v>1.57</v>
      </c>
      <c r="E13" s="47">
        <v>157</v>
      </c>
      <c r="F13" s="163">
        <v>1.57</v>
      </c>
      <c r="G13" s="154">
        <v>157</v>
      </c>
      <c r="H13" s="47">
        <v>3090</v>
      </c>
      <c r="I13" s="47">
        <v>2919</v>
      </c>
      <c r="J13" s="47">
        <v>2715</v>
      </c>
      <c r="K13" s="47">
        <v>171</v>
      </c>
      <c r="L13" s="155">
        <v>5.858170606372045E-2</v>
      </c>
      <c r="M13" s="47">
        <v>1969</v>
      </c>
      <c r="N13" s="47">
        <v>1860.1</v>
      </c>
      <c r="O13" s="47">
        <v>1797</v>
      </c>
      <c r="P13" s="47">
        <v>1622</v>
      </c>
      <c r="Q13" s="156">
        <v>175</v>
      </c>
      <c r="R13" s="155">
        <v>0.10789149198520345</v>
      </c>
      <c r="S13" s="47">
        <v>1614</v>
      </c>
      <c r="T13" s="47">
        <v>1458</v>
      </c>
      <c r="U13" s="47">
        <v>1458</v>
      </c>
      <c r="V13" s="156">
        <v>156</v>
      </c>
      <c r="W13" s="155">
        <v>0.10699588477366255</v>
      </c>
      <c r="X13" s="157">
        <v>10.280254777070065</v>
      </c>
      <c r="Y13" s="158">
        <v>9.2866242038216562</v>
      </c>
      <c r="Z13" s="47">
        <v>1140</v>
      </c>
      <c r="AA13" s="47">
        <v>1125</v>
      </c>
      <c r="AB13" s="47">
        <v>800</v>
      </c>
      <c r="AC13" s="47">
        <v>110</v>
      </c>
      <c r="AD13" s="47">
        <v>910</v>
      </c>
      <c r="AE13" s="155">
        <v>0.79824561403508776</v>
      </c>
      <c r="AF13" s="159">
        <v>0.87719298245614041</v>
      </c>
      <c r="AG13" s="47">
        <v>45</v>
      </c>
      <c r="AH13" s="155">
        <v>3.9473684210526314E-2</v>
      </c>
      <c r="AI13" s="159">
        <v>1.3706140350877192</v>
      </c>
      <c r="AJ13" s="47">
        <v>115</v>
      </c>
      <c r="AK13" s="47">
        <v>25</v>
      </c>
      <c r="AL13" s="47">
        <v>140</v>
      </c>
      <c r="AM13" s="155">
        <v>0.12280701754385964</v>
      </c>
      <c r="AN13" s="160">
        <v>2.9101188991435931</v>
      </c>
      <c r="AO13" s="47">
        <v>40</v>
      </c>
      <c r="AP13" s="47" t="s">
        <v>46</v>
      </c>
      <c r="AQ13" s="161" t="s">
        <v>46</v>
      </c>
      <c r="AR13" s="164"/>
    </row>
    <row r="14" spans="1:49" s="47" customFormat="1">
      <c r="A14" s="162" t="s">
        <v>149</v>
      </c>
      <c r="B14" s="47" t="s">
        <v>94</v>
      </c>
      <c r="C14" s="153">
        <v>9700012</v>
      </c>
      <c r="D14" s="47">
        <v>0.77</v>
      </c>
      <c r="E14" s="47">
        <v>77</v>
      </c>
      <c r="F14" s="163">
        <v>0.77</v>
      </c>
      <c r="G14" s="154">
        <v>77</v>
      </c>
      <c r="H14" s="47">
        <v>245</v>
      </c>
      <c r="I14" s="47">
        <v>294</v>
      </c>
      <c r="J14" s="47">
        <v>167</v>
      </c>
      <c r="K14" s="47">
        <v>-49</v>
      </c>
      <c r="L14" s="155">
        <v>-0.16666666666666666</v>
      </c>
      <c r="M14" s="47">
        <v>317.89999999999998</v>
      </c>
      <c r="N14" s="47">
        <v>381.5</v>
      </c>
      <c r="O14" s="47">
        <v>126</v>
      </c>
      <c r="P14" s="47">
        <v>122</v>
      </c>
      <c r="Q14" s="156">
        <v>4</v>
      </c>
      <c r="R14" s="155">
        <v>3.2786885245901641E-2</v>
      </c>
      <c r="S14" s="47">
        <v>90</v>
      </c>
      <c r="T14" s="47">
        <v>107</v>
      </c>
      <c r="U14" s="47">
        <v>107</v>
      </c>
      <c r="V14" s="156">
        <v>-17</v>
      </c>
      <c r="W14" s="155">
        <v>-0.15887850467289719</v>
      </c>
      <c r="X14" s="157">
        <v>1.1688311688311688</v>
      </c>
      <c r="Y14" s="158">
        <v>1.3896103896103895</v>
      </c>
      <c r="Z14" s="47">
        <v>15</v>
      </c>
      <c r="AA14" s="47">
        <v>60</v>
      </c>
      <c r="AB14" s="47">
        <v>15</v>
      </c>
      <c r="AC14" s="47">
        <v>0</v>
      </c>
      <c r="AD14" s="47">
        <v>15</v>
      </c>
      <c r="AE14" s="155">
        <v>1</v>
      </c>
      <c r="AF14" s="159">
        <v>1.0989010989010988</v>
      </c>
      <c r="AG14" s="47">
        <v>0</v>
      </c>
      <c r="AH14" s="155">
        <v>0</v>
      </c>
      <c r="AI14" s="159">
        <v>0</v>
      </c>
      <c r="AJ14" s="47">
        <v>0</v>
      </c>
      <c r="AK14" s="47">
        <v>0</v>
      </c>
      <c r="AL14" s="47">
        <v>0</v>
      </c>
      <c r="AM14" s="155">
        <v>0</v>
      </c>
      <c r="AN14" s="160">
        <v>0</v>
      </c>
      <c r="AO14" s="47">
        <v>0</v>
      </c>
      <c r="AP14" s="47" t="s">
        <v>46</v>
      </c>
      <c r="AQ14" s="161" t="s">
        <v>46</v>
      </c>
      <c r="AR14" s="164" t="s">
        <v>138</v>
      </c>
    </row>
    <row r="15" spans="1:49" s="47" customFormat="1">
      <c r="A15" s="162"/>
      <c r="B15" s="47" t="s">
        <v>95</v>
      </c>
      <c r="C15" s="153">
        <v>9700013</v>
      </c>
      <c r="D15" s="47">
        <v>0.97</v>
      </c>
      <c r="E15" s="47">
        <v>97</v>
      </c>
      <c r="F15" s="163">
        <v>0.97</v>
      </c>
      <c r="G15" s="154">
        <v>97</v>
      </c>
      <c r="H15" s="47">
        <v>2042</v>
      </c>
      <c r="I15" s="47">
        <v>2087</v>
      </c>
      <c r="J15" s="47">
        <v>1985</v>
      </c>
      <c r="K15" s="47">
        <v>-45</v>
      </c>
      <c r="L15" s="155">
        <v>-2.1562050790608529E-2</v>
      </c>
      <c r="M15" s="47">
        <v>2100</v>
      </c>
      <c r="N15" s="47">
        <v>2146</v>
      </c>
      <c r="O15" s="47">
        <v>1176</v>
      </c>
      <c r="P15" s="47">
        <v>1145</v>
      </c>
      <c r="Q15" s="156">
        <v>31</v>
      </c>
      <c r="R15" s="155">
        <v>2.7074235807860263E-2</v>
      </c>
      <c r="S15" s="47">
        <v>1072</v>
      </c>
      <c r="T15" s="47">
        <v>1040</v>
      </c>
      <c r="U15" s="47">
        <v>1040</v>
      </c>
      <c r="V15" s="156">
        <v>32</v>
      </c>
      <c r="W15" s="155">
        <v>3.0769230769230771E-2</v>
      </c>
      <c r="X15" s="157">
        <v>11.051546391752577</v>
      </c>
      <c r="Y15" s="158">
        <v>10.721649484536082</v>
      </c>
      <c r="Z15" s="47">
        <v>785</v>
      </c>
      <c r="AA15" s="47">
        <v>775</v>
      </c>
      <c r="AB15" s="47">
        <v>555</v>
      </c>
      <c r="AC15" s="47">
        <v>45</v>
      </c>
      <c r="AD15" s="47">
        <v>600</v>
      </c>
      <c r="AE15" s="155">
        <v>0.76433121019108285</v>
      </c>
      <c r="AF15" s="159">
        <v>0.83992440680338776</v>
      </c>
      <c r="AG15" s="47">
        <v>25</v>
      </c>
      <c r="AH15" s="155">
        <v>3.1847133757961783E-2</v>
      </c>
      <c r="AI15" s="159">
        <v>1.1058032554847841</v>
      </c>
      <c r="AJ15" s="47">
        <v>145</v>
      </c>
      <c r="AK15" s="47">
        <v>15</v>
      </c>
      <c r="AL15" s="47">
        <v>160</v>
      </c>
      <c r="AM15" s="155">
        <v>0.20382165605095542</v>
      </c>
      <c r="AN15" s="160">
        <v>4.8298970628188487</v>
      </c>
      <c r="AO15" s="47">
        <v>0</v>
      </c>
      <c r="AP15" s="47" t="s">
        <v>46</v>
      </c>
      <c r="AQ15" s="161" t="s">
        <v>46</v>
      </c>
      <c r="AR15" s="164"/>
    </row>
    <row r="16" spans="1:49" s="47" customFormat="1">
      <c r="A16" s="162"/>
      <c r="B16" s="47" t="s">
        <v>96</v>
      </c>
      <c r="C16" s="153">
        <v>9700014</v>
      </c>
      <c r="D16" s="47">
        <v>1.75</v>
      </c>
      <c r="E16" s="47">
        <v>175</v>
      </c>
      <c r="F16" s="163">
        <v>1.75</v>
      </c>
      <c r="G16" s="154">
        <v>175</v>
      </c>
      <c r="H16" s="47">
        <v>4312</v>
      </c>
      <c r="I16" s="47">
        <v>4272</v>
      </c>
      <c r="J16" s="47">
        <v>4124</v>
      </c>
      <c r="K16" s="47">
        <v>40</v>
      </c>
      <c r="L16" s="155">
        <v>9.3632958801498131E-3</v>
      </c>
      <c r="M16" s="47">
        <v>2469.8000000000002</v>
      </c>
      <c r="N16" s="47">
        <v>2446</v>
      </c>
      <c r="O16" s="47">
        <v>2217</v>
      </c>
      <c r="P16" s="47">
        <v>2185</v>
      </c>
      <c r="Q16" s="156">
        <v>32</v>
      </c>
      <c r="R16" s="155">
        <v>1.4645308924485127E-2</v>
      </c>
      <c r="S16" s="47">
        <v>2052</v>
      </c>
      <c r="T16" s="47">
        <v>2022</v>
      </c>
      <c r="U16" s="47">
        <v>2022</v>
      </c>
      <c r="V16" s="156">
        <v>30</v>
      </c>
      <c r="W16" s="155">
        <v>1.483679525222552E-2</v>
      </c>
      <c r="X16" s="157">
        <v>11.725714285714286</v>
      </c>
      <c r="Y16" s="158">
        <v>11.554285714285715</v>
      </c>
      <c r="Z16" s="47">
        <v>2055</v>
      </c>
      <c r="AA16" s="47">
        <v>2285</v>
      </c>
      <c r="AB16" s="47">
        <v>1440</v>
      </c>
      <c r="AC16" s="47">
        <v>185</v>
      </c>
      <c r="AD16" s="47">
        <v>1625</v>
      </c>
      <c r="AE16" s="155">
        <v>0.79075425790754261</v>
      </c>
      <c r="AF16" s="159">
        <v>0.86896072297532156</v>
      </c>
      <c r="AG16" s="47">
        <v>120</v>
      </c>
      <c r="AH16" s="155">
        <v>5.8394160583941604E-2</v>
      </c>
      <c r="AI16" s="159">
        <v>2.0275750202757501</v>
      </c>
      <c r="AJ16" s="47">
        <v>225</v>
      </c>
      <c r="AK16" s="47">
        <v>40</v>
      </c>
      <c r="AL16" s="47">
        <v>265</v>
      </c>
      <c r="AM16" s="155">
        <v>0.12895377128953772</v>
      </c>
      <c r="AN16" s="160">
        <v>3.0557765708421258</v>
      </c>
      <c r="AO16" s="47">
        <v>45</v>
      </c>
      <c r="AP16" s="47" t="s">
        <v>46</v>
      </c>
      <c r="AQ16" s="161" t="s">
        <v>46</v>
      </c>
      <c r="AR16" s="164"/>
    </row>
    <row r="17" spans="1:64" s="47" customFormat="1">
      <c r="A17" s="162"/>
      <c r="B17" s="47" t="s">
        <v>97</v>
      </c>
      <c r="C17" s="153">
        <v>9700015</v>
      </c>
      <c r="D17" s="47">
        <v>1.91</v>
      </c>
      <c r="E17" s="47">
        <v>191</v>
      </c>
      <c r="F17" s="163">
        <v>1.91</v>
      </c>
      <c r="G17" s="154">
        <v>191</v>
      </c>
      <c r="H17" s="47">
        <v>4407</v>
      </c>
      <c r="I17" s="47">
        <v>4338</v>
      </c>
      <c r="J17" s="47">
        <v>4267</v>
      </c>
      <c r="K17" s="47">
        <v>69</v>
      </c>
      <c r="L17" s="155">
        <v>1.590594744121715E-2</v>
      </c>
      <c r="M17" s="47">
        <v>2311.6999999999998</v>
      </c>
      <c r="N17" s="47">
        <v>2275.6999999999998</v>
      </c>
      <c r="O17" s="47">
        <v>2034</v>
      </c>
      <c r="P17" s="47">
        <v>2031</v>
      </c>
      <c r="Q17" s="156">
        <v>3</v>
      </c>
      <c r="R17" s="155">
        <v>1.4771048744460858E-3</v>
      </c>
      <c r="S17" s="47">
        <v>1925</v>
      </c>
      <c r="T17" s="47">
        <v>1905</v>
      </c>
      <c r="U17" s="47">
        <v>1905</v>
      </c>
      <c r="V17" s="156">
        <v>20</v>
      </c>
      <c r="W17" s="155">
        <v>1.0498687664041995E-2</v>
      </c>
      <c r="X17" s="157">
        <v>10.078534031413612</v>
      </c>
      <c r="Y17" s="158">
        <v>9.9738219895287958</v>
      </c>
      <c r="Z17" s="47">
        <v>2080</v>
      </c>
      <c r="AA17" s="47">
        <v>2070</v>
      </c>
      <c r="AB17" s="47">
        <v>1450</v>
      </c>
      <c r="AC17" s="47">
        <v>165</v>
      </c>
      <c r="AD17" s="47">
        <v>1615</v>
      </c>
      <c r="AE17" s="155">
        <v>0.77644230769230771</v>
      </c>
      <c r="AF17" s="159">
        <v>0.85323330515638207</v>
      </c>
      <c r="AG17" s="47">
        <v>245</v>
      </c>
      <c r="AH17" s="155">
        <v>0.11778846153846154</v>
      </c>
      <c r="AI17" s="159">
        <v>4.0898771367521372</v>
      </c>
      <c r="AJ17" s="47">
        <v>155</v>
      </c>
      <c r="AK17" s="47">
        <v>20</v>
      </c>
      <c r="AL17" s="47">
        <v>175</v>
      </c>
      <c r="AM17" s="155">
        <v>8.4134615384615391E-2</v>
      </c>
      <c r="AN17" s="160">
        <v>1.9937112650382793</v>
      </c>
      <c r="AO17" s="47">
        <v>50</v>
      </c>
      <c r="AP17" s="47" t="s">
        <v>46</v>
      </c>
      <c r="AQ17" s="161" t="s">
        <v>46</v>
      </c>
      <c r="AR17" s="164" t="s">
        <v>139</v>
      </c>
    </row>
    <row r="18" spans="1:64" s="48" customFormat="1">
      <c r="A18" s="165" t="s">
        <v>160</v>
      </c>
      <c r="B18" s="48" t="s">
        <v>98</v>
      </c>
      <c r="C18" s="166">
        <v>9700016</v>
      </c>
      <c r="D18" s="48">
        <v>4.24</v>
      </c>
      <c r="E18" s="48">
        <v>424</v>
      </c>
      <c r="F18" s="167">
        <v>4.24</v>
      </c>
      <c r="G18" s="168">
        <v>424</v>
      </c>
      <c r="H18" s="48">
        <v>6396</v>
      </c>
      <c r="I18" s="48">
        <v>6448</v>
      </c>
      <c r="J18" s="48">
        <v>6347</v>
      </c>
      <c r="K18" s="48">
        <v>-52</v>
      </c>
      <c r="L18" s="169">
        <v>-8.0645161290322578E-3</v>
      </c>
      <c r="M18" s="48">
        <v>1509.7</v>
      </c>
      <c r="N18" s="48">
        <v>1519.8</v>
      </c>
      <c r="O18" s="48">
        <v>2626</v>
      </c>
      <c r="P18" s="48">
        <v>2602</v>
      </c>
      <c r="Q18" s="170">
        <v>24</v>
      </c>
      <c r="R18" s="169">
        <v>9.2236740968485772E-3</v>
      </c>
      <c r="S18" s="48">
        <v>2535</v>
      </c>
      <c r="T18" s="48">
        <v>2519</v>
      </c>
      <c r="U18" s="48">
        <v>2519</v>
      </c>
      <c r="V18" s="170">
        <v>16</v>
      </c>
      <c r="W18" s="169">
        <v>6.3517268757443427E-3</v>
      </c>
      <c r="X18" s="171">
        <v>5.9787735849056602</v>
      </c>
      <c r="Y18" s="172">
        <v>5.9410377358490569</v>
      </c>
      <c r="Z18" s="48">
        <v>2875</v>
      </c>
      <c r="AA18" s="48">
        <v>3255</v>
      </c>
      <c r="AB18" s="48">
        <v>2505</v>
      </c>
      <c r="AC18" s="48">
        <v>160</v>
      </c>
      <c r="AD18" s="48">
        <v>2665</v>
      </c>
      <c r="AE18" s="169">
        <v>0.92695652173913046</v>
      </c>
      <c r="AF18" s="173">
        <v>1.0186335403726707</v>
      </c>
      <c r="AG18" s="48">
        <v>70</v>
      </c>
      <c r="AH18" s="169">
        <v>2.4347826086956521E-2</v>
      </c>
      <c r="AI18" s="173">
        <v>0.84541062801932365</v>
      </c>
      <c r="AJ18" s="48">
        <v>55</v>
      </c>
      <c r="AK18" s="48">
        <v>35</v>
      </c>
      <c r="AL18" s="48">
        <v>90</v>
      </c>
      <c r="AM18" s="169">
        <v>3.1304347826086959E-2</v>
      </c>
      <c r="AN18" s="174">
        <v>0.74180919019163405</v>
      </c>
      <c r="AO18" s="48">
        <v>45</v>
      </c>
      <c r="AP18" s="48" t="s">
        <v>44</v>
      </c>
      <c r="AQ18" s="175" t="s">
        <v>44</v>
      </c>
      <c r="AR18" s="176"/>
    </row>
    <row r="19" spans="1:64" s="48" customFormat="1" ht="14.25" customHeight="1">
      <c r="A19" s="165" t="s">
        <v>157</v>
      </c>
      <c r="B19" s="48" t="s">
        <v>99</v>
      </c>
      <c r="C19" s="166">
        <v>9700017</v>
      </c>
      <c r="D19" s="48">
        <v>2.06</v>
      </c>
      <c r="E19" s="48">
        <v>206</v>
      </c>
      <c r="F19" s="167">
        <v>2.06</v>
      </c>
      <c r="G19" s="168">
        <v>206</v>
      </c>
      <c r="H19" s="48">
        <v>4985</v>
      </c>
      <c r="I19" s="48">
        <v>4549</v>
      </c>
      <c r="J19" s="48">
        <v>4713</v>
      </c>
      <c r="K19" s="48">
        <v>436</v>
      </c>
      <c r="L19" s="169">
        <v>9.5845240712244456E-2</v>
      </c>
      <c r="M19" s="48">
        <v>2419</v>
      </c>
      <c r="N19" s="48">
        <v>2206.6</v>
      </c>
      <c r="O19" s="48">
        <v>2136</v>
      </c>
      <c r="P19" s="48">
        <v>2151</v>
      </c>
      <c r="Q19" s="170">
        <v>-15</v>
      </c>
      <c r="R19" s="169">
        <v>-6.9735006973500697E-3</v>
      </c>
      <c r="S19" s="48">
        <v>2035</v>
      </c>
      <c r="T19" s="48">
        <v>1873</v>
      </c>
      <c r="U19" s="48">
        <v>1873</v>
      </c>
      <c r="V19" s="170">
        <v>162</v>
      </c>
      <c r="W19" s="169">
        <v>8.6492258408969569E-2</v>
      </c>
      <c r="X19" s="171">
        <v>9.8786407766990294</v>
      </c>
      <c r="Y19" s="172">
        <v>9.0922330097087372</v>
      </c>
      <c r="Z19" s="48">
        <v>2260</v>
      </c>
      <c r="AA19" s="48">
        <v>2200</v>
      </c>
      <c r="AB19" s="48">
        <v>1790</v>
      </c>
      <c r="AC19" s="48">
        <v>200</v>
      </c>
      <c r="AD19" s="48">
        <v>1990</v>
      </c>
      <c r="AE19" s="169">
        <v>0.88053097345132747</v>
      </c>
      <c r="AF19" s="173">
        <v>0.96761645434211807</v>
      </c>
      <c r="AG19" s="48">
        <v>145</v>
      </c>
      <c r="AH19" s="169">
        <v>6.4159292035398233E-2</v>
      </c>
      <c r="AI19" s="173">
        <v>2.2277531956735497</v>
      </c>
      <c r="AJ19" s="48">
        <v>85</v>
      </c>
      <c r="AK19" s="48">
        <v>10</v>
      </c>
      <c r="AL19" s="48">
        <v>95</v>
      </c>
      <c r="AM19" s="169">
        <v>4.2035398230088498E-2</v>
      </c>
      <c r="AN19" s="174">
        <v>0.99609948412531979</v>
      </c>
      <c r="AO19" s="48">
        <v>35</v>
      </c>
      <c r="AP19" s="48" t="s">
        <v>44</v>
      </c>
      <c r="AQ19" s="175" t="s">
        <v>44</v>
      </c>
      <c r="AR19" s="176" t="s">
        <v>150</v>
      </c>
    </row>
    <row r="20" spans="1:64">
      <c r="A20" s="189" t="s">
        <v>145</v>
      </c>
      <c r="B20" s="6" t="s">
        <v>100</v>
      </c>
      <c r="C20" s="190">
        <v>9700018</v>
      </c>
      <c r="D20" s="6">
        <v>22.73</v>
      </c>
      <c r="E20" s="6">
        <v>2273</v>
      </c>
      <c r="F20" s="191">
        <v>23.73</v>
      </c>
      <c r="G20" s="192">
        <v>2373</v>
      </c>
      <c r="H20" s="6">
        <v>203</v>
      </c>
      <c r="I20" s="6">
        <v>231</v>
      </c>
      <c r="J20" s="6">
        <v>177</v>
      </c>
      <c r="K20" s="6">
        <v>-28</v>
      </c>
      <c r="L20" s="193">
        <v>-0.12121212121212122</v>
      </c>
      <c r="M20" s="6">
        <v>8.9</v>
      </c>
      <c r="N20" s="6">
        <v>9.6999999999999993</v>
      </c>
      <c r="O20" s="6">
        <v>82</v>
      </c>
      <c r="P20" s="6">
        <v>95</v>
      </c>
      <c r="Q20" s="194">
        <v>-13</v>
      </c>
      <c r="R20" s="193">
        <v>-0.1368421052631579</v>
      </c>
      <c r="S20" s="6">
        <v>81</v>
      </c>
      <c r="T20" s="6">
        <v>89</v>
      </c>
      <c r="U20" s="6">
        <v>89</v>
      </c>
      <c r="V20" s="194">
        <v>-8</v>
      </c>
      <c r="W20" s="193">
        <v>-8.98876404494382E-2</v>
      </c>
      <c r="X20" s="195">
        <v>3.5635723713154419E-2</v>
      </c>
      <c r="Y20" s="196">
        <v>3.7505267593763172E-2</v>
      </c>
      <c r="Z20" s="6">
        <v>80</v>
      </c>
      <c r="AA20" s="6">
        <v>105</v>
      </c>
      <c r="AB20" s="6">
        <v>60</v>
      </c>
      <c r="AC20" s="6">
        <v>10</v>
      </c>
      <c r="AD20" s="6">
        <v>70</v>
      </c>
      <c r="AE20" s="193">
        <v>0.875</v>
      </c>
      <c r="AF20" s="197">
        <v>0.96153846153846145</v>
      </c>
      <c r="AG20" s="6">
        <v>0</v>
      </c>
      <c r="AH20" s="193">
        <v>0</v>
      </c>
      <c r="AI20" s="197">
        <v>0</v>
      </c>
      <c r="AJ20" s="6">
        <v>0</v>
      </c>
      <c r="AK20" s="6">
        <v>0</v>
      </c>
      <c r="AL20" s="6">
        <v>0</v>
      </c>
      <c r="AM20" s="193">
        <v>0</v>
      </c>
      <c r="AN20" s="74">
        <v>0</v>
      </c>
      <c r="AO20" s="6">
        <v>0</v>
      </c>
      <c r="AP20" s="6" t="s">
        <v>47</v>
      </c>
      <c r="AQ20" s="198" t="s">
        <v>47</v>
      </c>
      <c r="AR20" s="188" t="s">
        <v>143</v>
      </c>
    </row>
    <row r="21" spans="1:64" s="48" customFormat="1">
      <c r="A21" s="165" t="s">
        <v>161</v>
      </c>
      <c r="B21" s="48">
        <v>9700019</v>
      </c>
      <c r="C21" s="166">
        <v>9700019</v>
      </c>
      <c r="D21" s="48">
        <v>13.52</v>
      </c>
      <c r="E21" s="48">
        <v>1352</v>
      </c>
      <c r="F21" s="167">
        <v>13.52</v>
      </c>
      <c r="G21" s="168">
        <v>1352</v>
      </c>
      <c r="H21" s="48">
        <v>2031</v>
      </c>
      <c r="I21" s="48">
        <v>1992</v>
      </c>
      <c r="J21" s="48">
        <v>1899</v>
      </c>
      <c r="K21" s="48">
        <v>39</v>
      </c>
      <c r="L21" s="169">
        <v>1.9578313253012049E-2</v>
      </c>
      <c r="M21" s="48">
        <v>150.19999999999999</v>
      </c>
      <c r="N21" s="48">
        <v>147.30000000000001</v>
      </c>
      <c r="O21" s="48">
        <v>916</v>
      </c>
      <c r="P21" s="48">
        <v>892</v>
      </c>
      <c r="Q21" s="170">
        <v>24</v>
      </c>
      <c r="R21" s="169">
        <v>2.6905829596412557E-2</v>
      </c>
      <c r="S21" s="48">
        <v>881</v>
      </c>
      <c r="T21" s="48">
        <v>854</v>
      </c>
      <c r="U21" s="48">
        <v>854</v>
      </c>
      <c r="V21" s="170">
        <v>27</v>
      </c>
      <c r="W21" s="169">
        <v>3.161592505854801E-2</v>
      </c>
      <c r="X21" s="171">
        <v>0.65162721893491127</v>
      </c>
      <c r="Y21" s="172">
        <v>0.63165680473372776</v>
      </c>
      <c r="Z21" s="48">
        <v>900</v>
      </c>
      <c r="AA21" s="48">
        <v>1130</v>
      </c>
      <c r="AB21" s="48">
        <v>830</v>
      </c>
      <c r="AC21" s="48">
        <v>35</v>
      </c>
      <c r="AD21" s="48">
        <v>865</v>
      </c>
      <c r="AE21" s="169">
        <v>0.96111111111111114</v>
      </c>
      <c r="AF21" s="173">
        <v>1.0561660561660562</v>
      </c>
      <c r="AG21" s="48">
        <v>10</v>
      </c>
      <c r="AH21" s="169">
        <v>1.1111111111111112E-2</v>
      </c>
      <c r="AI21" s="173">
        <v>0.38580246913580252</v>
      </c>
      <c r="AJ21" s="48">
        <v>0</v>
      </c>
      <c r="AK21" s="48">
        <v>0</v>
      </c>
      <c r="AL21" s="48">
        <v>0</v>
      </c>
      <c r="AM21" s="169">
        <v>0</v>
      </c>
      <c r="AN21" s="174">
        <v>0</v>
      </c>
      <c r="AO21" s="48">
        <v>20</v>
      </c>
      <c r="AP21" s="48" t="s">
        <v>44</v>
      </c>
      <c r="AQ21" s="175" t="s">
        <v>47</v>
      </c>
      <c r="AR21" s="242" t="s">
        <v>52</v>
      </c>
    </row>
    <row r="22" spans="1:64" s="48" customFormat="1">
      <c r="A22" s="165"/>
      <c r="B22" s="48" t="s">
        <v>102</v>
      </c>
      <c r="C22" s="166">
        <v>9700020</v>
      </c>
      <c r="D22" s="48">
        <v>12.94</v>
      </c>
      <c r="E22" s="48">
        <v>1294</v>
      </c>
      <c r="F22" s="167">
        <v>12.96</v>
      </c>
      <c r="G22" s="168">
        <v>1296</v>
      </c>
      <c r="H22" s="48">
        <v>5293</v>
      </c>
      <c r="I22" s="48">
        <v>5384</v>
      </c>
      <c r="J22" s="48">
        <v>5365</v>
      </c>
      <c r="K22" s="48">
        <v>-91</v>
      </c>
      <c r="L22" s="169">
        <v>-1.6901931649331351E-2</v>
      </c>
      <c r="M22" s="48">
        <v>409.1</v>
      </c>
      <c r="N22" s="48">
        <v>415.6</v>
      </c>
      <c r="O22" s="48">
        <v>2040</v>
      </c>
      <c r="P22" s="48">
        <v>2027</v>
      </c>
      <c r="Q22" s="170">
        <v>13</v>
      </c>
      <c r="R22" s="169">
        <v>6.4134188455846081E-3</v>
      </c>
      <c r="S22" s="48">
        <v>1990</v>
      </c>
      <c r="T22" s="48">
        <v>1982</v>
      </c>
      <c r="U22" s="48">
        <v>1982</v>
      </c>
      <c r="V22" s="170">
        <v>8</v>
      </c>
      <c r="W22" s="169">
        <v>4.0363269424823411E-3</v>
      </c>
      <c r="X22" s="171">
        <v>1.5378670788253477</v>
      </c>
      <c r="Y22" s="172">
        <v>1.529320987654321</v>
      </c>
      <c r="Z22" s="48">
        <v>2370</v>
      </c>
      <c r="AA22" s="48">
        <v>2750</v>
      </c>
      <c r="AB22" s="48">
        <v>2205</v>
      </c>
      <c r="AC22" s="48">
        <v>85</v>
      </c>
      <c r="AD22" s="48">
        <v>2290</v>
      </c>
      <c r="AE22" s="169">
        <v>0.96624472573839659</v>
      </c>
      <c r="AF22" s="173">
        <v>1.0618073909213148</v>
      </c>
      <c r="AG22" s="48">
        <v>15</v>
      </c>
      <c r="AH22" s="169">
        <v>6.3291139240506328E-3</v>
      </c>
      <c r="AI22" s="173">
        <v>0.21976090014064698</v>
      </c>
      <c r="AJ22" s="48">
        <v>35</v>
      </c>
      <c r="AK22" s="48">
        <v>0</v>
      </c>
      <c r="AL22" s="48">
        <v>35</v>
      </c>
      <c r="AM22" s="169">
        <v>1.4767932489451477E-2</v>
      </c>
      <c r="AN22" s="174">
        <v>0.34995100685903974</v>
      </c>
      <c r="AO22" s="48">
        <v>30</v>
      </c>
      <c r="AP22" s="48" t="s">
        <v>44</v>
      </c>
      <c r="AQ22" s="175" t="s">
        <v>44</v>
      </c>
      <c r="AR22" s="176"/>
    </row>
    <row r="23" spans="1:64" s="48" customFormat="1">
      <c r="A23" s="165"/>
      <c r="B23" s="48" t="s">
        <v>103</v>
      </c>
      <c r="C23" s="166">
        <v>9700021</v>
      </c>
      <c r="D23" s="48">
        <v>8.17</v>
      </c>
      <c r="E23" s="48">
        <v>817</v>
      </c>
      <c r="F23" s="167">
        <v>8.17</v>
      </c>
      <c r="G23" s="168">
        <v>817</v>
      </c>
      <c r="H23" s="48">
        <v>2907</v>
      </c>
      <c r="I23" s="48">
        <v>2761</v>
      </c>
      <c r="J23" s="48">
        <v>2694</v>
      </c>
      <c r="K23" s="48">
        <v>146</v>
      </c>
      <c r="L23" s="169">
        <v>5.2879391524809853E-2</v>
      </c>
      <c r="M23" s="48">
        <v>355.8</v>
      </c>
      <c r="N23" s="48">
        <v>337.9</v>
      </c>
      <c r="O23" s="48">
        <v>1187</v>
      </c>
      <c r="P23" s="48">
        <v>1112</v>
      </c>
      <c r="Q23" s="170">
        <v>75</v>
      </c>
      <c r="R23" s="169">
        <v>6.7446043165467623E-2</v>
      </c>
      <c r="S23" s="48">
        <v>1158</v>
      </c>
      <c r="T23" s="48">
        <v>1069</v>
      </c>
      <c r="U23" s="48">
        <v>1069</v>
      </c>
      <c r="V23" s="170">
        <v>89</v>
      </c>
      <c r="W23" s="169">
        <v>8.3255378858746495E-2</v>
      </c>
      <c r="X23" s="171">
        <v>1.4173806609547124</v>
      </c>
      <c r="Y23" s="172">
        <v>1.3084455324357405</v>
      </c>
      <c r="Z23" s="48">
        <v>1165</v>
      </c>
      <c r="AA23" s="48">
        <v>1250</v>
      </c>
      <c r="AB23" s="48">
        <v>1055</v>
      </c>
      <c r="AC23" s="48">
        <v>50</v>
      </c>
      <c r="AD23" s="48">
        <v>1105</v>
      </c>
      <c r="AE23" s="169">
        <v>0.94849785407725318</v>
      </c>
      <c r="AF23" s="173">
        <v>1.0423053341508277</v>
      </c>
      <c r="AG23" s="48">
        <v>10</v>
      </c>
      <c r="AH23" s="169">
        <v>8.5836909871244635E-3</v>
      </c>
      <c r="AI23" s="173">
        <v>0.29804482594182163</v>
      </c>
      <c r="AJ23" s="48">
        <v>0</v>
      </c>
      <c r="AK23" s="48">
        <v>15</v>
      </c>
      <c r="AL23" s="48">
        <v>15</v>
      </c>
      <c r="AM23" s="169">
        <v>1.2875536480686695E-2</v>
      </c>
      <c r="AN23" s="174">
        <v>0.30510749954233873</v>
      </c>
      <c r="AO23" s="48">
        <v>25</v>
      </c>
      <c r="AP23" s="48" t="s">
        <v>44</v>
      </c>
      <c r="AQ23" s="175" t="s">
        <v>44</v>
      </c>
      <c r="AR23" s="176"/>
    </row>
    <row r="24" spans="1:64">
      <c r="A24" s="189" t="s">
        <v>156</v>
      </c>
      <c r="B24" s="6" t="s">
        <v>104</v>
      </c>
      <c r="C24" s="190">
        <v>9700022</v>
      </c>
      <c r="D24" s="6">
        <v>30.72</v>
      </c>
      <c r="E24" s="6">
        <v>3072</v>
      </c>
      <c r="F24" s="191">
        <v>30.79</v>
      </c>
      <c r="G24" s="192">
        <v>3079</v>
      </c>
      <c r="H24" s="6">
        <v>2762</v>
      </c>
      <c r="I24" s="6">
        <v>2424</v>
      </c>
      <c r="J24" s="6">
        <v>2372</v>
      </c>
      <c r="K24" s="6">
        <v>338</v>
      </c>
      <c r="L24" s="193">
        <v>0.13943894389438943</v>
      </c>
      <c r="M24" s="6">
        <v>89.9</v>
      </c>
      <c r="N24" s="6">
        <v>78.7</v>
      </c>
      <c r="O24" s="6">
        <v>1103</v>
      </c>
      <c r="P24" s="6">
        <v>980</v>
      </c>
      <c r="Q24" s="194">
        <v>123</v>
      </c>
      <c r="R24" s="193">
        <v>0.12551020408163266</v>
      </c>
      <c r="S24" s="6">
        <v>1083</v>
      </c>
      <c r="T24" s="6">
        <v>966</v>
      </c>
      <c r="U24" s="6">
        <v>966</v>
      </c>
      <c r="V24" s="194">
        <v>117</v>
      </c>
      <c r="W24" s="193">
        <v>0.12111801242236025</v>
      </c>
      <c r="X24" s="195">
        <v>0.3525390625</v>
      </c>
      <c r="Y24" s="196">
        <v>0.31373822669697954</v>
      </c>
      <c r="Z24" s="6">
        <v>1235</v>
      </c>
      <c r="AA24" s="6">
        <v>1275</v>
      </c>
      <c r="AB24" s="6">
        <v>1110</v>
      </c>
      <c r="AC24" s="6">
        <v>50</v>
      </c>
      <c r="AD24" s="6">
        <v>1160</v>
      </c>
      <c r="AE24" s="193">
        <v>0.93927125506072873</v>
      </c>
      <c r="AF24" s="197">
        <v>1.032166214352449</v>
      </c>
      <c r="AG24" s="6">
        <v>0</v>
      </c>
      <c r="AH24" s="193">
        <v>0</v>
      </c>
      <c r="AI24" s="197">
        <v>0</v>
      </c>
      <c r="AJ24" s="6">
        <v>20</v>
      </c>
      <c r="AK24" s="6">
        <v>0</v>
      </c>
      <c r="AL24" s="6">
        <v>20</v>
      </c>
      <c r="AM24" s="193">
        <v>1.6194331983805668E-2</v>
      </c>
      <c r="AN24" s="74">
        <v>0.38375194274421015</v>
      </c>
      <c r="AO24" s="6">
        <v>50</v>
      </c>
      <c r="AP24" s="6" t="s">
        <v>47</v>
      </c>
      <c r="AQ24" s="198" t="s">
        <v>47</v>
      </c>
      <c r="AR24" s="188"/>
    </row>
    <row r="25" spans="1:64">
      <c r="A25" s="189"/>
      <c r="B25" s="6" t="s">
        <v>105</v>
      </c>
      <c r="C25" s="190">
        <v>9700023</v>
      </c>
      <c r="D25" s="6">
        <v>39.07</v>
      </c>
      <c r="E25" s="6">
        <v>3907</v>
      </c>
      <c r="F25" s="191">
        <v>39.159999999999997</v>
      </c>
      <c r="G25" s="192">
        <v>3915.9999999999995</v>
      </c>
      <c r="H25" s="6">
        <v>3987</v>
      </c>
      <c r="I25" s="6">
        <v>3780</v>
      </c>
      <c r="J25" s="6">
        <v>3752</v>
      </c>
      <c r="K25" s="6">
        <v>207</v>
      </c>
      <c r="L25" s="193">
        <v>5.4761904761904762E-2</v>
      </c>
      <c r="M25" s="6">
        <v>102</v>
      </c>
      <c r="N25" s="6">
        <v>96.5</v>
      </c>
      <c r="O25" s="6">
        <v>1727</v>
      </c>
      <c r="P25" s="6">
        <v>1659</v>
      </c>
      <c r="Q25" s="194">
        <v>68</v>
      </c>
      <c r="R25" s="193">
        <v>4.0988547317661245E-2</v>
      </c>
      <c r="S25" s="6">
        <v>1672</v>
      </c>
      <c r="T25" s="6">
        <v>1591</v>
      </c>
      <c r="U25" s="6">
        <v>1591</v>
      </c>
      <c r="V25" s="194">
        <v>81</v>
      </c>
      <c r="W25" s="193">
        <v>5.0911376492771838E-2</v>
      </c>
      <c r="X25" s="195">
        <v>0.42794983363194267</v>
      </c>
      <c r="Y25" s="196">
        <v>0.40628192032686422</v>
      </c>
      <c r="Z25" s="6">
        <v>1615</v>
      </c>
      <c r="AA25" s="6">
        <v>1895</v>
      </c>
      <c r="AB25" s="6">
        <v>1500</v>
      </c>
      <c r="AC25" s="6">
        <v>55</v>
      </c>
      <c r="AD25" s="6">
        <v>1555</v>
      </c>
      <c r="AE25" s="193">
        <v>0.96284829721362231</v>
      </c>
      <c r="AF25" s="197">
        <v>1.0580750518831015</v>
      </c>
      <c r="AG25" s="6">
        <v>30</v>
      </c>
      <c r="AH25" s="193">
        <v>1.8575851393188854E-2</v>
      </c>
      <c r="AI25" s="197">
        <v>0.64499484004127972</v>
      </c>
      <c r="AJ25" s="6">
        <v>10</v>
      </c>
      <c r="AK25" s="6">
        <v>0</v>
      </c>
      <c r="AL25" s="6">
        <v>10</v>
      </c>
      <c r="AM25" s="193">
        <v>6.1919504643962852E-3</v>
      </c>
      <c r="AN25" s="74">
        <v>0.14672868399043329</v>
      </c>
      <c r="AO25" s="6">
        <v>10</v>
      </c>
      <c r="AP25" s="6" t="s">
        <v>47</v>
      </c>
      <c r="AQ25" s="198" t="s">
        <v>47</v>
      </c>
      <c r="AR25" s="188"/>
    </row>
    <row r="26" spans="1:64">
      <c r="A26" s="189"/>
      <c r="B26" s="6" t="s">
        <v>106</v>
      </c>
      <c r="C26" s="190">
        <v>9700100</v>
      </c>
      <c r="D26" s="6">
        <v>12487.29</v>
      </c>
      <c r="E26" s="6">
        <v>1248729</v>
      </c>
      <c r="F26" s="191">
        <v>12506.13</v>
      </c>
      <c r="G26" s="192">
        <v>1250613</v>
      </c>
      <c r="H26" s="6">
        <v>1249</v>
      </c>
      <c r="I26" s="6">
        <v>1246</v>
      </c>
      <c r="J26" s="6">
        <v>1207</v>
      </c>
      <c r="K26" s="6">
        <v>3</v>
      </c>
      <c r="L26" s="193">
        <v>2.407704654895666E-3</v>
      </c>
      <c r="M26" s="6">
        <v>0.1</v>
      </c>
      <c r="N26" s="6">
        <v>0.1</v>
      </c>
      <c r="O26" s="6">
        <v>634</v>
      </c>
      <c r="P26" s="6">
        <v>586</v>
      </c>
      <c r="Q26" s="194">
        <v>48</v>
      </c>
      <c r="R26" s="193">
        <v>8.191126279863481E-2</v>
      </c>
      <c r="S26" s="6">
        <v>546</v>
      </c>
      <c r="T26" s="6">
        <v>542</v>
      </c>
      <c r="U26" s="6">
        <v>542</v>
      </c>
      <c r="V26" s="194">
        <v>4</v>
      </c>
      <c r="W26" s="193">
        <v>7.3800738007380072E-3</v>
      </c>
      <c r="X26" s="195">
        <v>4.3724459029941643E-4</v>
      </c>
      <c r="Y26" s="196">
        <v>4.3338746678628798E-4</v>
      </c>
      <c r="Z26" s="6">
        <v>490</v>
      </c>
      <c r="AA26" s="6">
        <v>525</v>
      </c>
      <c r="AB26" s="6">
        <v>455</v>
      </c>
      <c r="AC26" s="6">
        <v>20</v>
      </c>
      <c r="AD26" s="6">
        <v>475</v>
      </c>
      <c r="AE26" s="193">
        <v>0.96938775510204078</v>
      </c>
      <c r="AF26" s="197">
        <v>1.065261269342902</v>
      </c>
      <c r="AG26" s="6">
        <v>10</v>
      </c>
      <c r="AH26" s="193">
        <v>2.0408163265306121E-2</v>
      </c>
      <c r="AI26" s="197">
        <v>0.70861678004535145</v>
      </c>
      <c r="AJ26" s="6">
        <v>10</v>
      </c>
      <c r="AK26" s="6">
        <v>0</v>
      </c>
      <c r="AL26" s="6">
        <v>10</v>
      </c>
      <c r="AM26" s="193">
        <v>2.0408163265306121E-2</v>
      </c>
      <c r="AN26" s="74">
        <v>0.48360576458071375</v>
      </c>
      <c r="AO26" s="6">
        <v>0</v>
      </c>
      <c r="AP26" s="6" t="s">
        <v>47</v>
      </c>
      <c r="AQ26" s="198" t="s">
        <v>47</v>
      </c>
      <c r="AR26" s="188"/>
    </row>
    <row r="27" spans="1:64">
      <c r="A27" s="189" t="s">
        <v>146</v>
      </c>
      <c r="B27" s="6" t="s">
        <v>107</v>
      </c>
      <c r="C27" s="190">
        <v>9700101</v>
      </c>
      <c r="D27" s="6">
        <v>667.61</v>
      </c>
      <c r="E27" s="6">
        <v>66761</v>
      </c>
      <c r="F27" s="191">
        <v>668.56</v>
      </c>
      <c r="G27" s="192">
        <v>66856</v>
      </c>
      <c r="H27" s="6">
        <v>4375</v>
      </c>
      <c r="I27" s="6">
        <v>4278</v>
      </c>
      <c r="J27" s="6">
        <v>4175</v>
      </c>
      <c r="K27" s="6">
        <v>97</v>
      </c>
      <c r="L27" s="193">
        <v>2.2674146797568958E-2</v>
      </c>
      <c r="M27" s="6">
        <v>6.6</v>
      </c>
      <c r="N27" s="6">
        <v>6.4</v>
      </c>
      <c r="O27" s="6">
        <v>1802</v>
      </c>
      <c r="P27" s="6">
        <v>1785</v>
      </c>
      <c r="Q27" s="194">
        <v>17</v>
      </c>
      <c r="R27" s="193">
        <v>9.5238095238095247E-3</v>
      </c>
      <c r="S27" s="6">
        <v>1723</v>
      </c>
      <c r="T27" s="6">
        <v>1678</v>
      </c>
      <c r="U27" s="6">
        <v>1678</v>
      </c>
      <c r="V27" s="194">
        <v>45</v>
      </c>
      <c r="W27" s="193">
        <v>2.6817640047675805E-2</v>
      </c>
      <c r="X27" s="195">
        <v>2.5808480999385867E-2</v>
      </c>
      <c r="Y27" s="196">
        <v>2.5098719636233099E-2</v>
      </c>
      <c r="Z27" s="6">
        <v>1900</v>
      </c>
      <c r="AA27" s="6">
        <v>2065</v>
      </c>
      <c r="AB27" s="6">
        <v>1760</v>
      </c>
      <c r="AC27" s="6">
        <v>75</v>
      </c>
      <c r="AD27" s="6">
        <v>1835</v>
      </c>
      <c r="AE27" s="193">
        <v>0.96578947368421053</v>
      </c>
      <c r="AF27" s="197">
        <v>1.0613071139386929</v>
      </c>
      <c r="AG27" s="6">
        <v>15</v>
      </c>
      <c r="AH27" s="193">
        <v>7.8947368421052634E-3</v>
      </c>
      <c r="AI27" s="197">
        <v>0.27412280701754388</v>
      </c>
      <c r="AJ27" s="6">
        <v>10</v>
      </c>
      <c r="AK27" s="6">
        <v>0</v>
      </c>
      <c r="AL27" s="6">
        <v>10</v>
      </c>
      <c r="AM27" s="193">
        <v>5.263157894736842E-3</v>
      </c>
      <c r="AN27" s="74">
        <v>0.12471938139186829</v>
      </c>
      <c r="AO27" s="6">
        <v>40</v>
      </c>
      <c r="AP27" s="6" t="s">
        <v>47</v>
      </c>
      <c r="AQ27" s="198" t="s">
        <v>47</v>
      </c>
      <c r="AR27" s="188"/>
    </row>
    <row r="28" spans="1:64">
      <c r="A28" s="189" t="s">
        <v>154</v>
      </c>
      <c r="B28" s="6" t="s">
        <v>108</v>
      </c>
      <c r="C28" s="190">
        <v>9700102</v>
      </c>
      <c r="D28" s="6">
        <v>2802.33</v>
      </c>
      <c r="E28" s="6">
        <v>280233</v>
      </c>
      <c r="F28" s="191">
        <v>2806.28</v>
      </c>
      <c r="G28" s="192">
        <v>280628</v>
      </c>
      <c r="H28" s="6">
        <v>3603</v>
      </c>
      <c r="I28" s="6">
        <v>3527</v>
      </c>
      <c r="J28" s="6">
        <v>3434</v>
      </c>
      <c r="K28" s="6">
        <v>76</v>
      </c>
      <c r="L28" s="193">
        <v>2.1548057839523675E-2</v>
      </c>
      <c r="M28" s="6">
        <v>1.3</v>
      </c>
      <c r="N28" s="6">
        <v>1.3</v>
      </c>
      <c r="O28" s="6">
        <v>1586</v>
      </c>
      <c r="P28" s="6">
        <v>1354</v>
      </c>
      <c r="Q28" s="194">
        <v>232</v>
      </c>
      <c r="R28" s="193">
        <v>0.17134416543574593</v>
      </c>
      <c r="S28" s="6">
        <v>1356</v>
      </c>
      <c r="T28" s="6">
        <v>1284</v>
      </c>
      <c r="U28" s="6">
        <v>1284</v>
      </c>
      <c r="V28" s="194">
        <v>72</v>
      </c>
      <c r="W28" s="193">
        <v>5.6074766355140186E-2</v>
      </c>
      <c r="X28" s="195">
        <v>4.8388305445825437E-3</v>
      </c>
      <c r="Y28" s="196">
        <v>4.5754522000655672E-3</v>
      </c>
      <c r="Z28" s="6">
        <v>1515</v>
      </c>
      <c r="AA28" s="6">
        <v>1725</v>
      </c>
      <c r="AB28" s="6">
        <v>1395</v>
      </c>
      <c r="AC28" s="6">
        <v>45</v>
      </c>
      <c r="AD28" s="6">
        <v>1440</v>
      </c>
      <c r="AE28" s="193">
        <v>0.95049504950495045</v>
      </c>
      <c r="AF28" s="197">
        <v>1.0445000544010443</v>
      </c>
      <c r="AG28" s="6">
        <v>0</v>
      </c>
      <c r="AH28" s="193">
        <v>0</v>
      </c>
      <c r="AI28" s="197">
        <v>0</v>
      </c>
      <c r="AJ28" s="6">
        <v>10</v>
      </c>
      <c r="AK28" s="6">
        <v>0</v>
      </c>
      <c r="AL28" s="6">
        <v>10</v>
      </c>
      <c r="AM28" s="193">
        <v>6.6006600660066007E-3</v>
      </c>
      <c r="AN28" s="74">
        <v>0.15641374563996685</v>
      </c>
      <c r="AO28" s="6">
        <v>45</v>
      </c>
      <c r="AP28" s="6" t="s">
        <v>47</v>
      </c>
      <c r="AQ28" s="198" t="s">
        <v>47</v>
      </c>
      <c r="AR28" s="188"/>
    </row>
    <row r="29" spans="1:64" s="28" customFormat="1">
      <c r="A29" s="199" t="s">
        <v>147</v>
      </c>
      <c r="B29" s="28" t="s">
        <v>109</v>
      </c>
      <c r="C29" s="200">
        <v>9700103.0099999998</v>
      </c>
      <c r="D29" s="28">
        <v>5.23</v>
      </c>
      <c r="E29" s="28">
        <v>523</v>
      </c>
      <c r="F29" s="201">
        <v>5.23</v>
      </c>
      <c r="G29" s="202">
        <v>523</v>
      </c>
      <c r="H29" s="28">
        <v>84</v>
      </c>
      <c r="I29" s="28">
        <v>105</v>
      </c>
      <c r="J29" s="28">
        <v>80</v>
      </c>
      <c r="K29" s="28">
        <v>-21</v>
      </c>
      <c r="L29" s="203">
        <v>-0.2</v>
      </c>
      <c r="M29" s="28">
        <v>16</v>
      </c>
      <c r="N29" s="28">
        <v>20.100000000000001</v>
      </c>
      <c r="O29" s="28">
        <v>36</v>
      </c>
      <c r="P29" s="28">
        <v>35</v>
      </c>
      <c r="Q29" s="204">
        <v>1</v>
      </c>
      <c r="R29" s="203">
        <v>2.8571428571428571E-2</v>
      </c>
      <c r="S29" s="28">
        <v>36</v>
      </c>
      <c r="T29" s="28">
        <v>31</v>
      </c>
      <c r="U29" s="28">
        <v>31</v>
      </c>
      <c r="V29" s="204">
        <v>5</v>
      </c>
      <c r="W29" s="203">
        <v>0.16129032258064516</v>
      </c>
      <c r="X29" s="205">
        <v>6.8833652007648183E-2</v>
      </c>
      <c r="Y29" s="206">
        <v>5.9273422562141492E-2</v>
      </c>
      <c r="Z29" s="28">
        <v>35</v>
      </c>
      <c r="AA29" s="28">
        <v>25</v>
      </c>
      <c r="AB29" s="28">
        <v>25</v>
      </c>
      <c r="AC29" s="28">
        <v>0</v>
      </c>
      <c r="AD29" s="28">
        <v>25</v>
      </c>
      <c r="AE29" s="203">
        <v>0.7142857142857143</v>
      </c>
      <c r="AF29" s="207">
        <v>0.78492935635792782</v>
      </c>
      <c r="AG29" s="28">
        <v>0</v>
      </c>
      <c r="AH29" s="203">
        <v>0</v>
      </c>
      <c r="AI29" s="207">
        <v>0</v>
      </c>
      <c r="AJ29" s="28">
        <v>0</v>
      </c>
      <c r="AK29" s="28">
        <v>0</v>
      </c>
      <c r="AL29" s="28">
        <v>0</v>
      </c>
      <c r="AM29" s="203">
        <v>0</v>
      </c>
      <c r="AN29" s="208">
        <v>0</v>
      </c>
      <c r="AO29" s="28">
        <v>0</v>
      </c>
      <c r="AP29" s="28" t="s">
        <v>49</v>
      </c>
      <c r="AQ29" s="209" t="s">
        <v>49</v>
      </c>
      <c r="AR29" s="210" t="s">
        <v>148</v>
      </c>
    </row>
    <row r="30" spans="1:64" s="64" customFormat="1" ht="15.75" thickBot="1">
      <c r="A30" s="189" t="s">
        <v>158</v>
      </c>
      <c r="B30" s="6" t="s">
        <v>110</v>
      </c>
      <c r="C30" s="190">
        <v>9700103.0199999996</v>
      </c>
      <c r="D30" s="6">
        <v>1371.79</v>
      </c>
      <c r="E30" s="6">
        <v>137179</v>
      </c>
      <c r="F30" s="191">
        <v>1381.66</v>
      </c>
      <c r="G30" s="192">
        <v>138166</v>
      </c>
      <c r="H30" s="6">
        <v>3471</v>
      </c>
      <c r="I30" s="6">
        <v>3463</v>
      </c>
      <c r="J30" s="6">
        <v>3362</v>
      </c>
      <c r="K30" s="6">
        <v>8</v>
      </c>
      <c r="L30" s="193">
        <v>2.310135720473578E-3</v>
      </c>
      <c r="M30" s="6">
        <v>2.5</v>
      </c>
      <c r="N30" s="6">
        <v>2.5</v>
      </c>
      <c r="O30" s="6">
        <v>1506</v>
      </c>
      <c r="P30" s="6">
        <v>1536</v>
      </c>
      <c r="Q30" s="194">
        <v>-30</v>
      </c>
      <c r="R30" s="193">
        <v>-1.953125E-2</v>
      </c>
      <c r="S30" s="6">
        <v>1345</v>
      </c>
      <c r="T30" s="6">
        <v>1324</v>
      </c>
      <c r="U30" s="6">
        <v>1324</v>
      </c>
      <c r="V30" s="194">
        <v>21</v>
      </c>
      <c r="W30" s="193">
        <v>1.5861027190332326E-2</v>
      </c>
      <c r="X30" s="195">
        <v>9.8047077176535765E-3</v>
      </c>
      <c r="Y30" s="196">
        <v>9.5826759115846157E-3</v>
      </c>
      <c r="Z30" s="6">
        <v>1435</v>
      </c>
      <c r="AA30" s="6">
        <v>1755</v>
      </c>
      <c r="AB30" s="6">
        <v>1300</v>
      </c>
      <c r="AC30" s="6">
        <v>55</v>
      </c>
      <c r="AD30" s="6">
        <v>1355</v>
      </c>
      <c r="AE30" s="193">
        <v>0.94425087108013939</v>
      </c>
      <c r="AF30" s="197">
        <v>1.037638319868285</v>
      </c>
      <c r="AG30" s="6">
        <v>25</v>
      </c>
      <c r="AH30" s="193">
        <v>1.7421602787456445E-2</v>
      </c>
      <c r="AI30" s="197">
        <v>0.60491676345334877</v>
      </c>
      <c r="AJ30" s="6">
        <v>25</v>
      </c>
      <c r="AK30" s="6">
        <v>0</v>
      </c>
      <c r="AL30" s="6">
        <v>25</v>
      </c>
      <c r="AM30" s="193">
        <v>1.7421602787456445E-2</v>
      </c>
      <c r="AN30" s="74">
        <v>0.41283418927621907</v>
      </c>
      <c r="AO30" s="6">
        <v>35</v>
      </c>
      <c r="AP30" s="6" t="s">
        <v>47</v>
      </c>
      <c r="AQ30" s="198" t="s">
        <v>47</v>
      </c>
      <c r="AR30" s="188"/>
      <c r="AS30" s="6"/>
      <c r="AT30" s="6"/>
      <c r="AU30" s="6"/>
      <c r="AV30" s="6"/>
      <c r="AW30" s="6"/>
      <c r="AX30" s="6"/>
      <c r="AY30" s="6"/>
      <c r="AZ30" s="6"/>
      <c r="BA30" s="6"/>
      <c r="BB30" s="6"/>
      <c r="BC30" s="6"/>
      <c r="BD30" s="6"/>
      <c r="BE30" s="6"/>
      <c r="BF30" s="6"/>
      <c r="BG30" s="6"/>
      <c r="BH30" s="6"/>
      <c r="BI30" s="6"/>
      <c r="BJ30" s="6"/>
      <c r="BK30" s="6"/>
      <c r="BL30" s="6"/>
    </row>
    <row r="31" spans="1:64">
      <c r="A31" s="55"/>
      <c r="B31" s="56"/>
      <c r="D31" s="56"/>
      <c r="E31" s="4"/>
      <c r="F31" s="57"/>
      <c r="G31" s="57"/>
      <c r="H31" s="56"/>
      <c r="I31" s="56"/>
      <c r="J31" s="51"/>
      <c r="K31" s="4"/>
      <c r="L31" s="5"/>
      <c r="M31" s="58"/>
      <c r="N31" s="59"/>
      <c r="O31" s="56"/>
      <c r="Q31" s="49"/>
      <c r="R31" s="5"/>
      <c r="S31" s="56"/>
      <c r="T31" s="51"/>
      <c r="U31" s="49"/>
      <c r="V31" s="49"/>
      <c r="W31" s="5"/>
      <c r="X31" s="50"/>
      <c r="Y31" s="60"/>
      <c r="Z31" s="56"/>
      <c r="AA31" s="51"/>
      <c r="AB31" s="56"/>
      <c r="AC31" s="56"/>
      <c r="AD31" s="4"/>
      <c r="AE31" s="5"/>
      <c r="AF31" s="50"/>
      <c r="AG31" s="56"/>
      <c r="AH31" s="5"/>
      <c r="AI31" s="50"/>
      <c r="AJ31" s="56"/>
      <c r="AK31" s="56"/>
      <c r="AL31" s="4"/>
      <c r="AM31" s="5"/>
      <c r="AN31" s="50"/>
      <c r="AO31" s="56"/>
      <c r="AP31" s="4"/>
      <c r="AR31" s="55"/>
    </row>
    <row r="32" spans="1:64">
      <c r="A32" s="55"/>
      <c r="B32" s="56"/>
      <c r="C32" s="54"/>
      <c r="D32" s="56"/>
      <c r="E32" s="4"/>
      <c r="F32" s="57"/>
      <c r="G32" s="57"/>
      <c r="M32" s="58"/>
      <c r="N32" s="59"/>
      <c r="O32" s="56"/>
      <c r="Q32" s="49"/>
      <c r="R32" s="5"/>
      <c r="S32" s="56"/>
      <c r="T32" s="51"/>
      <c r="U32" s="49"/>
      <c r="V32" s="49"/>
      <c r="W32" s="5"/>
      <c r="X32" s="50"/>
      <c r="Y32" s="60"/>
      <c r="Z32" s="56"/>
      <c r="AA32" s="51"/>
      <c r="AB32" s="56"/>
      <c r="AC32" s="56"/>
      <c r="AD32" s="4"/>
      <c r="AE32" s="5"/>
      <c r="AF32" s="50"/>
      <c r="AG32" s="56"/>
      <c r="AH32" s="5"/>
      <c r="AI32" s="50"/>
      <c r="AJ32" s="56"/>
      <c r="AK32" s="56"/>
      <c r="AL32" s="4"/>
      <c r="AM32" s="5"/>
      <c r="AN32" s="50"/>
      <c r="AO32" s="56"/>
      <c r="AP32" s="4"/>
      <c r="AQ32" s="55"/>
      <c r="AR32" s="55"/>
    </row>
    <row r="33" spans="1:44">
      <c r="A33" s="55"/>
      <c r="B33" s="56"/>
      <c r="C33" s="54"/>
      <c r="D33" s="56"/>
      <c r="E33" s="4"/>
      <c r="F33" s="57"/>
      <c r="G33" s="57"/>
      <c r="M33" s="58"/>
      <c r="N33" s="59"/>
      <c r="O33" s="56"/>
      <c r="Q33" s="49"/>
      <c r="R33" s="5"/>
      <c r="S33" s="56"/>
      <c r="T33" s="51"/>
      <c r="U33" s="49"/>
      <c r="V33" s="49"/>
      <c r="W33" s="5"/>
      <c r="X33" s="50"/>
      <c r="Y33" s="60"/>
      <c r="Z33" s="56"/>
      <c r="AA33" s="51"/>
      <c r="AB33" s="56"/>
      <c r="AC33" s="56"/>
      <c r="AD33" s="4"/>
      <c r="AE33" s="5"/>
      <c r="AF33" s="50"/>
      <c r="AG33" s="56"/>
      <c r="AH33" s="5"/>
      <c r="AI33" s="50"/>
      <c r="AJ33" s="56"/>
      <c r="AK33" s="56"/>
      <c r="AL33" s="4"/>
      <c r="AM33" s="5"/>
      <c r="AN33" s="50"/>
      <c r="AO33" s="56"/>
      <c r="AP33" s="4"/>
      <c r="AQ33" s="55"/>
      <c r="AR33" s="55"/>
    </row>
    <row r="34" spans="1:44">
      <c r="A34" s="55"/>
      <c r="B34" s="56"/>
      <c r="C34" s="54"/>
      <c r="D34" s="56"/>
      <c r="E34" s="4"/>
      <c r="F34" s="57"/>
      <c r="G34" s="57"/>
      <c r="M34" s="58"/>
      <c r="N34" s="59"/>
      <c r="O34" s="56"/>
      <c r="Q34" s="49"/>
      <c r="R34" s="5"/>
      <c r="S34" s="56"/>
      <c r="T34" s="51"/>
      <c r="U34" s="49"/>
      <c r="V34" s="49"/>
      <c r="W34" s="5"/>
      <c r="X34" s="50"/>
      <c r="Y34" s="60"/>
      <c r="Z34" s="56"/>
      <c r="AE34" s="5"/>
      <c r="AF34" s="50"/>
      <c r="AG34" s="56"/>
      <c r="AH34" s="5"/>
      <c r="AI34" s="50"/>
      <c r="AJ34" s="56"/>
      <c r="AK34" s="56"/>
      <c r="AL34" s="4"/>
      <c r="AM34" s="5"/>
      <c r="AN34" s="50"/>
      <c r="AO34" s="56"/>
      <c r="AP34" s="4"/>
      <c r="AQ34" s="55"/>
      <c r="AR34" s="55"/>
    </row>
    <row r="35" spans="1:44">
      <c r="A35" s="55"/>
      <c r="B35" s="56"/>
      <c r="C35" s="54"/>
      <c r="D35" s="56"/>
      <c r="E35" s="4"/>
      <c r="F35" s="57"/>
      <c r="G35" s="57"/>
      <c r="M35" s="58"/>
      <c r="N35" s="59"/>
      <c r="O35" s="56"/>
      <c r="Q35" s="49"/>
      <c r="R35" s="5"/>
      <c r="S35" s="56"/>
      <c r="T35" s="51"/>
      <c r="U35" s="49"/>
      <c r="Z35" s="56"/>
      <c r="AE35" s="5"/>
      <c r="AF35" s="50"/>
      <c r="AG35" s="56"/>
      <c r="AH35" s="5"/>
      <c r="AI35" s="50"/>
      <c r="AJ35" s="56"/>
      <c r="AK35" s="56"/>
      <c r="AL35" s="4"/>
      <c r="AM35" s="5"/>
      <c r="AN35" s="50"/>
      <c r="AO35" s="56"/>
      <c r="AP35" s="4"/>
      <c r="AQ35" s="55"/>
      <c r="AR35" s="55"/>
    </row>
    <row r="36" spans="1:44">
      <c r="A36" s="55"/>
      <c r="B36" s="56"/>
      <c r="C36" s="54"/>
      <c r="D36" s="56"/>
      <c r="E36" s="4"/>
      <c r="F36" s="57"/>
      <c r="G36" s="57"/>
      <c r="M36" s="58"/>
      <c r="N36" s="59"/>
      <c r="O36" s="56"/>
      <c r="Q36" s="49"/>
      <c r="R36" s="5"/>
      <c r="S36" s="56"/>
      <c r="T36" s="51"/>
      <c r="U36" s="49"/>
      <c r="Z36" s="56"/>
      <c r="AE36" s="5"/>
      <c r="AF36" s="50"/>
      <c r="AG36" s="56"/>
      <c r="AH36" s="5"/>
      <c r="AI36" s="50"/>
      <c r="AJ36" s="56"/>
      <c r="AK36" s="56"/>
      <c r="AL36" s="4"/>
      <c r="AM36" s="5"/>
      <c r="AN36" s="50"/>
      <c r="AO36" s="56"/>
      <c r="AP36" s="4"/>
      <c r="AQ36" s="55"/>
      <c r="AR36" s="55"/>
    </row>
    <row r="37" spans="1:44">
      <c r="A37" s="55"/>
      <c r="B37" s="56"/>
      <c r="C37" s="54"/>
      <c r="D37" s="56"/>
      <c r="E37" s="4"/>
      <c r="F37" s="57"/>
      <c r="G37" s="57"/>
      <c r="M37" s="58"/>
      <c r="N37" s="59"/>
      <c r="O37" s="56"/>
      <c r="Q37" s="49"/>
      <c r="R37" s="5"/>
      <c r="S37" s="56"/>
      <c r="T37" s="51"/>
      <c r="U37" s="49"/>
      <c r="Z37" s="56"/>
      <c r="AE37" s="5"/>
      <c r="AF37" s="50"/>
      <c r="AG37" s="56"/>
      <c r="AH37" s="5"/>
      <c r="AI37" s="50"/>
      <c r="AJ37" s="56"/>
      <c r="AK37" s="56"/>
      <c r="AL37" s="4"/>
      <c r="AM37" s="5"/>
      <c r="AN37" s="50"/>
      <c r="AO37" s="56"/>
      <c r="AP37" s="4"/>
      <c r="AQ37" s="55"/>
      <c r="AR37" s="55"/>
    </row>
    <row r="38" spans="1:44">
      <c r="A38" s="55"/>
      <c r="B38" s="56"/>
      <c r="C38" s="54"/>
      <c r="D38" s="56"/>
      <c r="E38" s="4"/>
      <c r="F38" s="57"/>
      <c r="G38" s="57"/>
      <c r="M38" s="58"/>
      <c r="N38" s="59"/>
      <c r="O38" s="56"/>
      <c r="Q38" s="49"/>
      <c r="R38" s="5"/>
      <c r="S38" s="56"/>
      <c r="T38" s="51"/>
      <c r="U38" s="49"/>
      <c r="Z38" s="56"/>
      <c r="AE38" s="5"/>
      <c r="AF38" s="50"/>
      <c r="AG38" s="56"/>
      <c r="AH38" s="5"/>
      <c r="AI38" s="50"/>
      <c r="AJ38" s="56"/>
      <c r="AK38" s="56"/>
      <c r="AL38" s="4"/>
      <c r="AM38" s="5"/>
      <c r="AN38" s="50"/>
      <c r="AO38" s="56"/>
      <c r="AP38" s="4"/>
      <c r="AQ38" s="55"/>
      <c r="AR38" s="55"/>
    </row>
    <row r="39" spans="1:44">
      <c r="A39" s="55"/>
      <c r="B39" s="56"/>
      <c r="C39" s="54"/>
      <c r="D39" s="56"/>
      <c r="E39" s="4"/>
      <c r="F39" s="57"/>
      <c r="G39" s="57"/>
      <c r="M39" s="58"/>
      <c r="N39" s="59"/>
      <c r="O39" s="56"/>
      <c r="Q39" s="49"/>
      <c r="R39" s="5"/>
      <c r="S39" s="56"/>
      <c r="T39" s="51"/>
      <c r="U39" s="49"/>
      <c r="Z39" s="56"/>
      <c r="AE39" s="5"/>
      <c r="AF39" s="50"/>
      <c r="AG39" s="56"/>
      <c r="AH39" s="5"/>
      <c r="AI39" s="50"/>
      <c r="AJ39" s="56"/>
      <c r="AK39" s="56"/>
      <c r="AL39" s="4"/>
      <c r="AM39" s="5"/>
      <c r="AN39" s="50"/>
      <c r="AO39" s="56"/>
      <c r="AP39" s="4"/>
      <c r="AQ39" s="55"/>
      <c r="AR39" s="55"/>
    </row>
    <row r="40" spans="1:44">
      <c r="A40" s="55"/>
      <c r="B40" s="56"/>
      <c r="C40" s="54"/>
      <c r="D40" s="56"/>
      <c r="E40" s="4"/>
      <c r="F40" s="57"/>
      <c r="G40" s="57"/>
      <c r="H40" s="56"/>
      <c r="I40" s="56"/>
      <c r="J40" s="51"/>
      <c r="K40" s="4"/>
      <c r="L40" s="5"/>
      <c r="M40" s="58"/>
      <c r="N40" s="59"/>
      <c r="O40" s="56"/>
      <c r="Q40" s="49"/>
      <c r="R40" s="5"/>
      <c r="S40" s="56"/>
      <c r="T40" s="51"/>
      <c r="U40" s="49"/>
      <c r="Z40" s="56"/>
      <c r="AE40" s="5"/>
      <c r="AF40" s="50"/>
      <c r="AG40" s="56"/>
      <c r="AH40" s="5"/>
      <c r="AI40" s="50"/>
      <c r="AJ40" s="56"/>
      <c r="AK40" s="56"/>
      <c r="AL40" s="4"/>
      <c r="AM40" s="5"/>
      <c r="AN40" s="50"/>
      <c r="AO40" s="56"/>
      <c r="AP40" s="4"/>
      <c r="AQ40" s="55"/>
      <c r="AR40" s="55"/>
    </row>
    <row r="41" spans="1:44">
      <c r="A41" s="55"/>
      <c r="B41" s="56"/>
      <c r="C41" s="54"/>
      <c r="D41" s="56"/>
      <c r="E41" s="4"/>
      <c r="F41" s="57"/>
      <c r="G41" s="57"/>
      <c r="H41" s="56"/>
      <c r="I41" s="56"/>
      <c r="J41" s="51"/>
      <c r="K41" s="4"/>
      <c r="L41" s="5"/>
      <c r="M41" s="58"/>
      <c r="N41" s="59"/>
      <c r="O41" s="56"/>
      <c r="Q41" s="49"/>
      <c r="R41" s="5"/>
      <c r="S41" s="56"/>
      <c r="T41" s="51"/>
      <c r="U41" s="49"/>
      <c r="V41" s="49"/>
      <c r="W41" s="5"/>
      <c r="X41" s="50"/>
      <c r="Y41" s="60"/>
      <c r="Z41" s="56"/>
      <c r="AE41" s="5"/>
      <c r="AF41" s="50"/>
      <c r="AG41" s="56"/>
      <c r="AH41" s="5"/>
      <c r="AI41" s="50"/>
      <c r="AJ41" s="56"/>
      <c r="AK41" s="56"/>
      <c r="AL41" s="4"/>
      <c r="AM41" s="5"/>
      <c r="AN41" s="50"/>
      <c r="AO41" s="56"/>
      <c r="AP41" s="4"/>
      <c r="AQ41" s="55"/>
      <c r="AR41" s="55"/>
    </row>
    <row r="42" spans="1:44">
      <c r="A42" s="55"/>
      <c r="B42" s="56"/>
      <c r="C42" s="54"/>
      <c r="D42" s="56"/>
      <c r="E42" s="4"/>
      <c r="F42" s="57"/>
      <c r="G42" s="57"/>
      <c r="H42" s="56"/>
      <c r="I42" s="56"/>
      <c r="J42" s="51"/>
      <c r="K42" s="4"/>
      <c r="L42" s="5"/>
      <c r="M42" s="58"/>
      <c r="N42" s="59"/>
      <c r="O42" s="56"/>
      <c r="Q42" s="49"/>
      <c r="R42" s="5"/>
      <c r="S42" s="56"/>
      <c r="T42" s="51"/>
      <c r="U42" s="49"/>
      <c r="V42" s="49"/>
      <c r="W42" s="5"/>
      <c r="X42" s="50"/>
      <c r="Y42" s="60"/>
      <c r="Z42" s="56"/>
      <c r="AE42" s="5"/>
      <c r="AF42" s="50"/>
      <c r="AG42" s="56"/>
      <c r="AH42" s="5"/>
      <c r="AI42" s="50"/>
      <c r="AJ42" s="56"/>
      <c r="AK42" s="56"/>
      <c r="AL42" s="4"/>
      <c r="AM42" s="5"/>
      <c r="AN42" s="50"/>
      <c r="AO42" s="56"/>
      <c r="AP42" s="4"/>
      <c r="AQ42" s="55"/>
      <c r="AR42" s="55"/>
    </row>
    <row r="43" spans="1:44">
      <c r="A43" s="4"/>
      <c r="B43" s="50"/>
      <c r="C43" s="50"/>
      <c r="D43" s="52"/>
      <c r="E43" s="4"/>
      <c r="F43" s="53"/>
      <c r="G43" s="3"/>
      <c r="H43" s="52"/>
      <c r="I43" s="52"/>
      <c r="J43" s="2"/>
      <c r="K43" s="4"/>
      <c r="L43" s="5"/>
      <c r="M43" s="52"/>
      <c r="N43" s="4"/>
      <c r="O43" s="52"/>
      <c r="P43" s="49"/>
      <c r="Q43" s="49"/>
      <c r="R43" s="5"/>
      <c r="S43" s="52"/>
      <c r="T43" s="2"/>
      <c r="U43" s="49"/>
      <c r="V43" s="49"/>
      <c r="W43" s="5"/>
      <c r="X43" s="50"/>
      <c r="Y43" s="45"/>
      <c r="Z43" s="52"/>
      <c r="AA43" s="2"/>
      <c r="AB43" s="52"/>
      <c r="AC43" s="52"/>
      <c r="AD43" s="4"/>
      <c r="AE43" s="5"/>
      <c r="AF43" s="50"/>
      <c r="AG43" s="52"/>
      <c r="AH43" s="5"/>
      <c r="AI43" s="50"/>
      <c r="AJ43" s="52"/>
      <c r="AK43" s="52"/>
      <c r="AL43" s="4"/>
      <c r="AM43" s="5"/>
      <c r="AN43" s="50"/>
      <c r="AO43" s="52"/>
      <c r="AP43" s="4"/>
      <c r="AQ43" s="4"/>
      <c r="AR43" s="4"/>
    </row>
    <row r="44" spans="1:44">
      <c r="B44" s="50"/>
      <c r="C44" s="50"/>
      <c r="D44" s="52"/>
      <c r="E44" s="4"/>
      <c r="F44" s="53"/>
      <c r="G44" s="3"/>
      <c r="H44" s="52"/>
      <c r="I44" s="52"/>
      <c r="J44" s="2"/>
      <c r="K44" s="4"/>
      <c r="L44" s="5"/>
      <c r="M44" s="52"/>
      <c r="N44" s="4"/>
      <c r="O44" s="52"/>
      <c r="P44" s="49"/>
      <c r="Q44" s="49"/>
      <c r="R44" s="5"/>
      <c r="S44" s="52"/>
      <c r="T44" s="2"/>
      <c r="U44" s="49"/>
      <c r="V44" s="49"/>
      <c r="W44" s="5"/>
      <c r="X44" s="50"/>
      <c r="Y44" s="45"/>
      <c r="Z44" s="52"/>
      <c r="AA44" s="2"/>
      <c r="AB44" s="52"/>
      <c r="AC44" s="52"/>
      <c r="AD44" s="4"/>
      <c r="AE44" s="5"/>
      <c r="AF44" s="50"/>
      <c r="AG44" s="52"/>
      <c r="AH44" s="5"/>
      <c r="AI44" s="50"/>
      <c r="AJ44" s="52"/>
      <c r="AK44" s="52"/>
      <c r="AL44" s="4"/>
      <c r="AM44" s="5"/>
      <c r="AN44" s="50"/>
      <c r="AR44" s="4"/>
    </row>
    <row r="45" spans="1:44">
      <c r="A45" s="4"/>
      <c r="B45" s="50"/>
      <c r="C45" s="50"/>
      <c r="D45" s="52"/>
      <c r="E45" s="4"/>
      <c r="F45" s="53"/>
      <c r="G45" s="3"/>
      <c r="H45" s="52"/>
      <c r="I45" s="52"/>
      <c r="J45" s="2"/>
      <c r="K45" s="4"/>
      <c r="L45" s="5"/>
      <c r="M45" s="52"/>
      <c r="N45" s="4"/>
      <c r="O45" s="52"/>
      <c r="P45" s="49"/>
      <c r="Q45" s="49"/>
      <c r="R45" s="5"/>
      <c r="S45" s="52"/>
      <c r="T45" s="2"/>
      <c r="U45" s="49"/>
      <c r="V45" s="49"/>
      <c r="W45" s="5"/>
      <c r="X45" s="50"/>
      <c r="Y45" s="45"/>
      <c r="Z45" s="52"/>
      <c r="AA45" s="2"/>
      <c r="AB45" s="52"/>
      <c r="AC45" s="52"/>
      <c r="AD45" s="4"/>
      <c r="AE45" s="5"/>
      <c r="AF45" s="50"/>
      <c r="AG45" s="52"/>
      <c r="AH45" s="5"/>
      <c r="AI45" s="50"/>
      <c r="AJ45" s="52"/>
      <c r="AK45" s="52"/>
      <c r="AL45" s="4"/>
      <c r="AM45" s="5"/>
      <c r="AN45" s="50"/>
      <c r="AR45" s="4"/>
    </row>
    <row r="46" spans="1:44">
      <c r="A46" s="4"/>
      <c r="B46" s="50"/>
      <c r="C46" s="4"/>
      <c r="D46" s="52"/>
      <c r="E46" s="4"/>
      <c r="F46" s="53"/>
      <c r="G46" s="3"/>
      <c r="H46" s="52"/>
      <c r="I46" s="52"/>
      <c r="J46" s="2"/>
      <c r="K46" s="4"/>
      <c r="L46" s="5"/>
      <c r="M46" s="52"/>
      <c r="N46" s="4"/>
      <c r="O46" s="52"/>
      <c r="P46" s="49"/>
      <c r="Q46" s="49"/>
      <c r="R46" s="5"/>
      <c r="S46" s="52"/>
      <c r="T46" s="2"/>
      <c r="U46" s="49"/>
      <c r="V46" s="49"/>
      <c r="W46" s="5"/>
      <c r="X46" s="50"/>
      <c r="Y46" s="45"/>
      <c r="Z46" s="52"/>
      <c r="AA46" s="2"/>
      <c r="AB46" s="52"/>
      <c r="AC46" s="52"/>
      <c r="AD46" s="4"/>
      <c r="AE46" s="5"/>
      <c r="AF46" s="50"/>
      <c r="AG46" s="52"/>
      <c r="AH46" s="5"/>
      <c r="AI46" s="50"/>
      <c r="AJ46" s="52"/>
      <c r="AK46" s="52"/>
      <c r="AL46" s="4"/>
      <c r="AM46" s="5"/>
      <c r="AN46" s="50"/>
      <c r="AR46" s="4"/>
    </row>
    <row r="47" spans="1:44">
      <c r="A47" s="4"/>
      <c r="B47" s="50"/>
      <c r="C47" s="50"/>
      <c r="D47" s="52"/>
      <c r="E47" s="4"/>
      <c r="F47" s="53"/>
      <c r="K47" s="4"/>
      <c r="L47" s="5"/>
      <c r="M47" s="52"/>
      <c r="N47" s="4"/>
      <c r="O47" s="52"/>
      <c r="P47" s="49"/>
      <c r="Q47" s="49"/>
      <c r="R47" s="5"/>
      <c r="S47" s="52"/>
      <c r="T47" s="2"/>
      <c r="U47" s="49"/>
      <c r="V47" s="49"/>
      <c r="W47" s="5"/>
      <c r="X47" s="50"/>
      <c r="Y47" s="45"/>
      <c r="Z47" s="52"/>
      <c r="AA47" s="2"/>
      <c r="AB47" s="52"/>
      <c r="AC47" s="52"/>
      <c r="AD47" s="4"/>
      <c r="AE47" s="5"/>
      <c r="AF47" s="50"/>
      <c r="AG47" s="52"/>
      <c r="AH47" s="5"/>
      <c r="AI47" s="50"/>
      <c r="AJ47" s="52"/>
      <c r="AK47" s="52"/>
      <c r="AL47" s="4"/>
      <c r="AM47" s="5"/>
      <c r="AN47" s="50"/>
      <c r="AR47" s="4"/>
    </row>
    <row r="48" spans="1:44">
      <c r="A48" s="4"/>
      <c r="B48" s="50"/>
      <c r="C48" s="4"/>
      <c r="D48" s="52"/>
      <c r="E48" s="4"/>
      <c r="F48" s="53"/>
      <c r="K48" s="4"/>
      <c r="L48" s="5"/>
      <c r="M48" s="52"/>
      <c r="N48" s="4"/>
      <c r="O48" s="52"/>
      <c r="P48" s="49"/>
      <c r="Q48" s="49"/>
      <c r="R48" s="5"/>
      <c r="S48" s="52"/>
      <c r="T48" s="2"/>
      <c r="U48" s="49"/>
      <c r="V48" s="49"/>
      <c r="W48" s="5"/>
      <c r="X48" s="50"/>
      <c r="Y48" s="45"/>
      <c r="Z48" s="52"/>
      <c r="AA48" s="2"/>
      <c r="AB48" s="52"/>
      <c r="AC48" s="52"/>
      <c r="AD48" s="4"/>
      <c r="AE48" s="5"/>
      <c r="AF48" s="50"/>
      <c r="AG48" s="52"/>
      <c r="AH48" s="5"/>
      <c r="AI48" s="50"/>
      <c r="AJ48" s="52"/>
      <c r="AK48" s="52"/>
      <c r="AL48" s="4"/>
      <c r="AM48" s="5"/>
      <c r="AN48" s="50"/>
      <c r="AR48" s="4"/>
    </row>
    <row r="49" spans="1:44">
      <c r="A49" s="4"/>
      <c r="B49" s="50"/>
      <c r="C49" s="4"/>
      <c r="D49" s="52"/>
      <c r="E49" s="4"/>
      <c r="F49" s="53"/>
      <c r="K49" s="4"/>
      <c r="L49" s="5"/>
      <c r="M49" s="52"/>
      <c r="N49" s="4"/>
      <c r="O49" s="52"/>
      <c r="P49" s="49"/>
      <c r="Q49" s="49"/>
      <c r="R49" s="5"/>
      <c r="S49" s="52"/>
      <c r="T49" s="2"/>
      <c r="U49" s="49"/>
      <c r="V49" s="49"/>
      <c r="W49" s="5"/>
      <c r="X49" s="50"/>
      <c r="Y49" s="45"/>
      <c r="Z49" s="52"/>
      <c r="AA49" s="2"/>
      <c r="AB49" s="52"/>
      <c r="AC49" s="52"/>
      <c r="AD49" s="4"/>
      <c r="AE49" s="5"/>
      <c r="AF49" s="50"/>
      <c r="AG49" s="52"/>
      <c r="AH49" s="5"/>
      <c r="AI49" s="50"/>
      <c r="AJ49" s="52"/>
      <c r="AK49" s="52"/>
      <c r="AL49" s="4"/>
      <c r="AM49" s="5"/>
      <c r="AN49" s="50"/>
      <c r="AR49" s="4"/>
    </row>
    <row r="50" spans="1:44">
      <c r="A50" s="4"/>
      <c r="B50" s="50"/>
      <c r="C50" s="50"/>
      <c r="D50" s="52"/>
      <c r="E50" s="4"/>
      <c r="F50" s="53"/>
      <c r="K50" s="4"/>
      <c r="L50" s="5"/>
      <c r="M50" s="52"/>
      <c r="N50" s="4"/>
      <c r="O50" s="52"/>
      <c r="P50" s="49"/>
      <c r="Q50" s="49"/>
      <c r="R50" s="5"/>
      <c r="S50" s="52"/>
      <c r="T50" s="2"/>
      <c r="U50" s="49"/>
      <c r="V50" s="49"/>
      <c r="W50" s="5"/>
      <c r="X50" s="50"/>
      <c r="Y50" s="45"/>
      <c r="Z50" s="52"/>
      <c r="AA50" s="2"/>
      <c r="AB50" s="52"/>
      <c r="AC50" s="52"/>
      <c r="AD50" s="4"/>
      <c r="AE50" s="5"/>
      <c r="AF50" s="50"/>
      <c r="AG50" s="52"/>
      <c r="AH50" s="5"/>
      <c r="AI50" s="50"/>
      <c r="AJ50" s="52"/>
      <c r="AK50" s="52"/>
      <c r="AL50" s="4"/>
      <c r="AM50" s="5"/>
      <c r="AN50" s="50"/>
      <c r="AR50" s="4"/>
    </row>
    <row r="51" spans="1:44">
      <c r="B51" s="50"/>
      <c r="C51" s="4"/>
      <c r="D51" s="52"/>
      <c r="E51" s="4"/>
      <c r="F51" s="53"/>
      <c r="K51" s="4"/>
      <c r="L51" s="5"/>
      <c r="M51" s="52"/>
      <c r="N51" s="4"/>
      <c r="O51" s="52"/>
      <c r="P51" s="49"/>
      <c r="Q51" s="49"/>
      <c r="R51" s="5"/>
      <c r="S51" s="52"/>
      <c r="T51" s="2"/>
      <c r="U51" s="49"/>
      <c r="V51" s="49"/>
      <c r="W51" s="5"/>
      <c r="X51" s="50"/>
      <c r="Y51" s="45"/>
      <c r="Z51" s="52"/>
      <c r="AA51" s="2"/>
      <c r="AB51" s="52"/>
      <c r="AC51" s="52"/>
      <c r="AD51" s="4"/>
      <c r="AE51" s="5"/>
      <c r="AF51" s="50"/>
      <c r="AG51" s="52"/>
      <c r="AH51" s="5"/>
      <c r="AI51" s="50"/>
      <c r="AJ51" s="52"/>
      <c r="AK51" s="52"/>
      <c r="AL51" s="4"/>
      <c r="AM51" s="5"/>
      <c r="AN51" s="50"/>
      <c r="AR51" s="4"/>
    </row>
    <row r="52" spans="1:44">
      <c r="A52" s="4"/>
      <c r="B52" s="50"/>
      <c r="C52" s="50"/>
      <c r="D52" s="52"/>
      <c r="E52" s="4"/>
      <c r="F52" s="53"/>
      <c r="K52" s="4"/>
      <c r="L52" s="5"/>
      <c r="M52" s="52"/>
      <c r="N52" s="4"/>
      <c r="O52" s="52"/>
      <c r="P52" s="49"/>
      <c r="Q52" s="49"/>
      <c r="R52" s="5"/>
      <c r="S52" s="52"/>
      <c r="T52" s="2"/>
      <c r="U52" s="49"/>
      <c r="V52" s="49"/>
      <c r="W52" s="5"/>
      <c r="X52" s="50"/>
      <c r="Y52" s="45"/>
      <c r="Z52" s="52"/>
      <c r="AA52" s="2"/>
      <c r="AB52" s="52"/>
      <c r="AC52" s="52"/>
      <c r="AD52" s="4"/>
      <c r="AE52" s="5"/>
      <c r="AF52" s="50"/>
      <c r="AG52" s="52"/>
      <c r="AH52" s="5"/>
      <c r="AI52" s="50"/>
      <c r="AJ52" s="52"/>
      <c r="AK52" s="52"/>
      <c r="AL52" s="4"/>
      <c r="AM52" s="5"/>
      <c r="AN52" s="50"/>
      <c r="AO52" s="52"/>
      <c r="AP52" s="4"/>
      <c r="AQ52" s="4"/>
      <c r="AR52" s="4"/>
    </row>
    <row r="53" spans="1:44">
      <c r="A53" s="4"/>
      <c r="B53" s="50"/>
      <c r="C53" s="50"/>
      <c r="D53" s="52"/>
      <c r="E53" s="4"/>
      <c r="F53" s="53"/>
      <c r="K53" s="4"/>
      <c r="L53" s="5"/>
      <c r="M53" s="52"/>
      <c r="N53" s="4"/>
      <c r="O53" s="52"/>
      <c r="P53" s="49"/>
      <c r="Q53" s="49"/>
      <c r="R53" s="5"/>
      <c r="S53" s="52"/>
      <c r="T53" s="2"/>
      <c r="U53" s="49"/>
      <c r="V53" s="49"/>
      <c r="W53" s="5"/>
      <c r="X53" s="50"/>
      <c r="Y53" s="45"/>
      <c r="Z53" s="52"/>
      <c r="AA53" s="2"/>
      <c r="AB53" s="52"/>
      <c r="AC53" s="52"/>
      <c r="AD53" s="4"/>
      <c r="AE53" s="5"/>
      <c r="AF53" s="50"/>
      <c r="AG53" s="52"/>
      <c r="AH53" s="5"/>
      <c r="AI53" s="50"/>
      <c r="AJ53" s="52"/>
      <c r="AK53" s="52"/>
      <c r="AL53" s="4"/>
      <c r="AM53" s="5"/>
      <c r="AN53" s="50"/>
      <c r="AO53" s="52"/>
      <c r="AP53" s="4"/>
      <c r="AQ53" s="4"/>
      <c r="AR53" s="4"/>
    </row>
    <row r="54" spans="1:44">
      <c r="A54" s="4"/>
      <c r="B54" s="50"/>
      <c r="C54" s="50"/>
      <c r="D54" s="52"/>
      <c r="E54" s="4"/>
      <c r="F54" s="53"/>
      <c r="K54" s="4"/>
      <c r="L54" s="5"/>
      <c r="M54" s="52"/>
      <c r="N54" s="4"/>
      <c r="O54" s="52"/>
      <c r="P54" s="49"/>
      <c r="Q54" s="49"/>
      <c r="R54" s="5"/>
      <c r="S54" s="52"/>
      <c r="T54" s="2"/>
      <c r="U54" s="49"/>
      <c r="V54" s="49"/>
      <c r="W54" s="5"/>
      <c r="X54" s="50"/>
      <c r="Y54" s="45"/>
      <c r="Z54" s="52"/>
      <c r="AA54" s="2"/>
      <c r="AB54" s="52"/>
      <c r="AC54" s="52"/>
      <c r="AD54" s="4"/>
      <c r="AE54" s="5"/>
      <c r="AF54" s="50"/>
      <c r="AG54" s="52"/>
      <c r="AH54" s="5"/>
      <c r="AI54" s="50"/>
      <c r="AJ54" s="52"/>
      <c r="AK54" s="52"/>
      <c r="AL54" s="4"/>
      <c r="AM54" s="5"/>
      <c r="AN54" s="50"/>
      <c r="AO54" s="52"/>
      <c r="AP54" s="4"/>
      <c r="AQ54" s="4"/>
      <c r="AR54" s="4"/>
    </row>
    <row r="55" spans="1:44">
      <c r="B55" s="50"/>
      <c r="C55" s="4"/>
      <c r="D55" s="52"/>
      <c r="E55" s="4"/>
      <c r="F55" s="4"/>
      <c r="G55" s="4"/>
      <c r="H55" s="52"/>
      <c r="I55" s="52"/>
      <c r="J55" s="4"/>
      <c r="K55" s="4"/>
      <c r="L55" s="5"/>
      <c r="M55" s="52"/>
      <c r="N55" s="4"/>
      <c r="O55" s="52"/>
      <c r="P55" s="49"/>
      <c r="Q55" s="49"/>
      <c r="R55" s="5"/>
      <c r="S55" s="52"/>
      <c r="T55" s="2"/>
      <c r="U55" s="49"/>
      <c r="V55" s="49"/>
      <c r="W55" s="5"/>
      <c r="X55" s="50"/>
      <c r="Y55" s="4"/>
      <c r="Z55" s="52"/>
      <c r="AA55" s="4"/>
      <c r="AB55" s="52"/>
      <c r="AC55" s="52"/>
      <c r="AD55" s="4"/>
      <c r="AE55" s="5"/>
      <c r="AF55" s="50"/>
      <c r="AG55" s="52"/>
      <c r="AH55" s="5"/>
      <c r="AI55" s="50"/>
      <c r="AJ55" s="52"/>
      <c r="AK55" s="52"/>
      <c r="AL55" s="4"/>
      <c r="AM55" s="5"/>
      <c r="AN55" s="50"/>
      <c r="AO55" s="52"/>
      <c r="AP55" s="4"/>
      <c r="AQ55" s="4"/>
      <c r="AR55" s="4"/>
    </row>
  </sheetData>
  <autoFilter ref="A1:AR55" xr:uid="{FCDFF5CD-5381-4E8B-8E05-80EDEDEAF4E2}">
    <sortState xmlns:xlrd2="http://schemas.microsoft.com/office/spreadsheetml/2017/richdata2" ref="A2:AR55">
      <sortCondition ref="B1:B55"/>
    </sortState>
  </autoFilter>
  <sortState xmlns:xlrd2="http://schemas.microsoft.com/office/spreadsheetml/2017/richdata2" ref="A2:AR30">
    <sortCondition ref="M2:M30"/>
  </sortState>
  <conditionalFormatting sqref="AR1">
    <cfRule type="containsText" dxfId="0" priority="1" operator="containsText" text="auto">
      <formula>NOT(ISERROR(SEARCH("auto",AR1)))</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020C8-C3F8-4EE4-B9CE-6045FFD64B1D}">
  <dimension ref="A1:H23"/>
  <sheetViews>
    <sheetView workbookViewId="0">
      <selection activeCell="C34" sqref="C34"/>
    </sheetView>
  </sheetViews>
  <sheetFormatPr defaultColWidth="8.85546875" defaultRowHeight="15"/>
  <cols>
    <col min="1" max="1" width="37.42578125" customWidth="1"/>
    <col min="2" max="2" width="20.28515625" bestFit="1" customWidth="1"/>
    <col min="3" max="3" width="10.28515625" customWidth="1"/>
    <col min="4" max="4" width="12.85546875" bestFit="1" customWidth="1"/>
    <col min="5" max="5" width="11.5703125" customWidth="1"/>
    <col min="6" max="6" width="14" customWidth="1"/>
    <col min="7" max="7" width="16.42578125" bestFit="1" customWidth="1"/>
  </cols>
  <sheetData>
    <row r="1" spans="1:8" ht="21" customHeight="1">
      <c r="A1" s="34"/>
      <c r="B1" s="40" t="s">
        <v>47</v>
      </c>
      <c r="C1" s="229" t="s">
        <v>50</v>
      </c>
      <c r="D1" s="230"/>
      <c r="E1" s="231" t="s">
        <v>51</v>
      </c>
      <c r="F1" s="232"/>
    </row>
    <row r="2" spans="1:8" ht="30.75" thickBot="1">
      <c r="A2" s="75">
        <v>2016</v>
      </c>
      <c r="B2" s="35" t="s">
        <v>52</v>
      </c>
      <c r="C2" s="36" t="s">
        <v>53</v>
      </c>
      <c r="D2" s="37" t="s">
        <v>54</v>
      </c>
      <c r="E2" s="38" t="s">
        <v>53</v>
      </c>
      <c r="F2" s="39" t="s">
        <v>54</v>
      </c>
      <c r="H2" s="9"/>
    </row>
    <row r="3" spans="1:8">
      <c r="A3" s="12" t="s">
        <v>55</v>
      </c>
      <c r="B3" s="19"/>
      <c r="C3" s="13">
        <v>9.5000000000000001E-2</v>
      </c>
      <c r="D3" s="14">
        <v>6.8900000000000003E-2</v>
      </c>
      <c r="E3" s="15">
        <v>6.7900000000000002E-2</v>
      </c>
      <c r="F3" s="16">
        <v>0.16250000000000001</v>
      </c>
      <c r="H3" s="6"/>
    </row>
    <row r="4" spans="1:8" ht="17.25">
      <c r="A4" s="17" t="s">
        <v>56</v>
      </c>
      <c r="B4" s="11" t="s">
        <v>57</v>
      </c>
      <c r="C4" s="22"/>
      <c r="D4" s="23"/>
      <c r="E4" s="24"/>
      <c r="F4" s="25"/>
      <c r="H4" s="6"/>
    </row>
    <row r="5" spans="1:8" ht="15.75">
      <c r="A5" s="17" t="s">
        <v>58</v>
      </c>
      <c r="B5" s="20"/>
      <c r="C5" s="30">
        <f>C3*1.5</f>
        <v>0.14250000000000002</v>
      </c>
      <c r="D5" s="31">
        <f>D3*1.5</f>
        <v>0.10335</v>
      </c>
      <c r="E5" s="28"/>
      <c r="F5" s="29"/>
      <c r="H5" s="10"/>
    </row>
    <row r="6" spans="1:8" ht="16.5" thickBot="1">
      <c r="A6" s="18" t="s">
        <v>59</v>
      </c>
      <c r="B6" s="21"/>
      <c r="C6" s="26"/>
      <c r="D6" s="27"/>
      <c r="E6" s="32">
        <f>E3*1.5</f>
        <v>0.10185</v>
      </c>
      <c r="F6" s="33">
        <f>F3*0.5</f>
        <v>8.1250000000000003E-2</v>
      </c>
      <c r="H6" s="7"/>
    </row>
    <row r="7" spans="1:8">
      <c r="C7" s="6"/>
      <c r="D7" s="6"/>
      <c r="E7" s="6"/>
      <c r="F7" s="6"/>
      <c r="H7" s="6"/>
    </row>
    <row r="8" spans="1:8" ht="15.75" thickBot="1"/>
    <row r="9" spans="1:8" ht="15.75">
      <c r="A9" s="34"/>
      <c r="B9" s="40" t="s">
        <v>47</v>
      </c>
      <c r="C9" s="229" t="s">
        <v>50</v>
      </c>
      <c r="D9" s="230"/>
      <c r="E9" s="231" t="s">
        <v>51</v>
      </c>
      <c r="F9" s="232"/>
    </row>
    <row r="10" spans="1:8" ht="30.75" thickBot="1">
      <c r="A10" s="75">
        <v>2021</v>
      </c>
      <c r="B10" s="35" t="s">
        <v>52</v>
      </c>
      <c r="C10" s="36" t="s">
        <v>53</v>
      </c>
      <c r="D10" s="37" t="s">
        <v>54</v>
      </c>
      <c r="E10" s="38" t="s">
        <v>53</v>
      </c>
      <c r="F10" s="39" t="s">
        <v>54</v>
      </c>
    </row>
    <row r="11" spans="1:8">
      <c r="A11" s="12" t="s">
        <v>55</v>
      </c>
      <c r="B11" s="19"/>
      <c r="C11" s="13">
        <v>4.2000000000000003E-2</v>
      </c>
      <c r="D11" s="46">
        <v>6.1699999999999998E-2</v>
      </c>
      <c r="E11" s="15">
        <v>2.9000000000000001E-2</v>
      </c>
      <c r="F11" s="46">
        <v>0.10199999999999999</v>
      </c>
    </row>
    <row r="12" spans="1:8" ht="17.25">
      <c r="A12" s="17" t="s">
        <v>56</v>
      </c>
      <c r="B12" s="11" t="s">
        <v>57</v>
      </c>
      <c r="C12" s="22"/>
      <c r="D12" s="23"/>
      <c r="E12" s="24"/>
      <c r="F12" s="25"/>
    </row>
    <row r="13" spans="1:8" ht="15.75">
      <c r="A13" s="17" t="s">
        <v>58</v>
      </c>
      <c r="B13" s="20"/>
      <c r="C13" s="30">
        <f>C11*1.5</f>
        <v>6.3E-2</v>
      </c>
      <c r="D13" s="31">
        <f>D11*1.5</f>
        <v>9.2549999999999993E-2</v>
      </c>
      <c r="E13" s="28"/>
      <c r="F13" s="29"/>
    </row>
    <row r="14" spans="1:8" ht="16.5" thickBot="1">
      <c r="A14" s="18" t="s">
        <v>59</v>
      </c>
      <c r="B14" s="21"/>
      <c r="C14" s="26"/>
      <c r="D14" s="27"/>
      <c r="E14" s="32">
        <f>E11*1.5</f>
        <v>4.3500000000000004E-2</v>
      </c>
      <c r="F14" s="33">
        <f>F11*0.5</f>
        <v>5.0999999999999997E-2</v>
      </c>
    </row>
    <row r="17" spans="1:1">
      <c r="A17" s="8" t="s">
        <v>60</v>
      </c>
    </row>
    <row r="19" spans="1:1">
      <c r="A19" s="42" t="s">
        <v>61</v>
      </c>
    </row>
    <row r="20" spans="1:1">
      <c r="A20" s="43" t="s">
        <v>62</v>
      </c>
    </row>
    <row r="21" spans="1:1">
      <c r="A21" s="43" t="s">
        <v>63</v>
      </c>
    </row>
    <row r="22" spans="1:1">
      <c r="A22" s="44" t="s">
        <v>64</v>
      </c>
    </row>
    <row r="23" spans="1:1">
      <c r="A23" s="43" t="s">
        <v>65</v>
      </c>
    </row>
  </sheetData>
  <mergeCells count="4">
    <mergeCell ref="C1:D1"/>
    <mergeCell ref="E1:F1"/>
    <mergeCell ref="C9:D9"/>
    <mergeCell ref="E9:F9"/>
  </mergeCells>
  <hyperlinks>
    <hyperlink ref="A22" r:id="rId1" display="“T9” updates this method to calculate floors using total raw count sums to arrive at CMA thresholds. This method matches that used by Statistics Canada. " xr:uid="{9AE450A8-F760-4A11-980B-281CB7D55199}"/>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B3320-B643-4B68-8113-C27F90C0FD3A}">
  <dimension ref="A1:S26"/>
  <sheetViews>
    <sheetView zoomScaleNormal="100" workbookViewId="0">
      <selection activeCell="L10" sqref="L10"/>
    </sheetView>
  </sheetViews>
  <sheetFormatPr defaultRowHeight="15"/>
  <cols>
    <col min="1" max="1" width="10.7109375" style="77" customWidth="1"/>
    <col min="2" max="8" width="10.7109375" style="76" customWidth="1"/>
    <col min="9" max="16384" width="9.140625" style="76"/>
  </cols>
  <sheetData>
    <row r="1" spans="1:19" ht="67.5" customHeight="1" thickBot="1">
      <c r="F1" s="77"/>
      <c r="G1" s="77"/>
      <c r="H1" s="77"/>
      <c r="J1" s="233" t="s">
        <v>66</v>
      </c>
      <c r="K1" s="234"/>
      <c r="L1" s="234"/>
      <c r="M1" s="234"/>
      <c r="N1" s="234"/>
      <c r="O1" s="234"/>
      <c r="P1" s="234"/>
      <c r="Q1" s="235"/>
    </row>
    <row r="2" spans="1:19" ht="60.75" thickBot="1">
      <c r="A2" s="123" t="s">
        <v>142</v>
      </c>
      <c r="B2" s="122" t="s">
        <v>8</v>
      </c>
      <c r="C2" s="121" t="s">
        <v>67</v>
      </c>
      <c r="D2" s="138" t="s">
        <v>7</v>
      </c>
      <c r="E2" s="137" t="s">
        <v>71</v>
      </c>
      <c r="F2" s="138" t="s">
        <v>10</v>
      </c>
      <c r="G2" s="137" t="s">
        <v>76</v>
      </c>
      <c r="H2" s="137" t="s">
        <v>79</v>
      </c>
      <c r="J2" s="236"/>
      <c r="K2" s="237"/>
      <c r="L2" s="237"/>
      <c r="M2" s="237"/>
      <c r="N2" s="237"/>
      <c r="O2" s="237"/>
      <c r="P2" s="237"/>
      <c r="Q2" s="238"/>
    </row>
    <row r="3" spans="1:19">
      <c r="A3" s="116" t="s">
        <v>46</v>
      </c>
      <c r="B3" s="115">
        <v>19487</v>
      </c>
      <c r="C3" s="216">
        <f>B3/$B$8</f>
        <v>0.22496594398651612</v>
      </c>
      <c r="D3" s="114">
        <v>19637</v>
      </c>
      <c r="E3" s="113">
        <f>D3/D8</f>
        <v>0.21943233880880544</v>
      </c>
      <c r="F3" s="114">
        <f>D3-B3</f>
        <v>150</v>
      </c>
      <c r="G3" s="113">
        <f t="shared" ref="G3:G8" si="0">F3/B3</f>
        <v>7.6974393185200388E-3</v>
      </c>
      <c r="H3" s="113">
        <f>F3/F8</f>
        <v>5.1921079958463137E-2</v>
      </c>
      <c r="J3" s="239"/>
      <c r="K3" s="240"/>
      <c r="L3" s="240"/>
      <c r="M3" s="240"/>
      <c r="N3" s="240"/>
      <c r="O3" s="240"/>
      <c r="P3" s="240"/>
      <c r="Q3" s="241"/>
      <c r="R3" s="96"/>
      <c r="S3" s="96"/>
    </row>
    <row r="4" spans="1:19">
      <c r="A4" s="112" t="s">
        <v>45</v>
      </c>
      <c r="B4" s="111">
        <v>0</v>
      </c>
      <c r="C4" s="215">
        <f>B4/$B$8</f>
        <v>0</v>
      </c>
      <c r="D4" s="109"/>
      <c r="E4" s="110">
        <f>D4/D8</f>
        <v>0</v>
      </c>
      <c r="F4" s="109">
        <f>D4-B4</f>
        <v>0</v>
      </c>
      <c r="G4" s="108" t="e">
        <f t="shared" si="0"/>
        <v>#DIV/0!</v>
      </c>
      <c r="H4" s="108">
        <f>F4/F8</f>
        <v>0</v>
      </c>
      <c r="K4" s="97"/>
      <c r="L4" s="78"/>
      <c r="M4" s="97"/>
      <c r="N4" s="217"/>
      <c r="O4" s="136"/>
      <c r="P4" s="217"/>
      <c r="Q4" s="217"/>
      <c r="R4" s="96"/>
      <c r="S4" s="96"/>
    </row>
    <row r="5" spans="1:19">
      <c r="A5" s="107" t="s">
        <v>44</v>
      </c>
      <c r="B5" s="106">
        <v>43275</v>
      </c>
      <c r="C5" s="214">
        <f>B5/$B$8</f>
        <v>0.49958440119138325</v>
      </c>
      <c r="D5" s="104">
        <v>44438</v>
      </c>
      <c r="E5" s="103">
        <f>D5/D8</f>
        <v>0.49656944910045814</v>
      </c>
      <c r="F5" s="104">
        <f>D5-B5</f>
        <v>1163</v>
      </c>
      <c r="G5" s="103">
        <f t="shared" si="0"/>
        <v>2.6874638937030619E-2</v>
      </c>
      <c r="H5" s="103">
        <f>F5/F8</f>
        <v>0.40256143994461752</v>
      </c>
      <c r="K5" s="97"/>
      <c r="L5" s="78"/>
      <c r="M5" s="97"/>
      <c r="N5" s="217"/>
      <c r="O5" s="136"/>
      <c r="P5" s="217"/>
      <c r="Q5" s="217"/>
      <c r="R5" s="96"/>
      <c r="S5" s="96"/>
    </row>
    <row r="6" spans="1:19">
      <c r="A6" s="102" t="s">
        <v>47</v>
      </c>
      <c r="B6" s="101">
        <v>23755</v>
      </c>
      <c r="C6" s="213">
        <f>B6/$B$8</f>
        <v>0.27423749163030176</v>
      </c>
      <c r="D6" s="99">
        <v>25331</v>
      </c>
      <c r="E6" s="98">
        <f>D6/D8</f>
        <v>0.28305955972734381</v>
      </c>
      <c r="F6" s="99">
        <f>D6-B6</f>
        <v>1576</v>
      </c>
      <c r="G6" s="98">
        <f t="shared" si="0"/>
        <v>6.6343927594190694E-2</v>
      </c>
      <c r="H6" s="98">
        <f>F6/F8</f>
        <v>0.54551748009691936</v>
      </c>
      <c r="K6" s="97"/>
      <c r="L6" s="78"/>
      <c r="M6" s="97"/>
      <c r="N6" s="217"/>
      <c r="O6" s="136"/>
      <c r="P6" s="217"/>
      <c r="Q6" s="217"/>
      <c r="R6" s="96"/>
      <c r="S6" s="96"/>
    </row>
    <row r="7" spans="1:19" ht="15.75" thickBot="1">
      <c r="A7" s="95" t="s">
        <v>49</v>
      </c>
      <c r="B7" s="94">
        <v>105</v>
      </c>
      <c r="C7" s="219">
        <f>B7/B8</f>
        <v>1.2121631917988503E-3</v>
      </c>
      <c r="D7" s="93">
        <v>84</v>
      </c>
      <c r="E7" s="91">
        <f>D7/D8</f>
        <v>9.386523633925578E-4</v>
      </c>
      <c r="F7" s="92">
        <f>D7-B7</f>
        <v>-21</v>
      </c>
      <c r="G7" s="91">
        <f t="shared" si="0"/>
        <v>-0.2</v>
      </c>
      <c r="H7" s="91">
        <f>F7/F8</f>
        <v>-7.2689511941848393E-3</v>
      </c>
      <c r="K7" s="90"/>
      <c r="L7" s="78"/>
      <c r="M7" s="90"/>
      <c r="N7" s="217"/>
      <c r="O7" s="136"/>
      <c r="P7" s="217"/>
      <c r="Q7" s="217"/>
      <c r="R7" s="96"/>
    </row>
    <row r="8" spans="1:19" ht="15.75" thickBot="1">
      <c r="A8" s="89" t="s">
        <v>68</v>
      </c>
      <c r="B8" s="88">
        <f>SUM(B3:B7)</f>
        <v>86622</v>
      </c>
      <c r="C8" s="87"/>
      <c r="D8" s="132">
        <f>SUM(D3:D7)</f>
        <v>89490</v>
      </c>
      <c r="E8" s="130"/>
      <c r="F8" s="132">
        <f>SUM(F3:F6)</f>
        <v>2889</v>
      </c>
      <c r="G8" s="131">
        <f t="shared" si="0"/>
        <v>3.3351804391494079E-2</v>
      </c>
      <c r="H8" s="130"/>
      <c r="J8" s="83"/>
      <c r="K8" s="82"/>
      <c r="L8" s="81"/>
      <c r="M8" s="82"/>
      <c r="N8" s="135"/>
      <c r="O8" s="134"/>
      <c r="P8" s="218"/>
      <c r="Q8" s="129"/>
    </row>
    <row r="9" spans="1:19" ht="15.75" thickBot="1">
      <c r="A9" s="128"/>
      <c r="B9" s="127"/>
      <c r="C9" s="126"/>
      <c r="D9" s="125"/>
      <c r="E9" s="124"/>
      <c r="F9" s="125"/>
      <c r="G9" s="124"/>
      <c r="H9" s="124"/>
    </row>
    <row r="10" spans="1:19" ht="75.75" thickBot="1">
      <c r="A10" s="123" t="s">
        <v>142</v>
      </c>
      <c r="B10" s="122" t="s">
        <v>15</v>
      </c>
      <c r="C10" s="121" t="s">
        <v>69</v>
      </c>
      <c r="D10" s="120" t="s">
        <v>14</v>
      </c>
      <c r="E10" s="119" t="s">
        <v>72</v>
      </c>
      <c r="F10" s="120" t="s">
        <v>74</v>
      </c>
      <c r="G10" s="119" t="s">
        <v>77</v>
      </c>
      <c r="H10" s="119" t="s">
        <v>80</v>
      </c>
      <c r="J10" s="118"/>
      <c r="K10" s="117"/>
      <c r="L10" s="117"/>
      <c r="M10" s="79"/>
      <c r="N10" s="77"/>
      <c r="O10" s="77"/>
      <c r="P10" s="77"/>
      <c r="Q10" s="117"/>
    </row>
    <row r="11" spans="1:19">
      <c r="A11" s="116" t="s">
        <v>46</v>
      </c>
      <c r="B11" s="115">
        <v>9718</v>
      </c>
      <c r="C11" s="216">
        <f>B11/$B$16</f>
        <v>0.25988126437396375</v>
      </c>
      <c r="D11" s="114">
        <v>10076</v>
      </c>
      <c r="E11" s="113">
        <f>D11/D16</f>
        <v>0.25699492437574922</v>
      </c>
      <c r="F11" s="114">
        <f>D11-B11</f>
        <v>358</v>
      </c>
      <c r="G11" s="113">
        <f t="shared" ref="G11:G16" si="1">F11/B11</f>
        <v>3.6838855731632023E-2</v>
      </c>
      <c r="H11" s="113">
        <f>F11/F16</f>
        <v>0.19757174392935983</v>
      </c>
      <c r="I11" s="80"/>
      <c r="K11" s="97"/>
      <c r="L11" s="78"/>
      <c r="M11" s="77"/>
      <c r="N11" s="77"/>
      <c r="O11" s="77"/>
      <c r="P11" s="80"/>
      <c r="Q11" s="217"/>
      <c r="R11" s="96"/>
      <c r="S11" s="96"/>
    </row>
    <row r="12" spans="1:19">
      <c r="A12" s="112" t="s">
        <v>45</v>
      </c>
      <c r="B12" s="111">
        <v>0</v>
      </c>
      <c r="C12" s="215">
        <f>B12/$B$16</f>
        <v>0</v>
      </c>
      <c r="D12" s="109">
        <v>0</v>
      </c>
      <c r="E12" s="110">
        <f>D12/D16</f>
        <v>0</v>
      </c>
      <c r="F12" s="109">
        <f>D12-B12</f>
        <v>0</v>
      </c>
      <c r="G12" s="108" t="e">
        <f t="shared" si="1"/>
        <v>#DIV/0!</v>
      </c>
      <c r="H12" s="108">
        <f>F12/F16</f>
        <v>0</v>
      </c>
      <c r="I12" s="80"/>
      <c r="K12" s="97"/>
      <c r="L12" s="78"/>
      <c r="M12" s="77"/>
      <c r="N12" s="77"/>
      <c r="O12" s="80"/>
      <c r="P12" s="80"/>
      <c r="Q12" s="217"/>
      <c r="R12" s="96"/>
      <c r="S12" s="96"/>
    </row>
    <row r="13" spans="1:19">
      <c r="A13" s="107" t="s">
        <v>44</v>
      </c>
      <c r="B13" s="106">
        <v>17641</v>
      </c>
      <c r="C13" s="214">
        <f>B13/$B$16</f>
        <v>0.47176017542921322</v>
      </c>
      <c r="D13" s="104">
        <v>18295</v>
      </c>
      <c r="E13" s="103">
        <f>D13/D16</f>
        <v>0.4666258576274645</v>
      </c>
      <c r="F13" s="104">
        <f>D13-B13</f>
        <v>654</v>
      </c>
      <c r="G13" s="103">
        <f t="shared" si="1"/>
        <v>3.7072728303384164E-2</v>
      </c>
      <c r="H13" s="103">
        <f>F13/F16</f>
        <v>0.36092715231788081</v>
      </c>
      <c r="I13" s="80"/>
      <c r="K13" s="97"/>
      <c r="L13" s="78"/>
      <c r="M13" s="77"/>
      <c r="N13" s="77"/>
      <c r="O13" s="77"/>
      <c r="P13" s="80"/>
      <c r="Q13" s="217"/>
      <c r="R13" s="96"/>
      <c r="S13" s="96"/>
    </row>
    <row r="14" spans="1:19">
      <c r="A14" s="102" t="s">
        <v>47</v>
      </c>
      <c r="B14" s="101">
        <v>10000</v>
      </c>
      <c r="C14" s="213">
        <f>B14/$B$16</f>
        <v>0.26742258116275336</v>
      </c>
      <c r="D14" s="99">
        <v>10800</v>
      </c>
      <c r="E14" s="98">
        <f>D14/D16</f>
        <v>0.27546101461473715</v>
      </c>
      <c r="F14" s="99">
        <f>D14-B14</f>
        <v>800</v>
      </c>
      <c r="G14" s="98">
        <f t="shared" si="1"/>
        <v>0.08</v>
      </c>
      <c r="H14" s="98">
        <f>F14/F16</f>
        <v>0.44150110375275936</v>
      </c>
      <c r="I14" s="80"/>
      <c r="K14" s="97"/>
      <c r="L14" s="78"/>
      <c r="M14" s="77"/>
      <c r="N14" s="77"/>
      <c r="O14" s="77"/>
      <c r="P14" s="80"/>
      <c r="Q14" s="217"/>
      <c r="S14" s="96"/>
    </row>
    <row r="15" spans="1:19" ht="15.75" thickBot="1">
      <c r="A15" s="95" t="s">
        <v>49</v>
      </c>
      <c r="B15" s="94">
        <v>35</v>
      </c>
      <c r="C15" s="212">
        <f>B15/$B$16</f>
        <v>9.3597903406963685E-4</v>
      </c>
      <c r="D15" s="133">
        <v>36</v>
      </c>
      <c r="E15" s="91">
        <f>D15/D16</f>
        <v>9.1820338204912392E-4</v>
      </c>
      <c r="F15" s="92">
        <f>D15-B15</f>
        <v>1</v>
      </c>
      <c r="G15" s="91">
        <f t="shared" si="1"/>
        <v>2.8571428571428571E-2</v>
      </c>
      <c r="H15" s="91">
        <f>F15/F16</f>
        <v>5.5187637969094923E-4</v>
      </c>
      <c r="I15" s="80"/>
      <c r="K15" s="90"/>
      <c r="L15" s="78"/>
      <c r="M15" s="77"/>
      <c r="N15" s="77"/>
      <c r="O15" s="77"/>
      <c r="P15" s="80"/>
      <c r="Q15" s="217"/>
    </row>
    <row r="16" spans="1:19" ht="15" customHeight="1" thickBot="1">
      <c r="A16" s="89" t="s">
        <v>68</v>
      </c>
      <c r="B16" s="88">
        <f>SUM(B11:B15)</f>
        <v>37394</v>
      </c>
      <c r="C16" s="87"/>
      <c r="D16" s="132">
        <f>SUM(D11:D15)</f>
        <v>39207</v>
      </c>
      <c r="E16" s="130"/>
      <c r="F16" s="132">
        <f>SUM(F11:F14)</f>
        <v>1812</v>
      </c>
      <c r="G16" s="131">
        <f t="shared" si="1"/>
        <v>4.8456971706690916E-2</v>
      </c>
      <c r="H16" s="130"/>
      <c r="I16" s="77"/>
      <c r="J16" s="83"/>
      <c r="K16" s="82"/>
      <c r="L16" s="81"/>
      <c r="M16" s="77"/>
      <c r="N16" s="77"/>
      <c r="O16" s="77"/>
      <c r="P16" s="77"/>
      <c r="Q16" s="129"/>
    </row>
    <row r="17" spans="1:19" ht="15.75" thickBot="1">
      <c r="A17" s="128"/>
      <c r="B17" s="127"/>
      <c r="C17" s="126"/>
      <c r="D17" s="125"/>
      <c r="E17" s="124"/>
      <c r="F17" s="125"/>
      <c r="G17" s="124"/>
      <c r="H17" s="124"/>
      <c r="M17" s="77"/>
      <c r="N17" s="77"/>
      <c r="O17" s="77"/>
      <c r="P17" s="80"/>
    </row>
    <row r="18" spans="1:19" ht="90.75" thickBot="1">
      <c r="A18" s="123" t="s">
        <v>142</v>
      </c>
      <c r="B18" s="122" t="s">
        <v>19</v>
      </c>
      <c r="C18" s="121" t="s">
        <v>70</v>
      </c>
      <c r="D18" s="120" t="s">
        <v>18</v>
      </c>
      <c r="E18" s="119" t="s">
        <v>73</v>
      </c>
      <c r="F18" s="120" t="s">
        <v>75</v>
      </c>
      <c r="G18" s="119" t="s">
        <v>78</v>
      </c>
      <c r="H18" s="119" t="s">
        <v>81</v>
      </c>
      <c r="I18" s="77"/>
      <c r="J18" s="118"/>
      <c r="K18" s="117"/>
      <c r="L18" s="117"/>
      <c r="M18" s="117"/>
      <c r="N18" s="117"/>
      <c r="O18" s="117"/>
      <c r="P18" s="117"/>
      <c r="Q18" s="117"/>
    </row>
    <row r="19" spans="1:19">
      <c r="A19" s="116" t="s">
        <v>46</v>
      </c>
      <c r="B19" s="115">
        <v>8897</v>
      </c>
      <c r="C19" s="216">
        <f>B19/$B$24</f>
        <v>0.2535118962815216</v>
      </c>
      <c r="D19" s="114">
        <v>9213</v>
      </c>
      <c r="E19" s="113">
        <f>D19/D24</f>
        <v>0.25039408599228136</v>
      </c>
      <c r="F19" s="114">
        <f>D19-B19</f>
        <v>316</v>
      </c>
      <c r="G19" s="113">
        <f t="shared" ref="G19:G24" si="2">F19/B19</f>
        <v>3.5517590198943468E-2</v>
      </c>
      <c r="H19" s="113">
        <f>F19/F24</f>
        <v>0.18599175985874045</v>
      </c>
      <c r="I19" s="77"/>
      <c r="K19" s="97"/>
      <c r="L19" s="78"/>
      <c r="M19" s="77"/>
      <c r="N19" s="77"/>
      <c r="O19" s="79"/>
      <c r="P19" s="77"/>
      <c r="Q19" s="78"/>
      <c r="R19" s="96"/>
      <c r="S19" s="96"/>
    </row>
    <row r="20" spans="1:19">
      <c r="A20" s="112" t="s">
        <v>45</v>
      </c>
      <c r="B20" s="111">
        <v>0</v>
      </c>
      <c r="C20" s="215">
        <f>B20/$B$24</f>
        <v>0</v>
      </c>
      <c r="D20" s="109">
        <v>0</v>
      </c>
      <c r="E20" s="110">
        <f>D20/D24</f>
        <v>0</v>
      </c>
      <c r="F20" s="109">
        <f>D20-B20</f>
        <v>0</v>
      </c>
      <c r="G20" s="108" t="e">
        <f t="shared" si="2"/>
        <v>#DIV/0!</v>
      </c>
      <c r="H20" s="108">
        <f>F20/F24</f>
        <v>0</v>
      </c>
      <c r="I20" s="77"/>
      <c r="K20" s="97"/>
      <c r="L20" s="78"/>
      <c r="M20" s="77"/>
      <c r="N20" s="77"/>
      <c r="O20" s="77"/>
      <c r="P20" s="80"/>
      <c r="Q20" s="78"/>
      <c r="R20" s="96"/>
      <c r="S20" s="96"/>
    </row>
    <row r="21" spans="1:19">
      <c r="A21" s="107" t="s">
        <v>44</v>
      </c>
      <c r="B21" s="106">
        <v>16812</v>
      </c>
      <c r="C21" s="214">
        <f>B21/$B$24</f>
        <v>0.47904259866077786</v>
      </c>
      <c r="D21" s="105">
        <v>17551</v>
      </c>
      <c r="E21" s="103">
        <f>D21/D24</f>
        <v>0.47700712072620538</v>
      </c>
      <c r="F21" s="104">
        <f>D21-B21</f>
        <v>739</v>
      </c>
      <c r="G21" s="103">
        <f t="shared" si="2"/>
        <v>4.3956697596954558E-2</v>
      </c>
      <c r="H21" s="103">
        <f>F21/F24</f>
        <v>0.43496174220129485</v>
      </c>
      <c r="I21" s="77"/>
      <c r="K21" s="97"/>
      <c r="L21" s="78"/>
      <c r="M21" s="77"/>
      <c r="N21" s="77"/>
      <c r="O21" s="80"/>
      <c r="P21" s="80"/>
      <c r="Q21" s="78"/>
      <c r="R21" s="96"/>
      <c r="S21" s="96"/>
    </row>
    <row r="22" spans="1:19">
      <c r="A22" s="102" t="s">
        <v>47</v>
      </c>
      <c r="B22" s="101">
        <v>9355</v>
      </c>
      <c r="C22" s="213">
        <f>B22/$B$24</f>
        <v>0.26656218834591822</v>
      </c>
      <c r="D22" s="100">
        <v>9999</v>
      </c>
      <c r="E22" s="98">
        <f>D22/D24</f>
        <v>0.27175626460836005</v>
      </c>
      <c r="F22" s="99">
        <f>D22-B22</f>
        <v>644</v>
      </c>
      <c r="G22" s="98">
        <f t="shared" si="2"/>
        <v>6.8840192410475676E-2</v>
      </c>
      <c r="H22" s="98">
        <f>F22/F24</f>
        <v>0.3790464979399647</v>
      </c>
      <c r="I22" s="77"/>
      <c r="K22" s="97"/>
      <c r="L22" s="78"/>
      <c r="M22" s="77"/>
      <c r="N22" s="77"/>
      <c r="O22" s="77"/>
      <c r="P22" s="80"/>
      <c r="Q22" s="78"/>
      <c r="R22" s="96"/>
      <c r="S22" s="96"/>
    </row>
    <row r="23" spans="1:19" ht="15.75" thickBot="1">
      <c r="A23" s="95" t="s">
        <v>49</v>
      </c>
      <c r="B23" s="94">
        <v>31</v>
      </c>
      <c r="C23" s="212">
        <f>B23/$B$24</f>
        <v>8.8331671178230517E-4</v>
      </c>
      <c r="D23" s="93">
        <v>31</v>
      </c>
      <c r="E23" s="211">
        <f>D23/D24</f>
        <v>8.4252867315323156E-4</v>
      </c>
      <c r="F23" s="92">
        <f>D23-B23</f>
        <v>0</v>
      </c>
      <c r="G23" s="91">
        <f t="shared" si="2"/>
        <v>0</v>
      </c>
      <c r="H23" s="91">
        <f>F23/F24</f>
        <v>0</v>
      </c>
      <c r="I23" s="77"/>
      <c r="K23" s="90"/>
      <c r="L23" s="78"/>
      <c r="M23" s="77"/>
      <c r="N23" s="77"/>
      <c r="O23" s="77"/>
      <c r="P23" s="80"/>
      <c r="Q23" s="78"/>
    </row>
    <row r="24" spans="1:19" ht="15.75" thickBot="1">
      <c r="A24" s="89" t="s">
        <v>68</v>
      </c>
      <c r="B24" s="88">
        <f>SUM(B19:B23)</f>
        <v>35095</v>
      </c>
      <c r="C24" s="87"/>
      <c r="D24" s="86">
        <f>SUM(D19:D23)</f>
        <v>36794</v>
      </c>
      <c r="E24" s="84"/>
      <c r="F24" s="86">
        <f>SUM(F19:F23)</f>
        <v>1699</v>
      </c>
      <c r="G24" s="85">
        <f t="shared" si="2"/>
        <v>4.8411454623165692E-2</v>
      </c>
      <c r="H24" s="84"/>
      <c r="I24" s="77"/>
      <c r="J24" s="83"/>
      <c r="K24" s="82"/>
      <c r="L24" s="81"/>
      <c r="M24" s="77"/>
      <c r="N24" s="77"/>
      <c r="O24" s="77"/>
      <c r="P24" s="80"/>
      <c r="Q24" s="78"/>
    </row>
    <row r="25" spans="1:19">
      <c r="M25" s="77"/>
      <c r="N25" s="77"/>
      <c r="O25" s="77"/>
      <c r="P25" s="77"/>
      <c r="Q25" s="78"/>
    </row>
    <row r="26" spans="1:19">
      <c r="M26" s="77"/>
      <c r="N26" s="77"/>
      <c r="O26" s="79"/>
      <c r="P26" s="77"/>
      <c r="Q26" s="78"/>
    </row>
  </sheetData>
  <mergeCells count="1">
    <mergeCell ref="J1:Q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2016 Original</vt:lpstr>
      <vt:lpstr>2021 Original</vt:lpstr>
      <vt:lpstr>2021 CTDataMaker</vt:lpstr>
      <vt:lpstr>Thresholds</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Remus</dc:creator>
  <cp:lastModifiedBy>Remus</cp:lastModifiedBy>
  <dcterms:created xsi:type="dcterms:W3CDTF">2023-03-03T19:42:35Z</dcterms:created>
  <dcterms:modified xsi:type="dcterms:W3CDTF">2023-05-29T02:21:36Z</dcterms:modified>
</cp:coreProperties>
</file>